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tabRatio="759"/>
  </bookViews>
  <sheets>
    <sheet name="Sheet2" sheetId="2" r:id="rId1"/>
    <sheet name="Sheet3" sheetId="3" r:id="rId2"/>
  </sheets>
  <definedNames>
    <definedName name="_xlnm._FilterDatabase" localSheetId="1" hidden="1">Sheet3!$4:$111</definedName>
    <definedName name="_xlnm._FilterDatabase" localSheetId="0" hidden="1">Sheet2!$4:$76</definedName>
    <definedName name="_xlnm.Print_Titles" localSheetId="0">Sheet2!$3:$3</definedName>
    <definedName name="_xlnm.Print_Area" localSheetId="0">Sheet2!$A$1:$E$75</definedName>
  </definedNames>
  <calcPr calcId="144525"/>
</workbook>
</file>

<file path=xl/sharedStrings.xml><?xml version="1.0" encoding="utf-8"?>
<sst xmlns="http://schemas.openxmlformats.org/spreadsheetml/2006/main" count="1084" uniqueCount="506">
  <si>
    <t>附件</t>
  </si>
  <si>
    <t>阿合奇县2019年度扶贫项目资金公示公告汇总表</t>
  </si>
  <si>
    <t>序号</t>
  </si>
  <si>
    <t>项目名称</t>
  </si>
  <si>
    <t>实施地点</t>
  </si>
  <si>
    <t>项目资金安排数</t>
  </si>
  <si>
    <t>项目建设单位</t>
  </si>
  <si>
    <t>阿合奇县库兰萨日克乡沙棘种植项目</t>
  </si>
  <si>
    <t>库兰萨日克乡别迭里村</t>
  </si>
  <si>
    <t>库兰萨日克乡</t>
  </si>
  <si>
    <t>阿合奇县哈拉奇乡哈拉奇村特色养殖项目</t>
  </si>
  <si>
    <t>哈拉奇村</t>
  </si>
  <si>
    <t>哈拉奇乡</t>
  </si>
  <si>
    <t>阿合奇县苏木塔什乡特色养殖项目</t>
  </si>
  <si>
    <t>苏木塔什乡</t>
  </si>
  <si>
    <t>阿合奇县马场养殖小区建设项目</t>
  </si>
  <si>
    <t>马场凯利特别克村</t>
  </si>
  <si>
    <t>马场</t>
  </si>
  <si>
    <t>阿合奇县苏木塔什乡储藏窖建设项目</t>
  </si>
  <si>
    <t>苏木塔什村</t>
  </si>
  <si>
    <t>阿合奇县苏木塔什乡养殖小区配套建设项目</t>
  </si>
  <si>
    <t>苏木塔什村、克孜勒宫拜孜村</t>
  </si>
  <si>
    <t>阿合奇县哈拉奇乡牲畜养殖小区通电工程</t>
  </si>
  <si>
    <t>布隆村、哈拉奇村、阿合奇村</t>
  </si>
  <si>
    <t>阿合奇县苏木塔什乡标准化养殖小区建设项目</t>
  </si>
  <si>
    <t>克孜勒宫拜孜村</t>
  </si>
  <si>
    <t>阿合奇县移动药浴池采购项目</t>
  </si>
  <si>
    <t>库兰萨日克乡、苏木塔什乡、哈拉奇乡、马场</t>
  </si>
  <si>
    <t>农业农村局</t>
  </si>
  <si>
    <t>阿合奇县苏木塔什乡克孜宫拜孜村万亩耕地第一期综合治理及标准农田建设项目</t>
  </si>
  <si>
    <t>克孜宫拜孜村</t>
  </si>
  <si>
    <t>阿合奇县苏木塔什乡阿合塔拉村土地整理及水渠配套项目</t>
  </si>
  <si>
    <t>苏木塔什乡阿合塔拉村</t>
  </si>
  <si>
    <t>阿合奇县色帕巴依乡色帕巴依村土地耕地改良项目</t>
  </si>
  <si>
    <t>色帕巴依村</t>
  </si>
  <si>
    <t>色帕巴依乡</t>
  </si>
  <si>
    <t>阿合奇县苏木塔什乡苏木塔什村水渠建设项目</t>
  </si>
  <si>
    <t>阿合奇县阿合奇镇佳朗奇村阿勒克木上游引水渠续建工程</t>
  </si>
  <si>
    <t>佳朗奇村</t>
  </si>
  <si>
    <t>阿合奇镇</t>
  </si>
  <si>
    <t>阿合奇县哈拉奇乡哈拉奇村防渗渠建设项目</t>
  </si>
  <si>
    <t>阿合奇县库兰萨日克乡农田水渠项目</t>
  </si>
  <si>
    <t>吉勒得斯村、别迭里村</t>
  </si>
  <si>
    <t>阿合奇县库兰萨日克乡阿克特克提尔村林地防渗渠道工程</t>
  </si>
  <si>
    <t>库兰萨日克乡阿克特克提尔村</t>
  </si>
  <si>
    <t>阿合奇县阿合奇镇皮羌村、吾曲村防渗斗渠工程</t>
  </si>
  <si>
    <t>阿合奇镇皮羌村、吾曲村</t>
  </si>
  <si>
    <t>阿合奇县马场博孜塔拉村防渗斗渠工程</t>
  </si>
  <si>
    <t>博孜塔拉村、凯利特别克村</t>
  </si>
  <si>
    <t>阿合奇县阿合奇镇佳朗奇村阿勒克木渠首改造工程</t>
  </si>
  <si>
    <t>水利局</t>
  </si>
  <si>
    <t>阿合奇县色帕巴依乡色帕巴依村防渗水渠建设项目</t>
  </si>
  <si>
    <t>色帕巴依乡色帕巴依村三组</t>
  </si>
  <si>
    <t>阿合奇县哈拉布拉克乡阿克翁库尔村克孜朗渠道续建工程</t>
  </si>
  <si>
    <t>阿克翁库尔村</t>
  </si>
  <si>
    <t>阿合奇县苏木塔什乡克孜宫拜孜村引水渠改扩建工程</t>
  </si>
  <si>
    <t>阿合奇县色帕巴依乡阿果依村生产用电建设项目</t>
  </si>
  <si>
    <t>色帕巴依乡阿果依村</t>
  </si>
  <si>
    <t>阿合奇县阿合奇镇佳朗奇村科克乔库尔小流域治理工程</t>
  </si>
  <si>
    <t>阿合奇镇佳朗奇村</t>
  </si>
  <si>
    <t>阿合奇县苏木塔什乡苏木塔什村下勒巴防洪项目</t>
  </si>
  <si>
    <t>阿合奇县库兰萨日克乡别迭里村沙棘林项目区山洪防治工程</t>
  </si>
  <si>
    <t>别迭里村</t>
  </si>
  <si>
    <t>阿合奇县农牧业科技示范园区新建生产用房项目</t>
  </si>
  <si>
    <t>阿合奇县农牧业科技示范园区大棚除险加固、提质增效项目</t>
  </si>
  <si>
    <t>阿合奇县轻工业集中区标准厂房（小微企业产业区）二期建设项目</t>
  </si>
  <si>
    <t>发改委</t>
  </si>
  <si>
    <t>阿合奇县色帕巴依乡特色农作物种植补贴项目</t>
  </si>
  <si>
    <t>喀拉布隆村、色帕巴依村、阿果依村</t>
  </si>
  <si>
    <t>阿合奇县阿克特克提尔村土豆种植补贴项目</t>
  </si>
  <si>
    <t>阿克特克提尔村</t>
  </si>
  <si>
    <t>阿合奇县春小麦改良扩繁项目</t>
  </si>
  <si>
    <t>良种场</t>
  </si>
  <si>
    <t>阿合奇县苏木塔什乡胡麻、马铃薯扩繁项目</t>
  </si>
  <si>
    <t>苏木塔什乡苏木塔什村  阿合塔拉村、克孜勒宫拜孜村</t>
  </si>
  <si>
    <t>阿合奇县苏木塔什乡特色农作物种植补助项目</t>
  </si>
  <si>
    <t>阿合奇县良种场储藏窖改造项目</t>
  </si>
  <si>
    <t>阿合奇县哈拉奇乡阿合奇村土地平整项目</t>
  </si>
  <si>
    <t>哈拉奇乡阿合奇村</t>
  </si>
  <si>
    <t>阿合奇县苏木塔什乡土豆提质增效项目</t>
  </si>
  <si>
    <t>苏木塔什村、阿合塔拉村、克孜勒宫拜孜村</t>
  </si>
  <si>
    <t>阿合奇县马场阿克巴夏提村土地整治项目</t>
  </si>
  <si>
    <t>马场阿克巴夏提村</t>
  </si>
  <si>
    <t>阿合奇县马场特色农作物种植</t>
  </si>
  <si>
    <t>马场博孜塔拉村、阿克巴夏提村、凯利特别克村</t>
  </si>
  <si>
    <t>阿合奇县苏木塔什乡农牧业机械机具采购项目</t>
  </si>
  <si>
    <t>阿合奇县哈拉布拉布拉克乡农贸市场建设项目</t>
  </si>
  <si>
    <t>哈拉布拉布拉克村</t>
  </si>
  <si>
    <t>哈拉布拉克乡</t>
  </si>
  <si>
    <t>阿合奇县库兰萨日克乡别迭里村农贸市场改造项目</t>
  </si>
  <si>
    <t>阿合奇县哈拉奇乡农贸市场建设项目</t>
  </si>
  <si>
    <t>哈拉奇乡哈拉奇村</t>
  </si>
  <si>
    <t>阿合奇县库兰萨日克乡供电改造工程</t>
  </si>
  <si>
    <t>阿克特克提尔村、吉勒得斯村</t>
  </si>
  <si>
    <t>阿合奇县吸污车、垃圾车采购项目</t>
  </si>
  <si>
    <t>哈拉奇乡、苏木塔什乡、色帕巴依乡、库兰萨日克乡、阿合奇镇</t>
  </si>
  <si>
    <t>住建局</t>
  </si>
  <si>
    <t>阿合奇县哈拉奇乡巴什阔玉托海小区室外附属路面硬化工程</t>
  </si>
  <si>
    <t>阿合奇村</t>
  </si>
  <si>
    <t>阿合奇县哈拉奇乡红旗小区及苏鲁库勒小区电采暖及常压热水锅炉房室外电缆敷设工程</t>
  </si>
  <si>
    <t>阿合奇村、哈拉奇村</t>
  </si>
  <si>
    <t>阿合奇县色帕巴依乡色帕巴依村安居富民（平房）小区管网改造项目</t>
  </si>
  <si>
    <t>色帕巴依乡色帕巴依村</t>
  </si>
  <si>
    <t>阿合奇县乡镇卫生厕所建设项目</t>
  </si>
  <si>
    <t>色帕巴依乡、马场、哈拉奇乡</t>
  </si>
  <si>
    <t>阿合奇县苏木塔什乡阿合塔拉村猎鹰小区维修项目</t>
  </si>
  <si>
    <t>阿合奇县哈拉奇乡哈拉奇村农村公路建设项目</t>
  </si>
  <si>
    <t>阿合奇县阿合奇镇佳朗奇村道路工程</t>
  </si>
  <si>
    <t>阿合奇县哈拉奇乡布隆村农村公路建设</t>
  </si>
  <si>
    <t>哈拉奇乡布隆村</t>
  </si>
  <si>
    <t>阿合奇县Z660道路附属工程</t>
  </si>
  <si>
    <t>阿合奇县哈拉布拉克乡阿翁库尔村村组道路建设项目</t>
  </si>
  <si>
    <t>阿合奇县哈拉奇乡布隆村库尔干桥建设项目</t>
  </si>
  <si>
    <t>交通局</t>
  </si>
  <si>
    <t>阿合奇县阿合奇镇吾曲村道路硬化工程</t>
  </si>
  <si>
    <t>吾曲村</t>
  </si>
  <si>
    <t>阿合奇县阿合奇镇佳朗奇村库孜牧业点饮水安全工程</t>
  </si>
  <si>
    <t>阿合奇镇佳朗奇</t>
  </si>
  <si>
    <t>阿合奇县哈拉奇乡饮水安全巩固提升工程</t>
  </si>
  <si>
    <t>阿合奇县哈拉布拉克乡饮水安全巩固提升维修改造工程</t>
  </si>
  <si>
    <t>阿克翁库尔村、哈拉布拉克村</t>
  </si>
  <si>
    <t>阿合奇县库兰萨日克乡吉勒得斯村饮水安全巩固提升改造项目（三期）</t>
  </si>
  <si>
    <t>吉勒得斯村</t>
  </si>
  <si>
    <t>阿合奇县苏木塔乡饮水安全巩固提升管网改造工程</t>
  </si>
  <si>
    <t>阿合塔拉村、苏木塔什村</t>
  </si>
  <si>
    <t>阿合奇县阿合奇镇佳朗奇村牧业点饮水安全巩固提升工程</t>
  </si>
  <si>
    <t>阿合奇县阿合奇镇吾曲村南山牧业点修水窖工程</t>
  </si>
  <si>
    <t>阿合奇镇吾曲村</t>
  </si>
  <si>
    <t>阿合奇县农村饮水安全提升改造及牧区蓄水池工程</t>
  </si>
  <si>
    <t>全县牧业点</t>
  </si>
  <si>
    <t>阿合奇县阿合奇镇吾曲村饮水安全巩固提升工程</t>
  </si>
  <si>
    <t>阿合奇县阿合奇镇小木孜都克旅游基础设施建设项目（一期）</t>
  </si>
  <si>
    <t>阿合奇县农家乐建设项目</t>
  </si>
  <si>
    <t>阿合奇县小木孜都克景区旅游路（二期）</t>
  </si>
  <si>
    <t>阿合奇县扶贫小额贷款贴息</t>
  </si>
  <si>
    <t>全县</t>
  </si>
  <si>
    <t>财政局</t>
  </si>
  <si>
    <t>阿合奇县“以奖代补”项目</t>
  </si>
  <si>
    <t>哈拉奇乡、阿合奇镇</t>
  </si>
  <si>
    <t>阿合奇县2019年度脱贫攻坚项目计划备案表</t>
  </si>
  <si>
    <t>项目编号</t>
  </si>
  <si>
    <t>项目类别</t>
  </si>
  <si>
    <t>建设性质</t>
  </si>
  <si>
    <t>时间进度</t>
  </si>
  <si>
    <t>责任人</t>
  </si>
  <si>
    <t>建设内容</t>
  </si>
  <si>
    <t>项目总投资及资金来源</t>
  </si>
  <si>
    <t>受益对象</t>
  </si>
  <si>
    <t>绩效目标</t>
  </si>
  <si>
    <t>项目分类</t>
  </si>
  <si>
    <t>专项组</t>
  </si>
  <si>
    <t>备注</t>
  </si>
  <si>
    <t>计划开工时间</t>
  </si>
  <si>
    <t>计划完工时间</t>
  </si>
  <si>
    <t>合计</t>
  </si>
  <si>
    <t>扶贫发展资金(中央）</t>
  </si>
  <si>
    <t>扶贫发展资金(中央第二批）</t>
  </si>
  <si>
    <t>扶贫发展资金(自治区）</t>
  </si>
  <si>
    <t>以工代赈资金</t>
  </si>
  <si>
    <t>少数民族发展资金</t>
  </si>
  <si>
    <t>地方专项扶贫资金</t>
  </si>
  <si>
    <t>整合资金</t>
  </si>
  <si>
    <t>地方政府债券资金</t>
  </si>
  <si>
    <t>援疆资金</t>
  </si>
  <si>
    <t>年底预测资金</t>
  </si>
  <si>
    <t>奖励资金</t>
  </si>
  <si>
    <t>贫困户受益总户数</t>
  </si>
  <si>
    <t>2019年拟脱贫户受益户数</t>
  </si>
  <si>
    <t>阿合奇县合计</t>
  </si>
  <si>
    <t>一、产业增收工程</t>
  </si>
  <si>
    <t>（一）、优质林果业</t>
  </si>
  <si>
    <t>1、常规定植</t>
  </si>
  <si>
    <t>AHQ-2019-179</t>
  </si>
  <si>
    <t>库兰萨日克乡沙棘种植项目</t>
  </si>
  <si>
    <t>林业</t>
  </si>
  <si>
    <t>新建</t>
  </si>
  <si>
    <t>赖明</t>
  </si>
  <si>
    <t xml:space="preserve">库兰萨日克乡种植2000亩沙棘，每亩开挖树坑110个，每个树坑劳务费3元，每亩330元，费用66万元；土地开沟每亩150元，费用30万元，总合计费用96万元
</t>
  </si>
  <si>
    <t>为贫困户增收经济来源</t>
  </si>
  <si>
    <t>一类</t>
  </si>
  <si>
    <t>产业发展组</t>
  </si>
  <si>
    <t>2、特色养殖</t>
  </si>
  <si>
    <t>AHQ-2019-01</t>
  </si>
  <si>
    <t>哈拉奇乡哈拉奇村特色养殖项目</t>
  </si>
  <si>
    <t>畜牧</t>
  </si>
  <si>
    <t>买买提艾山·吐尔孙那力</t>
  </si>
  <si>
    <t xml:space="preserve">哈拉奇村养殖2万只油鸡，鸡苗为孵化40天以上，每只17元，34万元；鸡舍基础设施建设费用4万元
</t>
  </si>
  <si>
    <t>带动100户贫困户增收，防止脱贫户返贫，每户年均收入1500元。</t>
  </si>
  <si>
    <t>AHQ-2019-130</t>
  </si>
  <si>
    <t>苏木塔什乡特色养殖项目</t>
  </si>
  <si>
    <t>黄千军</t>
  </si>
  <si>
    <t>野鸡2000只，呱呱鸡2000只，鸡苗约8万元，其他费用10万元</t>
  </si>
  <si>
    <t>壮大村集体经济，带动贫困户就业，20户贫困户受益</t>
  </si>
  <si>
    <t>3、畜禽圈舍</t>
  </si>
  <si>
    <t>AHQ-2019-191</t>
  </si>
  <si>
    <t>马坎·玉赛克</t>
  </si>
  <si>
    <t>计划建设约698平方米饲养圈舍2座，每座配套约7500平方米活动场地；将现有房屋改建成品种改良站、防疫站、养殖人员宿舍、值班室等合作社基础设施；对现有生活生产用水线路约300米进行提升改造；购买配套食槽、消毒防疫药品、器材、粉草机、粉碎机等设备；购买优质种公牛约20头；新建300平方米饲草料储备库一座；新建容积1000立方米的混凝土结构饲草料（青储饲料）储藏窖2座。</t>
  </si>
  <si>
    <t>该项目建成后，将整合马场牲畜资源，逐步转型成以牦牛为主的现代化畜牧业发展格局，加大牲畜流转力度和小畜换大畜力度，解放劳动力，缓解草场压力，解决马场饲草料短缺问题，提高牲畜的饲养、防疫、销售效益，加快品种改良，提升牲畜品质，更好地实施草场轮牧禁牧，最终达到巩固脱贫成效，形成支柱产业，保护生态环境，提高农牧民收入的目的，覆盖3个村100户，增加就业不少于10人，户均收入不低于500元。</t>
  </si>
  <si>
    <t>5、保鲜仓储</t>
  </si>
  <si>
    <t>AHQ-2019-121</t>
  </si>
  <si>
    <t>农业</t>
  </si>
  <si>
    <t>新建2000平方储藏库1座，80平方管理房1座及相关附属配套设施</t>
  </si>
  <si>
    <t>转变农牧民群众改变传统的种植观念，解决农牧民群众种植蔬菜储藏难的问题，错季销售，提高三个村的农牧民收入</t>
  </si>
  <si>
    <t>6、标准化养殖基地</t>
  </si>
  <si>
    <t>AHQ-2019-129</t>
  </si>
  <si>
    <t>苏木塔什乡养殖小区配套建设项目</t>
  </si>
  <si>
    <t>新建苏木塔什村和克孜勒宫拜孜村养殖小区各新建80平方管理房各2个，养殖小区架设电线共计6000米</t>
  </si>
  <si>
    <t>为克孜宫拜孜村、苏木塔什村养殖小区接入照明用电，集中化发展养殖业，带动67户贫困户，解决就业不少于10人，年均增收不少于200元</t>
  </si>
  <si>
    <t>二类</t>
  </si>
  <si>
    <t>AHQ-2019-12</t>
  </si>
  <si>
    <t>哈拉奇乡牲畜养殖小区通电工程</t>
  </si>
  <si>
    <t>电力</t>
  </si>
  <si>
    <t>建设10千伏线路1.1千米；其中电缆50米, 10/0.4千伏同杆架设线路0.15千米。安装配电变压器3台，其中安装200千伏安配变1台，250千伏安配变1台，160千伏安配变1台；架设0.4千伏线路1.55千米，安装户表236只，进户线每户采用2*10集束导线50米</t>
  </si>
  <si>
    <t>改善哈拉奇乡养殖区生产条件，保障农牧民牲畜发展，进一步提高哈拉奇乡经济效益和社会效益。</t>
  </si>
  <si>
    <t>公共基础专项组</t>
  </si>
  <si>
    <t>AHQ-2019-99</t>
  </si>
  <si>
    <t>苏木塔什乡标准化养殖小区建设项目</t>
  </si>
  <si>
    <t>新建10000平方标准化牲畜圈舍及相关的配套设施设备；管理房120平方，包括储藏室、值班室、防疫室；饲草料储备库500平方；粪便发酵池1座</t>
  </si>
  <si>
    <t>为克孜宫拜孜村、建设养殖小区，集中化发展养殖业，解放劳动力，120户贫困户受益</t>
  </si>
  <si>
    <t>8、其他</t>
  </si>
  <si>
    <t>AHQ-2019-13</t>
  </si>
  <si>
    <t>朱马巴依·木哈西</t>
  </si>
  <si>
    <t>购买直径10米的移动式牲畜药浴池11座，其中在吉勒得斯村1座、别迭里村1座、阿克特克提尔村1座；哈拉奇乡1座及拖拉机1辆；苏木塔什乡2座；马场5座及拖拉机3辆</t>
  </si>
  <si>
    <t>提高农牧民牲畜抗病能力，减少农牧民损失，增加收入，受益贫困户不少于500户</t>
  </si>
  <si>
    <t>（三）、基本农田建设</t>
  </si>
  <si>
    <t>1、低质土地整治</t>
  </si>
  <si>
    <t>AHQ-2019-07</t>
  </si>
  <si>
    <t>苏木塔什乡克孜宫拜孜村万亩耕地第一期综合治理及标准农田建设项目</t>
  </si>
  <si>
    <t xml:space="preserve">克孜宫拜孜村6000亩进行土地平整，地力改造提升，修建机耕道、田间渠及其它附属物；有机肥（农家肥按1.5吨/亩、复合有机肥30公斤/亩）预计每亩1600元.
</t>
  </si>
  <si>
    <t>建设此项目可以有效的提升土地的平整度可以更好的满足浇水灌溉时保证灌溉的均匀度和对土地地力的提升，从而提高农作物的产量，增加农牧民的收入</t>
  </si>
  <si>
    <t>AHQ-2019-09</t>
  </si>
  <si>
    <t>苏木塔什乡阿合塔拉村土地整理及水渠配套项目</t>
  </si>
  <si>
    <t>水利</t>
  </si>
  <si>
    <t>改建阿合塔拉村2条斗渠，总长度5.1km，配套渠系建筑物75座；对0.2万亩耕地进行土地平整。</t>
  </si>
  <si>
    <t>项目实施后，可解决土2000亩地由于水灌溉不到导致土地荒废，建设该项目可以将土地利用种植农业增加农牧民的经济收入</t>
  </si>
  <si>
    <t>三类</t>
  </si>
  <si>
    <t>农村安全饮水与水利设施建设</t>
  </si>
  <si>
    <t>AHQ-2019-166</t>
  </si>
  <si>
    <t>色帕巴依乡色帕巴依村土地耕地改良项目</t>
  </si>
  <si>
    <t>阿地利·阿不都拉木提</t>
  </si>
  <si>
    <t>为色帕巴依村32户255亩土地平整，共计25.5万元。耕地改良76户550亩，共计33万元。</t>
  </si>
  <si>
    <t>用于土地平整和改良，极大促进了农副产品的收成效益</t>
  </si>
  <si>
    <t>3、节水灌溉</t>
  </si>
  <si>
    <t>AHQ-2019-126</t>
  </si>
  <si>
    <t>苏木塔什乡苏木塔什村水渠建设项目</t>
  </si>
  <si>
    <t xml:space="preserve">      </t>
  </si>
  <si>
    <t>苏木塔什村水厂傍边有约200亩土地由于水灌溉不到导致土地荒废，建设该项目可以将土地利用种植农业增加农牧民的经济收入</t>
  </si>
  <si>
    <t>AHQ-2019-109</t>
  </si>
  <si>
    <t>阿合奇镇佳朗奇村阿勒克木上游引水渠续建工程</t>
  </si>
  <si>
    <t>白先布比·哈斯马力</t>
  </si>
  <si>
    <t>改建农渠1条长度0.971km及配套渠系建筑物；对0.1万亩耕地进行土地平整及渠线规划。</t>
  </si>
  <si>
    <t>项目实施后，可解决土地由于水灌溉不到导致土地荒废，建设该项目可以将土地利用种植农业增加农牧民的经济收入</t>
  </si>
  <si>
    <t>4、防渗渠建设</t>
  </si>
  <si>
    <t>AHQ-2019-04</t>
  </si>
  <si>
    <t>哈拉奇乡哈拉奇村防渗渠建设项目</t>
  </si>
  <si>
    <t xml:space="preserve">对阿合奇县哈拉奇村5条渠道进行防渗改造，渠道总长11.23km及配套渠系建筑物等。                                                                                                                                                                                                                                                                                                                                                                                                                                                                                                                                                                                                                                     </t>
  </si>
  <si>
    <t>项目实施后，可解决6000亩土地由于水灌溉不到导致土地荒废，建设该项目可以将土地利用种植农业增加农牧民的经济收入</t>
  </si>
  <si>
    <t>AHQ-2019-05</t>
  </si>
  <si>
    <t>库兰萨日克乡农田水渠项目</t>
  </si>
  <si>
    <t>对13条渠道进行防渗改造，总长9.23km，并配套渠系建筑物118座。</t>
  </si>
  <si>
    <t>项目实施后，可解决10000亩土地由于水灌溉不到导致土地荒废，建设该项目可以将土地利用种植农业增加农牧民的经济收入</t>
  </si>
  <si>
    <t>AHQ-2019-182</t>
  </si>
  <si>
    <t>库兰萨日克乡阿克特克提尔村林地防渗渠道工程</t>
  </si>
  <si>
    <t>对2条分支渠、8条斗渠共计10条渠道的节水改造，渠道总长9.811km，配套渠系建筑物等。</t>
  </si>
  <si>
    <t>AHQ-2019-81</t>
  </si>
  <si>
    <t>阿合奇镇皮羌村、吾曲村防渗斗渠工程</t>
  </si>
  <si>
    <t>改造渠道共计 17 条，总长 9.45km，配套渠系建筑物 173 座</t>
  </si>
  <si>
    <t>AHQ-2019-160</t>
  </si>
  <si>
    <t>马场博孜塔拉村防渗斗渠工程</t>
  </si>
  <si>
    <t>博孜塔拉村新建防渗斗渠约4公里，凯利特别克村哈拉加尔新建防渗渠约2.0公里</t>
  </si>
  <si>
    <t>AHQ-2019-110</t>
  </si>
  <si>
    <t>阿合奇镇佳朗奇村阿勒克木渠首改造工程</t>
  </si>
  <si>
    <t>苏来曼·玉赛英</t>
  </si>
  <si>
    <t>渠首1座，引水管道1.1公里及渠系配套工程</t>
  </si>
  <si>
    <t>项目实施后，可解决8户贫困户灌溉问题</t>
  </si>
  <si>
    <t>AHQ-2019-92</t>
  </si>
  <si>
    <t>色帕巴依乡色帕巴依村防渗水渠建设项目</t>
  </si>
  <si>
    <t>为色帕巴依村新建3.39公里防渗渠及渠系配套建筑物53座</t>
  </si>
  <si>
    <t>AHQ-2019-157</t>
  </si>
  <si>
    <t>哈拉布拉克乡阿克翁库尔村克孜朗渠道续建工程</t>
  </si>
  <si>
    <t>续建</t>
  </si>
  <si>
    <t>续建防渗引水渠约0.777公里</t>
  </si>
  <si>
    <t>项目实施后，可解决27户贫困户灌溉问题</t>
  </si>
  <si>
    <t>AHQ-2019-08</t>
  </si>
  <si>
    <t>苏木塔什乡克孜宫拜孜村引水渠改扩建工程</t>
  </si>
  <si>
    <t>续建及改造防渗渠道7.8公里，渠首维修及新建防洪设施。</t>
  </si>
  <si>
    <t>项目实施后，可解决2000亩土地由于水灌溉不到导致土地荒废，建设该项目可以将土地利用种植农业增加农牧民的经济收入</t>
  </si>
  <si>
    <t>5、其它脱贫攻坚有关的农田水利建设</t>
  </si>
  <si>
    <t>AHQ-2019-16</t>
  </si>
  <si>
    <t>色帕巴依乡阿果依村生产用电建设项目</t>
  </si>
  <si>
    <t>新建10千伏JKLGJ-70绝缘导线线路0.75千米，新增100千伏安配变1台，架设0.4千伏线路0.3千米</t>
  </si>
  <si>
    <t>解决贫困户灌溉用电、用水问题</t>
  </si>
  <si>
    <t>6、防洪坝</t>
  </si>
  <si>
    <t>AHQ-2019-76</t>
  </si>
  <si>
    <t>阿合奇镇佳朗奇村科克乔库尔小流域治理工程</t>
  </si>
  <si>
    <t>新建防洪堤约0.5公里，排洪渠约0.4公里及渠系配套设施</t>
  </si>
  <si>
    <t>由于山上洪水下流没有排洪渠导致经常流入农户家中导致财产受损</t>
  </si>
  <si>
    <t>AHQ-2019-125</t>
  </si>
  <si>
    <t>苏木塔什乡苏木塔什村下勒巴防洪项目</t>
  </si>
  <si>
    <t>新建排洪渠500米及渠系配套设施、泄洪桥涵1座</t>
  </si>
  <si>
    <t>AHQ-2019-156</t>
  </si>
  <si>
    <t>库兰萨日克乡别迭里村沙棘林项目区山洪防治工程</t>
  </si>
  <si>
    <t>新建防洪堤/（导洪沟）约4公里及渠系配套设施</t>
  </si>
  <si>
    <t>（四）、设施农业</t>
  </si>
  <si>
    <t>2、大棚建设</t>
  </si>
  <si>
    <t>AHQ-2019-21</t>
  </si>
  <si>
    <t>农牧业科技示范园区新建生产用房项目</t>
  </si>
  <si>
    <t>新建生产用房11栋，44套；每栋160.00平方米，户均40.00平方米，砖混结构，地上1层；新建600米污水排水管网，检查井61个；新建室内卫生间44套设施；总建筑面积1810.88平方米；新建1.8米高砖围墙500米；新建一个杆式变压器315KV；及给水管网500米</t>
  </si>
  <si>
    <t>通过项目建设，确保大棚种植户住的安全、减少风湿等疾病，提高身体健康水平，避免浪费大棚土地，提高种植户积极性，提高大棚土地利用率</t>
  </si>
  <si>
    <t>AHQ-2019-22</t>
  </si>
  <si>
    <t>农牧业科技示范园区大棚除险加固、提质增效项目</t>
  </si>
  <si>
    <t xml:space="preserve">70米大棚7座,100米大棚7座,140米大棚140座进行除险加固。 其中: 前墙浇筑商混墩子4559个,前墙焊接加固2367个,后墙浇筑商混墩子(扶墙)84个,后墙钢筋焊接立柱17个,154座耳房屋顶翻新(彩钢顶),侧墙钢管固定672个,短缺钢管21米.
</t>
  </si>
  <si>
    <t>通过项目的实施，将大大提高大棚的安全生产能力和抗风险能力，进一步消灭空棚，提高大棚产出，有效增加就业机会，增加贫困户收入</t>
  </si>
  <si>
    <t>3、农产品加工</t>
  </si>
  <si>
    <t>AHQ-2019-189</t>
  </si>
  <si>
    <t>县发改委</t>
  </si>
  <si>
    <t>尹河</t>
  </si>
  <si>
    <t>在佳朗奇村产业园区新建沙棘厂房一座，占地面积45亩，其中包括加工车间、库房、冻库、综合区建筑等</t>
  </si>
  <si>
    <t>建设标准厂房7640平米，用于提升沙棘产业经济效益，促进农业增效，农民增收，提升脱贫攻坚成果，实现户均增收1000元，带动贫困人口就业2000人</t>
  </si>
  <si>
    <t>（五）、特色种植业</t>
  </si>
  <si>
    <t>AHQ-2019-167</t>
  </si>
  <si>
    <t>色帕巴依乡特色农作物种植补贴项目</t>
  </si>
  <si>
    <t>在3个村各自合作社种植240亩土豆，每亩费用725元，喀拉布隆村5户种植50亩土豆，色帕巴依村15户种植150亩土豆，阿果依村1户种植40亩土豆，共21户种植240亩土豆每亩补助725元、合作社形式，种子费每亩360元、共8.64万元，地膜每亩45元、共10920元、底肥每亩170元、共40800元、其他费用（旋耕、培土收获）每亩150元、共36000元。</t>
  </si>
  <si>
    <t>鼓励贫困户增产增收</t>
  </si>
  <si>
    <t>AHQ-2019-165</t>
  </si>
  <si>
    <t>阿克特克提尔村土豆种植补贴项目</t>
  </si>
  <si>
    <t>种植土豆150亩，每亩费用1130元，其中耕地费用30元、播种费40元、地膜50元，土豆种子640元，底肥（磷酸二胺）170元，打秧培土收获水费等费用200元</t>
  </si>
  <si>
    <t xml:space="preserve">预计村级集体经济可以增收24.75万元的收入，对增加牧民收入有促进作用，间接的带动了牧民收入的增加，同时通过示范带动，促进我村农牧民通过发展土豆等特色产业增收致富的能力 </t>
  </si>
  <si>
    <t>AHQ-2019-145</t>
  </si>
  <si>
    <t>阿不都赛买提·艾米力</t>
  </si>
  <si>
    <t xml:space="preserve">利用奇台县提供的3吨春小麦原种,由良种场4户建档立卡贫困户种植100亩春小麦良种扩繁田,解决2020年春季全县部分建档立卡贫困户种植1200亩春小麦种子的需求。 改变农牧民以粮代种的做法,发挥良种在生产中的增产增收作用,从而有效节省种植户的开支、增加贫困户的收入,巩固脱贫攻坚成果。
</t>
  </si>
  <si>
    <t>增加种植户收入，给全县400户贫困户提供优质小麦良种，通过推广良种措施来增加产量，有效增加贫困户收入</t>
  </si>
  <si>
    <t>AHQ-2019-18</t>
  </si>
  <si>
    <t>苏木塔什乡胡麻、马铃薯扩繁项目</t>
  </si>
  <si>
    <t xml:space="preserve">新建100亩胡麻扩繁基地，扩繁胡麻原种，每亩需要投入资金约500元；新建200亩马铃薯扩繁基地，培育马铃薯原种（大西洋原种），每亩需要微型薯种约7000粒，每粒约0.6元，每亩需要补助约5000元，肥料每亩300元，农家肥2吨以上、30公斤磷肥、20公斤钾肥
</t>
  </si>
  <si>
    <t>建设该项目对农户进行补助调动农户的农业种植积极性大力发展农业种植进行创收</t>
  </si>
  <si>
    <t>AHQ-2019-20</t>
  </si>
  <si>
    <t>苏木塔什乡特色农作物种植补助项目</t>
  </si>
  <si>
    <t xml:space="preserve">
对贫困户种植大蒜100亩、胡麻500亩进行补助，每亩大蒜900元、胡麻150元</t>
  </si>
  <si>
    <t>AHQ-2019-171</t>
  </si>
  <si>
    <t>良种场储藏窖改造项目</t>
  </si>
  <si>
    <t xml:space="preserve">1,对现有的50m仓储库进行改造,内墙长15.4米,宽3.25米,高2.6米,内墙进行保温处理,保温板厚度8cm,铺设面积131.21m;仓储窖4角安装4座通风口,结构为120mm钢管,采用弯头设计,每个长约1米; 为4个天窗安装4个换气扇; 新建2道隔墙,安装1座滑动式保温大门及门帘.需要投入资金70000元.2,安装储物架,隔物栏,保温帘、2辆板车。 需要投入资金10000元.
</t>
  </si>
  <si>
    <t>项目建成后，将解决土豆、大蒜冬季不易储存的难题，农民可以将土豆、大蒜放入仓储窖，在冬春季市场价格上涨时再顺价销售，可有效增加收入，有效改善引导产业结构</t>
  </si>
  <si>
    <t>AHQ-2019-10</t>
  </si>
  <si>
    <t>哈拉奇乡阿合奇村土地平整项目</t>
  </si>
  <si>
    <t>哈拉奇乡阿合奇村种植1500亩沙棘，每亩地平整开沟费用200元</t>
  </si>
  <si>
    <t>通过项目带动279户贫困户增加收入、推动脱贫攻坚、改善生态环境、提高土壤流失、防沙治沙</t>
  </si>
  <si>
    <t>AHQ-2019-122</t>
  </si>
  <si>
    <t>苏木塔什乡土豆提质增效项目</t>
  </si>
  <si>
    <t xml:space="preserve">疆外引进土豆新品种400吨（2000亩），3200元/吨（含运费）；肥料费200元/亩（田间作业肥）=40万；其他费用2万元。(将2000亩土地流动到合作社，由合作社具体负责种植、管理，带动贫困户就业等)
</t>
  </si>
  <si>
    <t>因天气和日照原因我乡土地适合种植大蒜和马铃薯，引进好的种子种植可以增加农牧民的经济收入</t>
  </si>
  <si>
    <t>AHQ-2019-14</t>
  </si>
  <si>
    <t>马场阿克巴夏提村土地整治项目</t>
  </si>
  <si>
    <t>马场阿克巴夏特村450多亩地进行平整，回填种植土约20cm厚，大约需要种植土5.3万m³。</t>
  </si>
  <si>
    <t>将扩大马场耕地面积，增加农作物或饲草料种植量，提高农牧民收入，增加马场饲草料储量，缓解冬季饲草料短缺问题，增大马场牲畜养殖规模</t>
  </si>
  <si>
    <t>AHQ-2019-11</t>
  </si>
  <si>
    <t>马场特色农作物种植</t>
  </si>
  <si>
    <t xml:space="preserve">种植藏青2000青稞1000亩，购买种子预计需要资金18万元，购买化肥预计需要资金13万元，机械耕种预计需要资金7万元，该项目总计投资约38万元
</t>
  </si>
  <si>
    <t>将提高马场耕地的经济效益，增加农牧民收入，秸秆做为饲草料，缓解冬季饲草料短缺问题，增大马场牲畜养殖规模</t>
  </si>
  <si>
    <t>AHQ-2019-124</t>
  </si>
  <si>
    <t>苏木塔什乡农牧业机械机具采购项目</t>
  </si>
  <si>
    <t>采购农牧业机械机具马铃薯杀秧机、马铃薯收获机、调幅翻转犁、联合整地机、六园盘割草机、深松机、大型旋播机、破碎方捆机、开沟机、4.2米旋耕机、中耕专用轮胎、播种机、农用自走式水旱两用打药机、存放机械机具的彩钢棚、一台拖拉机。</t>
  </si>
  <si>
    <t>建设此项目可以有效的发展农业，同时可以使得部分贫困户可以在农耕时积极参加劳动从而增加经济收入</t>
  </si>
  <si>
    <t>二、 小型手工业工程</t>
  </si>
  <si>
    <t>5、农贸市场</t>
  </si>
  <si>
    <t>AHQ-2019-164</t>
  </si>
  <si>
    <t>哈拉布拉布拉克乡农贸市场建设项目</t>
  </si>
  <si>
    <t>塔力甫·居买克</t>
  </si>
  <si>
    <t xml:space="preserve">1.拟建交易大棚2栋，每栋占地面积576.00㎡，占地面积共1152㎡；每栋建筑面积288.00㎡，总建筑面积为576㎡(按屋面板投影的一半计算)；2.拟建商铺、值班室一栋；总建筑面积为298.86㎡，建筑占地面积为298.86㎡；3.拟建旱厕一栋，总建筑面积为28.93㎡，建筑占地面积为28.93㎡；4.室外配套。
</t>
  </si>
  <si>
    <t>建设农贸市场一座，带动全乡3个村的758户贫困户增收解决贫困户就业不少于10人。</t>
  </si>
  <si>
    <t>AHQ-2019-153</t>
  </si>
  <si>
    <t>库兰萨日克乡别迭里村农贸市场改造项目</t>
  </si>
  <si>
    <t>新建211平米商铺，彩钢棚300平米，老商铺改造511平米，水电暖改造，厕所等。</t>
  </si>
  <si>
    <t>建设农贸市场一座，带动全乡3个村的118户贫困户增收解决贫困户就业不少于10人。</t>
  </si>
  <si>
    <t>AHQ-2019-135</t>
  </si>
  <si>
    <t>哈拉奇乡农贸市场建设项目</t>
  </si>
  <si>
    <t xml:space="preserve">新建农贸市场一座，钢结构，地上一层，总用地面积为 3906.52 平方米，总建筑面积为 1512.18 平方米，全封闭式钢结构交易大棚占地面积 3496 ㎡，配备管理用房三间、门卫用房一间、男女旱厕一座，围墙使用新型水泥预制板材料或铁艺围栏，硬化面积 2800 平方，同时设计室内供水、供电。
</t>
  </si>
  <si>
    <t>建设农贸市场一座，带动全乡3个村的1186户贫困户增收解决贫困户就业不少于10人。</t>
  </si>
  <si>
    <t>三、住房安全工程</t>
  </si>
  <si>
    <t>2、电力入户</t>
  </si>
  <si>
    <t>AHQ-2019-42</t>
  </si>
  <si>
    <t>库兰萨日克乡供电改造工程</t>
  </si>
  <si>
    <t>建设10千伏线路0.8千米；其中同杆架设线路0.55千米。新增200千伏安配变3台，架设0.4千伏线路3.85千米，移装户表80只，进户线每户采用2*10集束导线50米</t>
  </si>
  <si>
    <t>改善公共服务设施及环境，农村居民住房生产生活条件明显改善，解决住房配套设施，提升水、电、路基础设施</t>
  </si>
  <si>
    <t>7、其他</t>
  </si>
  <si>
    <t>AHQ-2019-131</t>
  </si>
  <si>
    <t>吸污车、垃圾车采购项目</t>
  </si>
  <si>
    <t>住建</t>
  </si>
  <si>
    <t>屈强</t>
  </si>
  <si>
    <t>为哈拉奇乡、苏木塔什乡、色帕巴依乡、库兰萨日克乡共计购买吸污车4辆，单次吸污10立方，约180马力，及配套设备。为色帕巴依乡、阿合奇镇购买3吨摆臂式垃圾车2辆，配套垃圾船60个，压缩式垃圾车10-12立方（提装式）1辆，8吨摆臂式垃圾车2辆</t>
  </si>
  <si>
    <t>改善公共服务设施及环境，农村居民住房生产生活条件明显改善，人居环境干净、整洁、卫生。</t>
  </si>
  <si>
    <t>安全住房专项组</t>
  </si>
  <si>
    <t>AHQ-2019-190</t>
  </si>
  <si>
    <t>哈拉奇乡巴什阔玉托海小区室外附属路面硬化工程</t>
  </si>
  <si>
    <t>建设6米宽混凝土道路250米，4米宽混凝土道路500米，2.5米宽混凝土道路200米，并配套相应路沿石及水泥涵管</t>
  </si>
  <si>
    <t>AHQ-2019-192</t>
  </si>
  <si>
    <t>哈拉奇乡红旗小区及苏鲁库勒小区电采暖及常压热水锅炉房室外电缆敷设工程</t>
  </si>
  <si>
    <t>安装零序智能真空断路器，高压隔离开关、高压计量器，敷设高压铜芯电缆，场地开挖及平整</t>
  </si>
  <si>
    <t>AHQ-2019-55</t>
  </si>
  <si>
    <t>色帕巴依乡色帕巴依村安居富民（平房）小区管网改造项目</t>
  </si>
  <si>
    <t>色帕巴依村二组安居富民小区（平房）给水、排水管道进行改造</t>
  </si>
  <si>
    <t>AHQ-2019-47</t>
  </si>
  <si>
    <t>乡镇卫生厕所建设项目</t>
  </si>
  <si>
    <t>计划在色帕巴依乡建设3座，博孜塔拉村建设2座，哈拉奇乡3座共计8座40平米砖混结构卫生厕所，每座10万</t>
  </si>
  <si>
    <t>AHQ-2019-57</t>
  </si>
  <si>
    <t>苏木塔什乡阿合塔拉村猎鹰小区维修项目</t>
  </si>
  <si>
    <t>对猎鹰小区安居富民房电力改造、供排水管道维修</t>
  </si>
  <si>
    <t>四、庭院经济建设工程</t>
  </si>
  <si>
    <t>五、就业和技能技术培训工程</t>
  </si>
  <si>
    <t>4、劳动力转移培训</t>
  </si>
  <si>
    <t>六、基础设施建设</t>
  </si>
  <si>
    <t>1、村组道路建设</t>
  </si>
  <si>
    <t>AHQ-2019-187</t>
  </si>
  <si>
    <t>交通</t>
  </si>
  <si>
    <t>哈拉奇村阿合拜依提新建设1.6公里沥青路面，宽4.5m，路基、路面、桥涵</t>
  </si>
  <si>
    <t>完善农村公路建设，改变73户贫困群众出行难。改善乡村交通运输状况，</t>
  </si>
  <si>
    <t>AHQ-2019-82</t>
  </si>
  <si>
    <t>阿合奇镇佳朗奇村道路工程</t>
  </si>
  <si>
    <t>新建过水路面一处，改建道路930.58米砂砾路面</t>
  </si>
  <si>
    <t>完善农村公路建设，改变21户贫困群众出行难。改善乡村交通运输状况，</t>
  </si>
  <si>
    <t>AHQ-2019-32</t>
  </si>
  <si>
    <t>哈拉奇乡布隆村农村公路建设</t>
  </si>
  <si>
    <t>布隆村铺设沥青路3.1公里路面宽4米，六队新建设1.5公里沥青路面，路面宽4m</t>
  </si>
  <si>
    <t>完善农村公路建设，改变138户贫困群众出行难。改善乡村交通运输状况，</t>
  </si>
  <si>
    <t>AHQ-2019-162</t>
  </si>
  <si>
    <t>Z660道路马场、阿克翁库尔村加宽段、路沿石安装2968.5米</t>
  </si>
  <si>
    <t>完善农村公路建设，改变52户贫困群众出行难。改善乡村交通运输状况，</t>
  </si>
  <si>
    <t>AHQ-2019-84</t>
  </si>
  <si>
    <t>哈拉布拉克乡阿翁库尔村村组道路建设项目</t>
  </si>
  <si>
    <t>在阿克翁库尔村牧场牧业点修砂石路面12公里，路面宽5米，路基、砂砾路面、桥涵</t>
  </si>
  <si>
    <t>完善农村公路建设，改变14户贫困群众出行难。改善乡村交通运输状况，</t>
  </si>
  <si>
    <t>AHQ-2019-134</t>
  </si>
  <si>
    <t>哈拉奇乡布隆村库尔干桥建设项目</t>
  </si>
  <si>
    <t>孙涛</t>
  </si>
  <si>
    <t>37延米长混凝土桥梁一座</t>
  </si>
  <si>
    <t>完善农村公路建设，改变121户贫困群众出行难。改善乡村交通运输状况，</t>
  </si>
  <si>
    <t>AHQ-2019-163</t>
  </si>
  <si>
    <t>阿合奇镇吾曲村道路硬化工程</t>
  </si>
  <si>
    <t>新建沥青路面4公里，宽4.5米</t>
  </si>
  <si>
    <t>完善农村公路建设，改变27户贫困群众出行难。改善乡村交通运输状况，</t>
  </si>
  <si>
    <t>2、农村安全饮水工程</t>
  </si>
  <si>
    <t>AHQ-2019-77</t>
  </si>
  <si>
    <t>阿合奇镇佳朗奇村库孜牧业点饮水安全工程</t>
  </si>
  <si>
    <t>李存云</t>
  </si>
  <si>
    <t>新建水源首部支流截潜流工程1座；铺设输水管道3.8公里；配套管道建筑物等</t>
  </si>
  <si>
    <t>项目实施后，可解决贫困户的安全饮水问题</t>
  </si>
  <si>
    <t>AHQ-2019-33</t>
  </si>
  <si>
    <t>哈拉奇乡饮水安全巩固提升工程</t>
  </si>
  <si>
    <t>改造哈拉奇乡三个村输水管道约33公里，配套建筑物，每公里约27.5万元</t>
  </si>
  <si>
    <t>项目实施后，可解决117户贫困户的安全饮水问题</t>
  </si>
  <si>
    <t>AHQ-2019-184</t>
  </si>
  <si>
    <t>哈拉布拉克乡饮水安全巩固提升维修改造工程</t>
  </si>
  <si>
    <t>维修阿克翁库尔村改造引泉水源首部1座、萨尔布拉克牧业点新建100立方米蓄水池1座、铺设管道6.47公里、配套水泵闸阀井等，哈拉布拉克村水厂水泵等设备更换、管理房维修等</t>
  </si>
  <si>
    <t>项目实施后，可解决110户贫困户的安全饮水问题</t>
  </si>
  <si>
    <t>AHQ-2019-40</t>
  </si>
  <si>
    <t>库兰萨日克乡吉勒得斯村饮水安全巩固提升改造项目（三期）</t>
  </si>
  <si>
    <t>改造</t>
  </si>
  <si>
    <t>改造配水管网总长 4.98m及配套阀门井等设施</t>
  </si>
  <si>
    <t>项目实施后，可解决40户贫困户的安全饮水问题</t>
  </si>
  <si>
    <t>AHQ-2019-59</t>
  </si>
  <si>
    <t>苏木塔乡饮水安全巩固提升管网改造工程</t>
  </si>
  <si>
    <t>改造管网45.435km，管网沿线配套建筑物 206 座，安装终端用水设施 298 套。其中：阿合塔拉村三队，输配水管网总长21.97m；苏木塔什村输配水管网总长 23.465m。</t>
  </si>
  <si>
    <t>项目实施后，可解决70户贫困户的安全饮水问题</t>
  </si>
  <si>
    <t>AHQ-2019-62</t>
  </si>
  <si>
    <t>阿合奇镇佳朗奇村牧业点饮水安全巩固提升工程</t>
  </si>
  <si>
    <t>佳朗奇村修建100立方蓄水池2座、铺设管道约2.0公里等配套设施</t>
  </si>
  <si>
    <t>AHQ-2019-79</t>
  </si>
  <si>
    <t>阿合奇镇吾曲村南山牧业点修水窖工程</t>
  </si>
  <si>
    <t>新建3座100立方米蓄水池，铺设管道0.69km及配套设施</t>
  </si>
  <si>
    <t>项目实施后，可解决6户贫困户的安全饮水问题</t>
  </si>
  <si>
    <t>AHQ-2019-155</t>
  </si>
  <si>
    <t>新建（改建）输水管道共计5.214km 及配套建筑物，安装水罐10个，新挖集水井2座，新建蓄水池6座，新凿机电井4座，更换水源潜水泵及变频柜一套，移装变压器1台。</t>
  </si>
  <si>
    <t>项目实施后，可解决65户贫困户的安全饮水问题</t>
  </si>
  <si>
    <t>AHQ-2019-63</t>
  </si>
  <si>
    <t>阿合奇镇吾曲村饮水安全巩固提升工程</t>
  </si>
  <si>
    <t>更换水源潜水泵等1套，铺设管道19.466km及配套建筑物</t>
  </si>
  <si>
    <t xml:space="preserve"> </t>
  </si>
  <si>
    <t>项目实施后，可解决30户贫困户的安全饮水问题</t>
  </si>
  <si>
    <t>七、其他</t>
  </si>
  <si>
    <t>3、旅游扶贫</t>
  </si>
  <si>
    <t>AHQ-2019-74</t>
  </si>
  <si>
    <t>阿合奇镇小木孜都克旅游基础设施建设项目（一期）</t>
  </si>
  <si>
    <t>旅游</t>
  </si>
  <si>
    <t>新建停车场、凉亭、毡房、栈道、简易路、卫生间等旅游配套设施</t>
  </si>
  <si>
    <t>可带动阿合奇镇旅游业进一步发展，促进全乡经济收入，带动部分贫困户就地就近就业，打造“一村一品”旅游脱贫新模式</t>
  </si>
  <si>
    <t>AHQ-2019-87</t>
  </si>
  <si>
    <t>农家乐建设项目</t>
  </si>
  <si>
    <t>为阿合奇村2户购买4座毡房，每座2万元，合计8万元</t>
  </si>
  <si>
    <t>发展乡村旅游业，促进农牧民产业增收</t>
  </si>
  <si>
    <t>AHQ-2019-185</t>
  </si>
  <si>
    <t>小木孜都克景区旅游路（二期）</t>
  </si>
  <si>
    <t>20.079公里砂砾路面铺油，路基宽6.5米，路面宽度为6米</t>
  </si>
  <si>
    <t>完善农村公路建设，改变132户贫困群众出行难。改善乡村交通运输状况，</t>
  </si>
  <si>
    <t>4、金融扶贫</t>
  </si>
  <si>
    <t>AHQ-2019-173</t>
  </si>
  <si>
    <t>财政</t>
  </si>
  <si>
    <t>石林</t>
  </si>
  <si>
    <t>为享受两免小额贷款贫困户进行贴息</t>
  </si>
  <si>
    <t>为全县1641户贫困户扶贫小额信贷，提供贴息，促进户均增收1000元以上，确保贫困户稳定脱贫</t>
  </si>
  <si>
    <t>资金保障组</t>
  </si>
  <si>
    <t>7、以奖代补类项目</t>
  </si>
  <si>
    <t>AHQ-2019-148</t>
  </si>
  <si>
    <t>“以奖代补”项目</t>
  </si>
  <si>
    <t>经信</t>
  </si>
  <si>
    <t xml:space="preserve">1.家景民族手工艺术有限公司现有员工21名，其中建档立卡贫困户17名，员工工资平均每月1500元，补助2万元；2.吾孜比克刺绣农民专业合作社现有固定员工17人（其中建档立卡贫困户7人）；临时员工16人（其中建档立卡贫困户10人）；员工工资平均每月1200元，补助2万元；3.新疆金之源生物科技有限责任公司现为8名建档立卡贫困户、1位残疾人提供固定就业，并且签订劳动合同。沙棘采购季节可以带动1500户3800人次采摘沙棘，户均年增收2200元，补助2万元
</t>
  </si>
  <si>
    <t>为解决贫困户就业32人，全年可带动季节性务工3800人次</t>
  </si>
</sst>
</file>

<file path=xl/styles.xml><?xml version="1.0" encoding="utf-8"?>
<styleSheet xmlns="http://schemas.openxmlformats.org/spreadsheetml/2006/main">
  <numFmts count="6">
    <numFmt numFmtId="176" formatCode="0_ "/>
    <numFmt numFmtId="44" formatCode="_ &quot;￥&quot;* #,##0.00_ ;_ &quot;￥&quot;* \-#,##0.00_ ;_ &quot;￥&quot;* &quot;-&quot;??_ ;_ @_ "/>
    <numFmt numFmtId="177" formatCode="0.00_ "/>
    <numFmt numFmtId="42" formatCode="_ &quot;￥&quot;* #,##0_ ;_ &quot;￥&quot;* \-#,##0_ ;_ &quot;￥&quot;* &quot;-&quot;_ ;_ @_ "/>
    <numFmt numFmtId="43" formatCode="_ * #,##0.00_ ;_ * \-#,##0.00_ ;_ * &quot;-&quot;??_ ;_ @_ "/>
    <numFmt numFmtId="41" formatCode="_ * #,##0_ ;_ * \-#,##0_ ;_ * &quot;-&quot;_ ;_ @_ "/>
  </numFmts>
  <fonts count="32">
    <font>
      <sz val="11"/>
      <color theme="1"/>
      <name val="宋体"/>
      <charset val="134"/>
      <scheme val="minor"/>
    </font>
    <font>
      <sz val="11"/>
      <name val="宋体"/>
      <charset val="134"/>
      <scheme val="minor"/>
    </font>
    <font>
      <sz val="12"/>
      <name val="宋体"/>
      <charset val="134"/>
      <scheme val="minor"/>
    </font>
    <font>
      <sz val="12"/>
      <name val="宋体"/>
      <charset val="134"/>
    </font>
    <font>
      <b/>
      <sz val="24"/>
      <name val="宋体"/>
      <charset val="134"/>
      <scheme val="minor"/>
    </font>
    <font>
      <b/>
      <sz val="12"/>
      <name val="宋体"/>
      <charset val="134"/>
      <scheme val="minor"/>
    </font>
    <font>
      <sz val="14"/>
      <name val="宋体"/>
      <charset val="134"/>
    </font>
    <font>
      <sz val="12"/>
      <name val="黑体"/>
      <charset val="134"/>
    </font>
    <font>
      <sz val="14"/>
      <name val="黑体"/>
      <charset val="134"/>
    </font>
    <font>
      <sz val="12"/>
      <name val="仿宋_GB2312"/>
      <charset val="134"/>
    </font>
    <font>
      <sz val="14"/>
      <name val="仿宋_GB2312"/>
      <charset val="134"/>
    </font>
    <font>
      <sz val="11"/>
      <color theme="1"/>
      <name val="宋体"/>
      <charset val="0"/>
      <scheme val="minor"/>
    </font>
    <font>
      <sz val="11"/>
      <color rgb="FF3F3F76"/>
      <name val="宋体"/>
      <charset val="0"/>
      <scheme val="minor"/>
    </font>
    <font>
      <b/>
      <sz val="11"/>
      <color rgb="FF3F3F3F"/>
      <name val="宋体"/>
      <charset val="0"/>
      <scheme val="minor"/>
    </font>
    <font>
      <sz val="11"/>
      <color rgb="FFFF0000"/>
      <name val="宋体"/>
      <charset val="0"/>
      <scheme val="minor"/>
    </font>
    <font>
      <sz val="11"/>
      <color theme="0"/>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sz val="11"/>
      <color rgb="FF9C0006"/>
      <name val="宋体"/>
      <charset val="0"/>
      <scheme val="minor"/>
    </font>
    <font>
      <b/>
      <sz val="11"/>
      <color rgb="FFFA7D00"/>
      <name val="宋体"/>
      <charset val="0"/>
      <scheme val="minor"/>
    </font>
    <font>
      <b/>
      <sz val="18"/>
      <color theme="3"/>
      <name val="宋体"/>
      <charset val="134"/>
      <scheme val="minor"/>
    </font>
    <font>
      <b/>
      <sz val="13"/>
      <color theme="3"/>
      <name val="宋体"/>
      <charset val="134"/>
      <scheme val="minor"/>
    </font>
    <font>
      <u/>
      <sz val="11"/>
      <color rgb="FF0000FF"/>
      <name val="宋体"/>
      <charset val="0"/>
      <scheme val="minor"/>
    </font>
    <font>
      <b/>
      <sz val="11"/>
      <color theme="3"/>
      <name val="宋体"/>
      <charset val="134"/>
      <scheme val="minor"/>
    </font>
    <font>
      <u/>
      <sz val="11"/>
      <color rgb="FF800080"/>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
      <sz val="10"/>
      <name val="宋体"/>
      <charset val="134"/>
    </font>
    <font>
      <sz val="11"/>
      <color indexed="8"/>
      <name val="宋体"/>
      <charset val="134"/>
    </font>
  </fonts>
  <fills count="33">
    <fill>
      <patternFill patternType="none"/>
    </fill>
    <fill>
      <patternFill patternType="gray125"/>
    </fill>
    <fill>
      <patternFill patternType="solid">
        <fgColor theme="8"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theme="7"/>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6"/>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7" borderId="0" applyNumberFormat="0" applyBorder="0" applyAlignment="0" applyProtection="0">
      <alignment vertical="center"/>
    </xf>
    <xf numFmtId="0" fontId="20" fillId="12" borderId="0" applyNumberFormat="0" applyBorder="0" applyAlignment="0" applyProtection="0">
      <alignment vertical="center"/>
    </xf>
    <xf numFmtId="43" fontId="0" fillId="0" borderId="0" applyFont="0" applyFill="0" applyBorder="0" applyAlignment="0" applyProtection="0">
      <alignment vertical="center"/>
    </xf>
    <xf numFmtId="0" fontId="15" fillId="14" borderId="0" applyNumberFormat="0" applyBorder="0" applyAlignment="0" applyProtection="0">
      <alignment vertical="center"/>
    </xf>
    <xf numFmtId="0" fontId="24" fillId="0" borderId="0" applyNumberFormat="0" applyFill="0" applyBorder="0" applyAlignment="0" applyProtection="0">
      <alignment vertical="center"/>
    </xf>
    <xf numFmtId="0" fontId="3" fillId="0" borderId="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19" borderId="13" applyNumberFormat="0" applyFont="0" applyAlignment="0" applyProtection="0">
      <alignment vertical="center"/>
    </xf>
    <xf numFmtId="0" fontId="15" fillId="21" borderId="0" applyNumberFormat="0" applyBorder="0" applyAlignment="0" applyProtection="0">
      <alignment vertical="center"/>
    </xf>
    <xf numFmtId="0" fontId="2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11" applyNumberFormat="0" applyFill="0" applyAlignment="0" applyProtection="0">
      <alignment vertical="center"/>
    </xf>
    <xf numFmtId="0" fontId="23" fillId="0" borderId="11" applyNumberFormat="0" applyFill="0" applyAlignment="0" applyProtection="0">
      <alignment vertical="center"/>
    </xf>
    <xf numFmtId="0" fontId="15" fillId="22" borderId="0" applyNumberFormat="0" applyBorder="0" applyAlignment="0" applyProtection="0">
      <alignment vertical="center"/>
    </xf>
    <xf numFmtId="0" fontId="25" fillId="0" borderId="12" applyNumberFormat="0" applyFill="0" applyAlignment="0" applyProtection="0">
      <alignment vertical="center"/>
    </xf>
    <xf numFmtId="0" fontId="15" fillId="16" borderId="0" applyNumberFormat="0" applyBorder="0" applyAlignment="0" applyProtection="0">
      <alignment vertical="center"/>
    </xf>
    <xf numFmtId="0" fontId="13" fillId="6" borderId="8" applyNumberFormat="0" applyAlignment="0" applyProtection="0">
      <alignment vertical="center"/>
    </xf>
    <xf numFmtId="0" fontId="21" fillId="6" borderId="7" applyNumberFormat="0" applyAlignment="0" applyProtection="0">
      <alignment vertical="center"/>
    </xf>
    <xf numFmtId="0" fontId="16" fillId="9" borderId="9" applyNumberFormat="0" applyAlignment="0" applyProtection="0">
      <alignment vertical="center"/>
    </xf>
    <xf numFmtId="0" fontId="11" fillId="23" borderId="0" applyNumberFormat="0" applyBorder="0" applyAlignment="0" applyProtection="0">
      <alignment vertical="center"/>
    </xf>
    <xf numFmtId="0" fontId="15" fillId="24" borderId="0" applyNumberFormat="0" applyBorder="0" applyAlignment="0" applyProtection="0">
      <alignment vertical="center"/>
    </xf>
    <xf numFmtId="0" fontId="18" fillId="0" borderId="10" applyNumberFormat="0" applyFill="0" applyAlignment="0" applyProtection="0">
      <alignment vertical="center"/>
    </xf>
    <xf numFmtId="0" fontId="28" fillId="0" borderId="14" applyNumberFormat="0" applyFill="0" applyAlignment="0" applyProtection="0">
      <alignment vertical="center"/>
    </xf>
    <xf numFmtId="0" fontId="29" fillId="26" borderId="0" applyNumberFormat="0" applyBorder="0" applyAlignment="0" applyProtection="0">
      <alignment vertical="center"/>
    </xf>
    <xf numFmtId="0" fontId="27" fillId="20" borderId="0" applyNumberFormat="0" applyBorder="0" applyAlignment="0" applyProtection="0">
      <alignment vertical="center"/>
    </xf>
    <xf numFmtId="0" fontId="11" fillId="2" borderId="0" applyNumberFormat="0" applyBorder="0" applyAlignment="0" applyProtection="0">
      <alignment vertical="center"/>
    </xf>
    <xf numFmtId="0" fontId="15" fillId="27" borderId="0" applyNumberFormat="0" applyBorder="0" applyAlignment="0" applyProtection="0">
      <alignment vertical="center"/>
    </xf>
    <xf numFmtId="0" fontId="11" fillId="28" borderId="0" applyNumberFormat="0" applyBorder="0" applyAlignment="0" applyProtection="0">
      <alignment vertical="center"/>
    </xf>
    <xf numFmtId="0" fontId="11" fillId="29" borderId="0" applyNumberFormat="0" applyBorder="0" applyAlignment="0" applyProtection="0">
      <alignment vertical="center"/>
    </xf>
    <xf numFmtId="0" fontId="11" fillId="25" borderId="0" applyNumberFormat="0" applyBorder="0" applyAlignment="0" applyProtection="0">
      <alignment vertical="center"/>
    </xf>
    <xf numFmtId="0" fontId="11" fillId="11" borderId="0" applyNumberFormat="0" applyBorder="0" applyAlignment="0" applyProtection="0">
      <alignment vertical="center"/>
    </xf>
    <xf numFmtId="0" fontId="15" fillId="18" borderId="0" applyNumberFormat="0" applyBorder="0" applyAlignment="0" applyProtection="0">
      <alignment vertical="center"/>
    </xf>
    <xf numFmtId="0" fontId="15" fillId="8" borderId="0" applyNumberFormat="0" applyBorder="0" applyAlignment="0" applyProtection="0">
      <alignment vertical="center"/>
    </xf>
    <xf numFmtId="0" fontId="11" fillId="10" borderId="0" applyNumberFormat="0" applyBorder="0" applyAlignment="0" applyProtection="0">
      <alignment vertical="center"/>
    </xf>
    <xf numFmtId="0" fontId="11" fillId="15" borderId="0" applyNumberFormat="0" applyBorder="0" applyAlignment="0" applyProtection="0">
      <alignment vertical="center"/>
    </xf>
    <xf numFmtId="0" fontId="15" fillId="17" borderId="0" applyNumberFormat="0" applyBorder="0" applyAlignment="0" applyProtection="0">
      <alignment vertical="center"/>
    </xf>
    <xf numFmtId="0" fontId="11" fillId="5" borderId="0" applyNumberFormat="0" applyBorder="0" applyAlignment="0" applyProtection="0">
      <alignment vertical="center"/>
    </xf>
    <xf numFmtId="0" fontId="15" fillId="13" borderId="0" applyNumberFormat="0" applyBorder="0" applyAlignment="0" applyProtection="0">
      <alignment vertical="center"/>
    </xf>
    <xf numFmtId="0" fontId="15" fillId="30" borderId="0" applyNumberFormat="0" applyBorder="0" applyAlignment="0" applyProtection="0">
      <alignment vertical="center"/>
    </xf>
    <xf numFmtId="0" fontId="11" fillId="31" borderId="0" applyNumberFormat="0" applyBorder="0" applyAlignment="0" applyProtection="0">
      <alignment vertical="center"/>
    </xf>
    <xf numFmtId="0" fontId="15" fillId="32" borderId="0" applyNumberFormat="0" applyBorder="0" applyAlignment="0" applyProtection="0">
      <alignment vertical="center"/>
    </xf>
    <xf numFmtId="0" fontId="30" fillId="0" borderId="0">
      <alignment vertical="center"/>
    </xf>
    <xf numFmtId="0" fontId="31" fillId="0" borderId="0">
      <alignment vertical="center"/>
    </xf>
  </cellStyleXfs>
  <cellXfs count="96">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2" fillId="0" borderId="0" xfId="0" applyFont="1" applyFill="1" applyAlignment="1">
      <alignment vertical="center" wrapText="1"/>
    </xf>
    <xf numFmtId="0" fontId="2" fillId="0" borderId="0" xfId="0" applyFont="1" applyFill="1" applyBorder="1" applyAlignment="1">
      <alignment vertical="center"/>
    </xf>
    <xf numFmtId="0" fontId="0" fillId="0" borderId="0" xfId="0" applyFill="1" applyAlignment="1">
      <alignment vertical="center"/>
    </xf>
    <xf numFmtId="0" fontId="0" fillId="0" borderId="0" xfId="0" applyFill="1" applyAlignment="1">
      <alignment horizontal="center" vertical="center"/>
    </xf>
    <xf numFmtId="0" fontId="0" fillId="0" borderId="0" xfId="0" applyNumberFormat="1" applyFill="1" applyAlignment="1">
      <alignment horizontal="center" vertical="center"/>
    </xf>
    <xf numFmtId="177" fontId="0" fillId="0" borderId="0" xfId="0" applyNumberFormat="1" applyFill="1" applyAlignment="1">
      <alignment horizontal="center" vertical="center"/>
    </xf>
    <xf numFmtId="0" fontId="0" fillId="0" borderId="0" xfId="0" applyFill="1" applyAlignment="1">
      <alignment horizontal="left" vertical="center"/>
    </xf>
    <xf numFmtId="0" fontId="0" fillId="0" borderId="0" xfId="0" applyFill="1" applyAlignment="1">
      <alignment vertical="center" wrapText="1"/>
    </xf>
    <xf numFmtId="0" fontId="3" fillId="0" borderId="0" xfId="0" applyFont="1" applyFill="1" applyAlignment="1">
      <alignment horizontal="left" vertical="center"/>
    </xf>
    <xf numFmtId="0" fontId="3" fillId="0" borderId="0" xfId="0" applyFont="1" applyFill="1" applyAlignment="1">
      <alignment vertical="top"/>
    </xf>
    <xf numFmtId="0" fontId="1" fillId="0" borderId="0" xfId="0" applyFont="1" applyFill="1" applyAlignment="1">
      <alignment horizontal="center" vertical="center"/>
    </xf>
    <xf numFmtId="0" fontId="1" fillId="0" borderId="0" xfId="0" applyNumberFormat="1" applyFont="1" applyFill="1" applyAlignment="1">
      <alignment horizontal="center" vertical="center"/>
    </xf>
    <xf numFmtId="177" fontId="1" fillId="0" borderId="0" xfId="0" applyNumberFormat="1" applyFont="1" applyFill="1" applyAlignment="1">
      <alignment horizontal="center" vertical="center"/>
    </xf>
    <xf numFmtId="0" fontId="4" fillId="0" borderId="0" xfId="0" applyFont="1" applyFill="1" applyAlignment="1">
      <alignment horizontal="center" vertical="center" wrapText="1"/>
    </xf>
    <xf numFmtId="0" fontId="4" fillId="0" borderId="0" xfId="0" applyNumberFormat="1" applyFont="1" applyFill="1" applyAlignment="1">
      <alignment horizontal="center" vertical="center" wrapText="1"/>
    </xf>
    <xf numFmtId="177" fontId="4" fillId="0" borderId="0" xfId="0" applyNumberFormat="1"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177" fontId="5" fillId="0" borderId="3" xfId="0" applyNumberFormat="1" applyFont="1" applyFill="1" applyBorder="1" applyAlignment="1">
      <alignment horizontal="center" vertical="center" wrapText="1"/>
    </xf>
    <xf numFmtId="0" fontId="3" fillId="0" borderId="2" xfId="0" applyFont="1" applyFill="1" applyBorder="1" applyAlignment="1">
      <alignment vertical="top"/>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177" fontId="6" fillId="0" borderId="5"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177" fontId="8" fillId="0" borderId="5"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177" fontId="7" fillId="0" borderId="5"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176" fontId="2" fillId="0" borderId="5" xfId="0" applyNumberFormat="1" applyFont="1" applyFill="1" applyBorder="1" applyAlignment="1">
      <alignment horizontal="center" vertical="center" wrapText="1"/>
    </xf>
    <xf numFmtId="177" fontId="2" fillId="0" borderId="5"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177" fontId="2" fillId="0" borderId="2"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 fillId="0" borderId="0" xfId="0" applyFont="1" applyFill="1" applyAlignment="1">
      <alignment horizontal="left" vertical="center"/>
    </xf>
    <xf numFmtId="0" fontId="4" fillId="0" borderId="0" xfId="0" applyFont="1" applyFill="1" applyAlignment="1">
      <alignment horizontal="left" vertical="center" wrapText="1"/>
    </xf>
    <xf numFmtId="0" fontId="5" fillId="0" borderId="2" xfId="0" applyFont="1" applyFill="1" applyBorder="1" applyAlignment="1">
      <alignment horizontal="center" vertical="center" wrapText="1"/>
    </xf>
    <xf numFmtId="177" fontId="5" fillId="0" borderId="4" xfId="0" applyNumberFormat="1" applyFont="1" applyFill="1" applyBorder="1" applyAlignment="1">
      <alignment horizontal="center" vertical="center" wrapText="1"/>
    </xf>
    <xf numFmtId="177" fontId="5" fillId="0" borderId="5" xfId="0" applyNumberFormat="1" applyFont="1" applyFill="1" applyBorder="1" applyAlignment="1">
      <alignment horizontal="center" vertical="center" wrapText="1"/>
    </xf>
    <xf numFmtId="0" fontId="6" fillId="0" borderId="6" xfId="0" applyFont="1" applyFill="1" applyBorder="1" applyAlignment="1">
      <alignment horizontal="left" vertical="center" wrapText="1"/>
    </xf>
    <xf numFmtId="177" fontId="2" fillId="0" borderId="2" xfId="0" applyNumberFormat="1" applyFont="1" applyFill="1" applyBorder="1" applyAlignment="1">
      <alignment horizontal="center" vertical="center"/>
    </xf>
    <xf numFmtId="0" fontId="8" fillId="0" borderId="6" xfId="0" applyFont="1" applyFill="1" applyBorder="1" applyAlignment="1">
      <alignment horizontal="left" vertical="center" wrapText="1"/>
    </xf>
    <xf numFmtId="0" fontId="7" fillId="0" borderId="6" xfId="0" applyFont="1" applyFill="1" applyBorder="1" applyAlignment="1">
      <alignment horizontal="left" vertical="center" wrapText="1"/>
    </xf>
    <xf numFmtId="176" fontId="2" fillId="0" borderId="6" xfId="0" applyNumberFormat="1" applyFont="1" applyFill="1" applyBorder="1" applyAlignment="1">
      <alignment horizontal="left" vertical="center" wrapText="1"/>
    </xf>
    <xf numFmtId="176" fontId="2" fillId="0" borderId="2" xfId="0" applyNumberFormat="1" applyFont="1" applyFill="1" applyBorder="1" applyAlignment="1">
      <alignment horizontal="left" vertical="center" wrapText="1"/>
    </xf>
    <xf numFmtId="177" fontId="3" fillId="0" borderId="2" xfId="0" applyNumberFormat="1" applyFont="1" applyFill="1" applyBorder="1" applyAlignment="1">
      <alignment horizontal="center" vertical="center" wrapText="1"/>
    </xf>
    <xf numFmtId="177" fontId="3" fillId="0" borderId="2" xfId="11" applyNumberFormat="1" applyFont="1" applyFill="1" applyBorder="1" applyAlignment="1">
      <alignment horizontal="center" vertical="center" wrapText="1"/>
    </xf>
    <xf numFmtId="177" fontId="2" fillId="0" borderId="2" xfId="11"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1" fillId="0" borderId="2" xfId="0" applyFont="1" applyFill="1" applyBorder="1" applyAlignment="1">
      <alignment horizontal="center" vertical="center"/>
    </xf>
    <xf numFmtId="177" fontId="2" fillId="0" borderId="2" xfId="50" applyNumberFormat="1" applyFont="1" applyFill="1" applyBorder="1" applyAlignment="1">
      <alignment horizontal="center" vertical="center" wrapText="1"/>
    </xf>
    <xf numFmtId="177" fontId="3" fillId="0" borderId="2" xfId="51" applyNumberFormat="1" applyFont="1" applyFill="1" applyBorder="1" applyAlignment="1">
      <alignment horizontal="center" vertical="center" wrapText="1"/>
    </xf>
    <xf numFmtId="176" fontId="3" fillId="0" borderId="2" xfId="0" applyNumberFormat="1" applyFont="1" applyFill="1" applyBorder="1" applyAlignment="1">
      <alignment horizontal="left" vertical="center" wrapText="1"/>
    </xf>
    <xf numFmtId="177" fontId="2" fillId="0" borderId="1" xfId="0" applyNumberFormat="1" applyFont="1" applyFill="1" applyBorder="1" applyAlignment="1">
      <alignment horizontal="center" vertical="center"/>
    </xf>
    <xf numFmtId="177" fontId="2" fillId="0" borderId="3" xfId="0" applyNumberFormat="1" applyFont="1" applyFill="1" applyBorder="1" applyAlignment="1">
      <alignment horizontal="center" vertical="center"/>
    </xf>
    <xf numFmtId="177" fontId="2" fillId="0" borderId="0" xfId="51" applyNumberFormat="1" applyFont="1" applyFill="1" applyBorder="1" applyAlignment="1">
      <alignment horizontal="center" vertical="center"/>
    </xf>
    <xf numFmtId="49" fontId="4" fillId="0" borderId="0" xfId="0" applyNumberFormat="1" applyFont="1" applyFill="1" applyAlignment="1">
      <alignment horizontal="center" vertical="center" wrapText="1"/>
    </xf>
    <xf numFmtId="177" fontId="5" fillId="0" borderId="6"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177" fontId="2" fillId="0" borderId="2" xfId="51" applyNumberFormat="1" applyFont="1" applyFill="1" applyBorder="1" applyAlignment="1">
      <alignment horizontal="center" vertical="center" wrapText="1"/>
    </xf>
    <xf numFmtId="0" fontId="2" fillId="0" borderId="0" xfId="0" applyFont="1" applyFill="1" applyAlignment="1">
      <alignment horizontal="center" vertical="center"/>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0" xfId="0" applyFont="1" applyFill="1" applyAlignment="1">
      <alignment vertical="center" wrapText="1"/>
    </xf>
    <xf numFmtId="0" fontId="5" fillId="0" borderId="6" xfId="0" applyFont="1" applyFill="1" applyBorder="1" applyAlignment="1">
      <alignment horizontal="center" vertical="center" wrapText="1"/>
    </xf>
    <xf numFmtId="0" fontId="1" fillId="0" borderId="2" xfId="0" applyFont="1" applyFill="1" applyBorder="1" applyAlignment="1">
      <alignment vertical="center"/>
    </xf>
    <xf numFmtId="0" fontId="2" fillId="0" borderId="2" xfId="0" applyFont="1" applyFill="1" applyBorder="1" applyAlignment="1">
      <alignment vertical="center"/>
    </xf>
    <xf numFmtId="0" fontId="2" fillId="0" borderId="2" xfId="0" applyFont="1" applyFill="1" applyBorder="1" applyAlignment="1">
      <alignment vertical="center" wrapText="1"/>
    </xf>
    <xf numFmtId="0" fontId="1" fillId="0" borderId="2" xfId="0" applyFont="1" applyFill="1" applyBorder="1" applyAlignment="1">
      <alignment vertical="center" wrapText="1"/>
    </xf>
    <xf numFmtId="0" fontId="1" fillId="0" borderId="1" xfId="0" applyFont="1" applyFill="1" applyBorder="1" applyAlignment="1">
      <alignment vertical="center"/>
    </xf>
    <xf numFmtId="0" fontId="1" fillId="0" borderId="3" xfId="0" applyFont="1" applyFill="1" applyBorder="1" applyAlignment="1">
      <alignment vertical="center"/>
    </xf>
    <xf numFmtId="176" fontId="2" fillId="0" borderId="2" xfId="0" applyNumberFormat="1" applyFont="1" applyFill="1" applyBorder="1" applyAlignment="1">
      <alignment horizontal="center" vertical="center"/>
    </xf>
    <xf numFmtId="177" fontId="7" fillId="0" borderId="2" xfId="0" applyNumberFormat="1" applyFont="1" applyFill="1" applyBorder="1" applyAlignment="1">
      <alignment horizontal="center" vertical="center" wrapText="1"/>
    </xf>
    <xf numFmtId="0" fontId="10" fillId="0" borderId="0" xfId="0" applyFont="1" applyFill="1" applyAlignment="1">
      <alignment horizontal="left" vertical="center" wrapText="1"/>
    </xf>
    <xf numFmtId="0" fontId="10" fillId="0" borderId="0" xfId="0" applyFont="1" applyFill="1" applyAlignment="1">
      <alignment horizontal="center" vertical="center" wrapText="1"/>
    </xf>
    <xf numFmtId="177" fontId="10" fillId="0" borderId="0" xfId="0" applyNumberFormat="1" applyFont="1" applyFill="1" applyAlignment="1">
      <alignment horizontal="center" vertical="center" wrapText="1"/>
    </xf>
    <xf numFmtId="176" fontId="2" fillId="0" borderId="2" xfId="51" applyNumberFormat="1" applyFont="1" applyFill="1" applyBorder="1" applyAlignment="1">
      <alignment horizontal="center" vertical="center" wrapText="1"/>
    </xf>
    <xf numFmtId="177" fontId="2" fillId="0" borderId="2" xfId="0" applyNumberFormat="1" applyFont="1" applyFill="1" applyBorder="1" applyAlignment="1" applyProtection="1">
      <alignment horizontal="center" vertical="center" wrapText="1"/>
      <protection locked="0"/>
    </xf>
    <xf numFmtId="0" fontId="2" fillId="0" borderId="2" xfId="51" applyNumberFormat="1" applyFont="1" applyFill="1" applyBorder="1" applyAlignment="1">
      <alignment horizontal="center" vertical="center" wrapText="1"/>
    </xf>
    <xf numFmtId="176" fontId="2" fillId="0" borderId="2" xfId="51" applyNumberFormat="1" applyFont="1" applyFill="1" applyBorder="1" applyAlignment="1" applyProtection="1">
      <alignment horizontal="center" vertical="center" wrapText="1"/>
      <protection locked="0"/>
    </xf>
    <xf numFmtId="177" fontId="2" fillId="0" borderId="2" xfId="51" applyNumberFormat="1" applyFont="1" applyFill="1" applyBorder="1" applyAlignment="1">
      <alignment horizontal="center" vertical="center"/>
    </xf>
    <xf numFmtId="0" fontId="7" fillId="0" borderId="2" xfId="0" applyFont="1" applyFill="1" applyBorder="1" applyAlignment="1">
      <alignment horizontal="left" vertical="center" wrapText="1"/>
    </xf>
    <xf numFmtId="0" fontId="3" fillId="0" borderId="0" xfId="0" applyFont="1" applyFill="1" applyAlignment="1">
      <alignment horizontal="left" vertical="top"/>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常规_自治区下达塔城2007年财政扶贫资金项目下达计划表－1048万元" xfId="11"/>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5" xfId="50"/>
    <cellStyle name="常规 2" xfId="51"/>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F100"/>
  <sheetViews>
    <sheetView tabSelected="1" view="pageBreakPreview" zoomScale="80" zoomScaleNormal="88" zoomScaleSheetLayoutView="80" workbookViewId="0">
      <selection activeCell="D1" sqref="D$1:D$1048576"/>
    </sheetView>
  </sheetViews>
  <sheetFormatPr defaultColWidth="9" defaultRowHeight="13.5"/>
  <cols>
    <col min="1" max="1" width="9.025" style="5" customWidth="1"/>
    <col min="2" max="2" width="44.05" style="9" customWidth="1"/>
    <col min="3" max="3" width="27.025" style="6" customWidth="1"/>
    <col min="4" max="4" width="19.375" style="8" customWidth="1"/>
    <col min="5" max="5" width="17.5" style="5" customWidth="1"/>
    <col min="6" max="16384" width="9" style="5"/>
  </cols>
  <sheetData>
    <row r="1" s="1" customFormat="1" ht="29.1" customHeight="1" spans="1:4">
      <c r="A1" s="11" t="s">
        <v>0</v>
      </c>
      <c r="B1" s="95"/>
      <c r="C1" s="13"/>
      <c r="D1" s="15"/>
    </row>
    <row r="2" s="1" customFormat="1" ht="69" customHeight="1" spans="1:5">
      <c r="A2" s="16" t="s">
        <v>1</v>
      </c>
      <c r="B2" s="16"/>
      <c r="C2" s="16"/>
      <c r="D2" s="16"/>
      <c r="E2" s="16"/>
    </row>
    <row r="3" s="1" customFormat="1" ht="30" customHeight="1" spans="1:5">
      <c r="A3" s="19" t="s">
        <v>2</v>
      </c>
      <c r="B3" s="19" t="s">
        <v>3</v>
      </c>
      <c r="C3" s="19" t="s">
        <v>4</v>
      </c>
      <c r="D3" s="49" t="s">
        <v>5</v>
      </c>
      <c r="E3" s="48" t="s">
        <v>6</v>
      </c>
    </row>
    <row r="4" s="2" customFormat="1" ht="44" customHeight="1" spans="1:16360">
      <c r="A4" s="40">
        <v>1</v>
      </c>
      <c r="B4" s="56" t="s">
        <v>7</v>
      </c>
      <c r="C4" s="41" t="s">
        <v>8</v>
      </c>
      <c r="D4" s="43">
        <v>96</v>
      </c>
      <c r="E4" s="41" t="s">
        <v>9</v>
      </c>
      <c r="XEC4" s="1"/>
      <c r="XED4" s="1"/>
      <c r="XEE4" s="1"/>
      <c r="XEF4" s="1"/>
    </row>
    <row r="5" s="2" customFormat="1" ht="44" customHeight="1" spans="1:16360">
      <c r="A5" s="40">
        <v>2</v>
      </c>
      <c r="B5" s="56" t="s">
        <v>10</v>
      </c>
      <c r="C5" s="41" t="s">
        <v>11</v>
      </c>
      <c r="D5" s="43">
        <v>37.8</v>
      </c>
      <c r="E5" s="41" t="s">
        <v>12</v>
      </c>
      <c r="XEC5" s="1"/>
      <c r="XED5" s="1"/>
      <c r="XEE5" s="1"/>
      <c r="XEF5" s="1"/>
    </row>
    <row r="6" s="2" customFormat="1" ht="44" customHeight="1" spans="1:16360">
      <c r="A6" s="40">
        <v>3</v>
      </c>
      <c r="B6" s="56" t="s">
        <v>13</v>
      </c>
      <c r="C6" s="41" t="s">
        <v>14</v>
      </c>
      <c r="D6" s="43">
        <v>18</v>
      </c>
      <c r="E6" s="41" t="s">
        <v>14</v>
      </c>
      <c r="XEC6" s="1"/>
      <c r="XED6" s="1"/>
      <c r="XEE6" s="1"/>
      <c r="XEF6" s="1"/>
    </row>
    <row r="7" s="2" customFormat="1" ht="44" customHeight="1" spans="1:16360">
      <c r="A7" s="40">
        <v>4</v>
      </c>
      <c r="B7" s="56" t="s">
        <v>15</v>
      </c>
      <c r="C7" s="41" t="s">
        <v>16</v>
      </c>
      <c r="D7" s="57">
        <v>540</v>
      </c>
      <c r="E7" s="41" t="s">
        <v>17</v>
      </c>
      <c r="XEC7" s="1"/>
      <c r="XED7" s="1"/>
      <c r="XEE7" s="1"/>
      <c r="XEF7" s="1"/>
    </row>
    <row r="8" s="1" customFormat="1" ht="44" customHeight="1" spans="1:5">
      <c r="A8" s="36">
        <v>5</v>
      </c>
      <c r="B8" s="56" t="s">
        <v>18</v>
      </c>
      <c r="C8" s="41" t="s">
        <v>19</v>
      </c>
      <c r="D8" s="43">
        <v>488.66</v>
      </c>
      <c r="E8" s="41" t="s">
        <v>14</v>
      </c>
    </row>
    <row r="9" s="2" customFormat="1" ht="44" customHeight="1" spans="1:16360">
      <c r="A9" s="40">
        <v>6</v>
      </c>
      <c r="B9" s="56" t="s">
        <v>20</v>
      </c>
      <c r="C9" s="41" t="s">
        <v>21</v>
      </c>
      <c r="D9" s="57">
        <v>70.94</v>
      </c>
      <c r="E9" s="41" t="s">
        <v>14</v>
      </c>
      <c r="XEC9" s="1"/>
      <c r="XED9" s="1"/>
      <c r="XEE9" s="1"/>
      <c r="XEF9" s="1"/>
    </row>
    <row r="10" s="2" customFormat="1" ht="44" customHeight="1" spans="1:16360">
      <c r="A10" s="40">
        <v>7</v>
      </c>
      <c r="B10" s="56" t="s">
        <v>22</v>
      </c>
      <c r="C10" s="41" t="s">
        <v>23</v>
      </c>
      <c r="D10" s="58">
        <v>82.4232</v>
      </c>
      <c r="E10" s="41" t="s">
        <v>12</v>
      </c>
      <c r="XEC10" s="1"/>
      <c r="XED10" s="1"/>
      <c r="XEE10" s="1"/>
      <c r="XEF10" s="1"/>
    </row>
    <row r="11" s="2" customFormat="1" ht="44" customHeight="1" spans="1:16360">
      <c r="A11" s="40">
        <v>8</v>
      </c>
      <c r="B11" s="56" t="s">
        <v>24</v>
      </c>
      <c r="C11" s="41" t="s">
        <v>25</v>
      </c>
      <c r="D11" s="43">
        <v>810</v>
      </c>
      <c r="E11" s="41" t="s">
        <v>14</v>
      </c>
      <c r="XEC11" s="1"/>
      <c r="XED11" s="1"/>
      <c r="XEE11" s="1"/>
      <c r="XEF11" s="1"/>
    </row>
    <row r="12" s="2" customFormat="1" ht="44" customHeight="1" spans="1:16360">
      <c r="A12" s="40">
        <v>9</v>
      </c>
      <c r="B12" s="56" t="s">
        <v>26</v>
      </c>
      <c r="C12" s="41" t="s">
        <v>27</v>
      </c>
      <c r="D12" s="59">
        <v>103.2</v>
      </c>
      <c r="E12" s="41" t="s">
        <v>28</v>
      </c>
      <c r="XEC12" s="1"/>
      <c r="XED12" s="1"/>
      <c r="XEE12" s="1"/>
      <c r="XEF12" s="1"/>
    </row>
    <row r="13" s="2" customFormat="1" ht="44" customHeight="1" spans="1:16360">
      <c r="A13" s="40">
        <v>10</v>
      </c>
      <c r="B13" s="56" t="s">
        <v>29</v>
      </c>
      <c r="C13" s="41" t="s">
        <v>30</v>
      </c>
      <c r="D13" s="43">
        <v>623.327028000001</v>
      </c>
      <c r="E13" s="41" t="s">
        <v>14</v>
      </c>
      <c r="XEC13" s="1"/>
      <c r="XED13" s="1"/>
      <c r="XEE13" s="1"/>
      <c r="XEF13" s="1"/>
    </row>
    <row r="14" s="2" customFormat="1" ht="44" customHeight="1" spans="1:16360">
      <c r="A14" s="40">
        <v>11</v>
      </c>
      <c r="B14" s="56" t="s">
        <v>31</v>
      </c>
      <c r="C14" s="41" t="s">
        <v>32</v>
      </c>
      <c r="D14" s="60">
        <v>758.37</v>
      </c>
      <c r="E14" s="41" t="s">
        <v>14</v>
      </c>
      <c r="XEC14" s="1"/>
      <c r="XED14" s="1"/>
      <c r="XEE14" s="1"/>
      <c r="XEF14" s="1"/>
    </row>
    <row r="15" s="2" customFormat="1" ht="44" customHeight="1" spans="1:16360">
      <c r="A15" s="40">
        <v>12</v>
      </c>
      <c r="B15" s="56" t="s">
        <v>33</v>
      </c>
      <c r="C15" s="41" t="s">
        <v>34</v>
      </c>
      <c r="D15" s="43">
        <v>57.745</v>
      </c>
      <c r="E15" s="41" t="s">
        <v>35</v>
      </c>
      <c r="XEC15" s="1"/>
      <c r="XED15" s="1"/>
      <c r="XEE15" s="1"/>
      <c r="XEF15" s="1"/>
    </row>
    <row r="16" s="2" customFormat="1" ht="44" customHeight="1" spans="1:16360">
      <c r="A16" s="40">
        <v>13</v>
      </c>
      <c r="B16" s="56" t="s">
        <v>36</v>
      </c>
      <c r="C16" s="41" t="s">
        <v>19</v>
      </c>
      <c r="D16" s="43">
        <v>259.86</v>
      </c>
      <c r="E16" s="41" t="s">
        <v>14</v>
      </c>
      <c r="XEC16" s="1"/>
      <c r="XED16" s="1"/>
      <c r="XEE16" s="1"/>
      <c r="XEF16" s="1"/>
    </row>
    <row r="17" s="2" customFormat="1" ht="44" customHeight="1" spans="1:16360">
      <c r="A17" s="40">
        <v>14</v>
      </c>
      <c r="B17" s="56" t="s">
        <v>37</v>
      </c>
      <c r="C17" s="41" t="s">
        <v>38</v>
      </c>
      <c r="D17" s="43">
        <v>209.68</v>
      </c>
      <c r="E17" s="41" t="s">
        <v>39</v>
      </c>
      <c r="XEC17" s="1"/>
      <c r="XED17" s="1"/>
      <c r="XEE17" s="1"/>
      <c r="XEF17" s="1"/>
    </row>
    <row r="18" s="1" customFormat="1" ht="44" customHeight="1" spans="1:5">
      <c r="A18" s="40">
        <v>15</v>
      </c>
      <c r="B18" s="56" t="s">
        <v>40</v>
      </c>
      <c r="C18" s="41" t="s">
        <v>11</v>
      </c>
      <c r="D18" s="40">
        <v>912.776</v>
      </c>
      <c r="E18" s="41" t="s">
        <v>12</v>
      </c>
    </row>
    <row r="19" s="1" customFormat="1" ht="44" customHeight="1" spans="1:5">
      <c r="A19" s="40">
        <v>16</v>
      </c>
      <c r="B19" s="56" t="s">
        <v>41</v>
      </c>
      <c r="C19" s="41" t="s">
        <v>42</v>
      </c>
      <c r="D19" s="40">
        <v>508.472</v>
      </c>
      <c r="E19" s="41" t="s">
        <v>9</v>
      </c>
    </row>
    <row r="20" s="1" customFormat="1" ht="44" customHeight="1" spans="1:5">
      <c r="A20" s="40">
        <v>17</v>
      </c>
      <c r="B20" s="56" t="s">
        <v>43</v>
      </c>
      <c r="C20" s="41" t="s">
        <v>44</v>
      </c>
      <c r="D20" s="40">
        <v>591.76</v>
      </c>
      <c r="E20" s="41" t="s">
        <v>9</v>
      </c>
    </row>
    <row r="21" s="1" customFormat="1" ht="44" customHeight="1" spans="1:5">
      <c r="A21" s="40">
        <v>18</v>
      </c>
      <c r="B21" s="56" t="s">
        <v>45</v>
      </c>
      <c r="C21" s="41" t="s">
        <v>46</v>
      </c>
      <c r="D21" s="59">
        <v>711.432</v>
      </c>
      <c r="E21" s="41" t="s">
        <v>39</v>
      </c>
    </row>
    <row r="22" s="3" customFormat="1" ht="44" customHeight="1" spans="1:16360">
      <c r="A22" s="40">
        <v>19</v>
      </c>
      <c r="B22" s="56" t="s">
        <v>47</v>
      </c>
      <c r="C22" s="41" t="s">
        <v>48</v>
      </c>
      <c r="D22" s="43">
        <v>429.58</v>
      </c>
      <c r="E22" s="41" t="s">
        <v>17</v>
      </c>
      <c r="XEC22" s="1"/>
      <c r="XED22" s="1"/>
      <c r="XEE22" s="1"/>
      <c r="XEF22" s="1"/>
    </row>
    <row r="23" s="3" customFormat="1" ht="44" customHeight="1" spans="1:16360">
      <c r="A23" s="40">
        <v>20</v>
      </c>
      <c r="B23" s="56" t="s">
        <v>49</v>
      </c>
      <c r="C23" s="41" t="s">
        <v>38</v>
      </c>
      <c r="D23" s="43">
        <v>1087</v>
      </c>
      <c r="E23" s="41" t="s">
        <v>50</v>
      </c>
      <c r="XEC23" s="1"/>
      <c r="XED23" s="1"/>
      <c r="XEE23" s="1"/>
      <c r="XEF23" s="1"/>
    </row>
    <row r="24" s="3" customFormat="1" ht="44" customHeight="1" spans="1:16360">
      <c r="A24" s="40">
        <v>21</v>
      </c>
      <c r="B24" s="56" t="s">
        <v>51</v>
      </c>
      <c r="C24" s="41" t="s">
        <v>52</v>
      </c>
      <c r="D24" s="43">
        <v>338.11</v>
      </c>
      <c r="E24" s="41" t="s">
        <v>35</v>
      </c>
      <c r="XEC24" s="1"/>
      <c r="XED24" s="1"/>
      <c r="XEE24" s="1"/>
      <c r="XEF24" s="1"/>
    </row>
    <row r="25" s="3" customFormat="1" ht="44" customHeight="1" spans="1:16360">
      <c r="A25" s="40">
        <v>22</v>
      </c>
      <c r="B25" s="56" t="s">
        <v>53</v>
      </c>
      <c r="C25" s="41" t="s">
        <v>54</v>
      </c>
      <c r="D25" s="43">
        <v>70</v>
      </c>
      <c r="E25" s="41" t="s">
        <v>50</v>
      </c>
      <c r="XEC25" s="1"/>
      <c r="XED25" s="1"/>
      <c r="XEE25" s="1"/>
      <c r="XEF25" s="1"/>
    </row>
    <row r="26" s="3" customFormat="1" ht="44" customHeight="1" spans="1:16360">
      <c r="A26" s="40">
        <v>23</v>
      </c>
      <c r="B26" s="56" t="s">
        <v>55</v>
      </c>
      <c r="C26" s="41" t="s">
        <v>25</v>
      </c>
      <c r="D26" s="62">
        <v>650</v>
      </c>
      <c r="E26" s="41" t="s">
        <v>50</v>
      </c>
      <c r="XEC26" s="1"/>
      <c r="XED26" s="1"/>
      <c r="XEE26" s="1"/>
      <c r="XEF26" s="1"/>
    </row>
    <row r="27" s="2" customFormat="1" ht="44" customHeight="1" spans="1:16360">
      <c r="A27" s="40">
        <v>24</v>
      </c>
      <c r="B27" s="56" t="s">
        <v>56</v>
      </c>
      <c r="C27" s="41" t="s">
        <v>57</v>
      </c>
      <c r="D27" s="59">
        <v>18</v>
      </c>
      <c r="E27" s="41" t="s">
        <v>35</v>
      </c>
      <c r="XEC27" s="1"/>
      <c r="XED27" s="1"/>
      <c r="XEE27" s="1"/>
      <c r="XEF27" s="1"/>
    </row>
    <row r="28" s="2" customFormat="1" ht="44" customHeight="1" spans="1:16360">
      <c r="A28" s="40">
        <v>25</v>
      </c>
      <c r="B28" s="56" t="s">
        <v>58</v>
      </c>
      <c r="C28" s="41" t="s">
        <v>59</v>
      </c>
      <c r="D28" s="43">
        <v>594.94</v>
      </c>
      <c r="E28" s="41" t="s">
        <v>50</v>
      </c>
      <c r="XEC28" s="1"/>
      <c r="XED28" s="1"/>
      <c r="XEE28" s="1"/>
      <c r="XEF28" s="1"/>
    </row>
    <row r="29" s="2" customFormat="1" ht="44" customHeight="1" spans="1:16360">
      <c r="A29" s="40">
        <v>26</v>
      </c>
      <c r="B29" s="56" t="s">
        <v>60</v>
      </c>
      <c r="C29" s="41" t="s">
        <v>19</v>
      </c>
      <c r="D29" s="63">
        <v>394.59</v>
      </c>
      <c r="E29" s="41" t="s">
        <v>14</v>
      </c>
      <c r="XEC29" s="1"/>
      <c r="XED29" s="1"/>
      <c r="XEE29" s="1"/>
      <c r="XEF29" s="1"/>
    </row>
    <row r="30" s="2" customFormat="1" ht="44" customHeight="1" spans="1:16360">
      <c r="A30" s="40">
        <v>27</v>
      </c>
      <c r="B30" s="56" t="s">
        <v>61</v>
      </c>
      <c r="C30" s="41" t="s">
        <v>62</v>
      </c>
      <c r="D30" s="63">
        <v>620.21</v>
      </c>
      <c r="E30" s="41" t="s">
        <v>50</v>
      </c>
      <c r="XEC30" s="1"/>
      <c r="XED30" s="1"/>
      <c r="XEE30" s="1"/>
      <c r="XEF30" s="1"/>
    </row>
    <row r="31" s="2" customFormat="1" ht="44" customHeight="1" spans="1:16360">
      <c r="A31" s="40">
        <v>28</v>
      </c>
      <c r="B31" s="56" t="s">
        <v>63</v>
      </c>
      <c r="C31" s="41" t="s">
        <v>9</v>
      </c>
      <c r="D31" s="59">
        <v>463.7</v>
      </c>
      <c r="E31" s="41" t="s">
        <v>28</v>
      </c>
      <c r="XEC31" s="1"/>
      <c r="XED31" s="1"/>
      <c r="XEE31" s="1"/>
      <c r="XEF31" s="1"/>
    </row>
    <row r="32" s="2" customFormat="1" ht="44" customHeight="1" spans="1:16360">
      <c r="A32" s="40">
        <v>29</v>
      </c>
      <c r="B32" s="56" t="s">
        <v>64</v>
      </c>
      <c r="C32" s="41" t="s">
        <v>9</v>
      </c>
      <c r="D32" s="59">
        <v>423</v>
      </c>
      <c r="E32" s="41" t="s">
        <v>28</v>
      </c>
      <c r="XEC32" s="1"/>
      <c r="XED32" s="1"/>
      <c r="XEE32" s="1"/>
      <c r="XEF32" s="1"/>
    </row>
    <row r="33" s="4" customFormat="1" ht="44" customHeight="1" spans="1:16360">
      <c r="A33" s="40">
        <v>30</v>
      </c>
      <c r="B33" s="56" t="s">
        <v>65</v>
      </c>
      <c r="C33" s="41" t="s">
        <v>38</v>
      </c>
      <c r="D33" s="43">
        <v>500</v>
      </c>
      <c r="E33" s="41" t="s">
        <v>66</v>
      </c>
      <c r="XEC33" s="1"/>
      <c r="XED33" s="1"/>
      <c r="XEE33" s="1"/>
      <c r="XEF33" s="1"/>
    </row>
    <row r="34" s="2" customFormat="1" ht="44" customHeight="1" spans="1:16360">
      <c r="A34" s="40">
        <v>31</v>
      </c>
      <c r="B34" s="56" t="s">
        <v>67</v>
      </c>
      <c r="C34" s="41" t="s">
        <v>68</v>
      </c>
      <c r="D34" s="43">
        <v>17.4</v>
      </c>
      <c r="E34" s="41" t="s">
        <v>35</v>
      </c>
      <c r="XEC34" s="1"/>
      <c r="XED34" s="1"/>
      <c r="XEE34" s="1"/>
      <c r="XEF34" s="1"/>
    </row>
    <row r="35" s="2" customFormat="1" ht="44" customHeight="1" spans="1:16360">
      <c r="A35" s="40">
        <v>32</v>
      </c>
      <c r="B35" s="56" t="s">
        <v>69</v>
      </c>
      <c r="C35" s="41" t="s">
        <v>70</v>
      </c>
      <c r="D35" s="43">
        <v>16.95</v>
      </c>
      <c r="E35" s="41" t="s">
        <v>9</v>
      </c>
      <c r="XEC35" s="1"/>
      <c r="XED35" s="1"/>
      <c r="XEE35" s="1"/>
      <c r="XEF35" s="1"/>
    </row>
    <row r="36" s="2" customFormat="1" ht="44" customHeight="1" spans="1:16360">
      <c r="A36" s="40">
        <v>33</v>
      </c>
      <c r="B36" s="56" t="s">
        <v>71</v>
      </c>
      <c r="C36" s="41" t="s">
        <v>72</v>
      </c>
      <c r="D36" s="43">
        <v>3</v>
      </c>
      <c r="E36" s="41" t="s">
        <v>72</v>
      </c>
      <c r="XEC36" s="1"/>
      <c r="XED36" s="1"/>
      <c r="XEE36" s="1"/>
      <c r="XEF36" s="1"/>
    </row>
    <row r="37" s="2" customFormat="1" ht="44" customHeight="1" spans="1:16360">
      <c r="A37" s="40">
        <v>34</v>
      </c>
      <c r="B37" s="56" t="s">
        <v>73</v>
      </c>
      <c r="C37" s="41" t="s">
        <v>74</v>
      </c>
      <c r="D37" s="43">
        <v>105</v>
      </c>
      <c r="E37" s="41" t="s">
        <v>14</v>
      </c>
      <c r="XEC37" s="1"/>
      <c r="XED37" s="1"/>
      <c r="XEE37" s="1"/>
      <c r="XEF37" s="1"/>
    </row>
    <row r="38" s="2" customFormat="1" ht="44" customHeight="1" spans="1:16360">
      <c r="A38" s="40">
        <v>35</v>
      </c>
      <c r="B38" s="56" t="s">
        <v>75</v>
      </c>
      <c r="C38" s="41" t="s">
        <v>74</v>
      </c>
      <c r="D38" s="43">
        <v>16.5</v>
      </c>
      <c r="E38" s="41" t="s">
        <v>14</v>
      </c>
      <c r="XEC38" s="1"/>
      <c r="XED38" s="1"/>
      <c r="XEE38" s="1"/>
      <c r="XEF38" s="1"/>
    </row>
    <row r="39" s="2" customFormat="1" ht="44" customHeight="1" spans="1:16360">
      <c r="A39" s="40">
        <v>36</v>
      </c>
      <c r="B39" s="56" t="s">
        <v>76</v>
      </c>
      <c r="C39" s="41" t="s">
        <v>72</v>
      </c>
      <c r="D39" s="43">
        <v>7.990972</v>
      </c>
      <c r="E39" s="41" t="s">
        <v>72</v>
      </c>
      <c r="XEC39" s="1"/>
      <c r="XED39" s="1"/>
      <c r="XEE39" s="1"/>
      <c r="XEF39" s="1"/>
    </row>
    <row r="40" s="2" customFormat="1" ht="44" customHeight="1" spans="1:16360">
      <c r="A40" s="40">
        <v>37</v>
      </c>
      <c r="B40" s="56" t="s">
        <v>77</v>
      </c>
      <c r="C40" s="41" t="s">
        <v>78</v>
      </c>
      <c r="D40" s="59">
        <v>60</v>
      </c>
      <c r="E40" s="41" t="s">
        <v>12</v>
      </c>
      <c r="XEC40" s="1"/>
      <c r="XED40" s="1"/>
      <c r="XEE40" s="1"/>
      <c r="XEF40" s="1"/>
    </row>
    <row r="41" s="2" customFormat="1" ht="44" customHeight="1" spans="1:16360">
      <c r="A41" s="40">
        <v>38</v>
      </c>
      <c r="B41" s="56" t="s">
        <v>79</v>
      </c>
      <c r="C41" s="41" t="s">
        <v>80</v>
      </c>
      <c r="D41" s="43">
        <v>170</v>
      </c>
      <c r="E41" s="41" t="s">
        <v>14</v>
      </c>
      <c r="XEC41" s="1"/>
      <c r="XED41" s="1"/>
      <c r="XEE41" s="1"/>
      <c r="XEF41" s="1"/>
    </row>
    <row r="42" s="2" customFormat="1" ht="44" customHeight="1" spans="1:16360">
      <c r="A42" s="40">
        <v>39</v>
      </c>
      <c r="B42" s="56" t="s">
        <v>81</v>
      </c>
      <c r="C42" s="41" t="s">
        <v>82</v>
      </c>
      <c r="D42" s="43">
        <v>140</v>
      </c>
      <c r="E42" s="41" t="s">
        <v>17</v>
      </c>
      <c r="XEC42" s="1"/>
      <c r="XED42" s="1"/>
      <c r="XEE42" s="1"/>
      <c r="XEF42" s="1"/>
    </row>
    <row r="43" s="2" customFormat="1" ht="44" customHeight="1" spans="1:16360">
      <c r="A43" s="40">
        <v>40</v>
      </c>
      <c r="B43" s="56" t="s">
        <v>83</v>
      </c>
      <c r="C43" s="41" t="s">
        <v>84</v>
      </c>
      <c r="D43" s="43">
        <v>38</v>
      </c>
      <c r="E43" s="41" t="s">
        <v>17</v>
      </c>
      <c r="XEC43" s="1"/>
      <c r="XED43" s="1"/>
      <c r="XEE43" s="1"/>
      <c r="XEF43" s="1"/>
    </row>
    <row r="44" s="2" customFormat="1" ht="44" customHeight="1" spans="1:16360">
      <c r="A44" s="40">
        <v>41</v>
      </c>
      <c r="B44" s="56" t="s">
        <v>85</v>
      </c>
      <c r="C44" s="41" t="s">
        <v>80</v>
      </c>
      <c r="D44" s="43">
        <v>70</v>
      </c>
      <c r="E44" s="41" t="s">
        <v>14</v>
      </c>
      <c r="XEC44" s="1"/>
      <c r="XED44" s="1"/>
      <c r="XEE44" s="1"/>
      <c r="XEF44" s="1"/>
    </row>
    <row r="45" s="3" customFormat="1" ht="44" customHeight="1" spans="1:16360">
      <c r="A45" s="40">
        <v>42</v>
      </c>
      <c r="B45" s="56" t="s">
        <v>86</v>
      </c>
      <c r="C45" s="41" t="s">
        <v>87</v>
      </c>
      <c r="D45" s="43">
        <v>224</v>
      </c>
      <c r="E45" s="41" t="s">
        <v>88</v>
      </c>
      <c r="XEC45" s="1"/>
      <c r="XED45" s="1"/>
      <c r="XEE45" s="1"/>
      <c r="XEF45" s="1"/>
    </row>
    <row r="46" s="3" customFormat="1" ht="44" customHeight="1" spans="1:16360">
      <c r="A46" s="40">
        <v>43</v>
      </c>
      <c r="B46" s="56" t="s">
        <v>89</v>
      </c>
      <c r="C46" s="41" t="s">
        <v>8</v>
      </c>
      <c r="D46" s="43">
        <v>150</v>
      </c>
      <c r="E46" s="41" t="s">
        <v>9</v>
      </c>
      <c r="XEC46" s="1"/>
      <c r="XED46" s="1"/>
      <c r="XEE46" s="1"/>
      <c r="XEF46" s="1"/>
    </row>
    <row r="47" s="3" customFormat="1" ht="44" customHeight="1" spans="1:16360">
      <c r="A47" s="40">
        <v>44</v>
      </c>
      <c r="B47" s="56" t="s">
        <v>90</v>
      </c>
      <c r="C47" s="41" t="s">
        <v>91</v>
      </c>
      <c r="D47" s="43">
        <v>285</v>
      </c>
      <c r="E47" s="41" t="s">
        <v>12</v>
      </c>
      <c r="XEC47" s="1"/>
      <c r="XED47" s="1"/>
      <c r="XEE47" s="1"/>
      <c r="XEF47" s="1"/>
    </row>
    <row r="48" s="2" customFormat="1" ht="44" customHeight="1" spans="1:16360">
      <c r="A48" s="40">
        <v>45</v>
      </c>
      <c r="B48" s="56" t="s">
        <v>92</v>
      </c>
      <c r="C48" s="41" t="s">
        <v>93</v>
      </c>
      <c r="D48" s="59">
        <v>78.6</v>
      </c>
      <c r="E48" s="41" t="s">
        <v>9</v>
      </c>
      <c r="XEC48" s="1"/>
      <c r="XED48" s="1"/>
      <c r="XEE48" s="1"/>
      <c r="XEF48" s="1"/>
    </row>
    <row r="49" s="3" customFormat="1" ht="44" customHeight="1" spans="1:16360">
      <c r="A49" s="40">
        <v>46</v>
      </c>
      <c r="B49" s="56" t="s">
        <v>94</v>
      </c>
      <c r="C49" s="41" t="s">
        <v>95</v>
      </c>
      <c r="D49" s="43">
        <v>191.19</v>
      </c>
      <c r="E49" s="41" t="s">
        <v>96</v>
      </c>
      <c r="XEC49" s="1"/>
      <c r="XED49" s="1"/>
      <c r="XEE49" s="1"/>
      <c r="XEF49" s="1"/>
    </row>
    <row r="50" s="3" customFormat="1" ht="44" customHeight="1" spans="1:16360">
      <c r="A50" s="40">
        <v>47</v>
      </c>
      <c r="B50" s="56" t="s">
        <v>97</v>
      </c>
      <c r="C50" s="41" t="s">
        <v>98</v>
      </c>
      <c r="D50" s="43">
        <v>48.315</v>
      </c>
      <c r="E50" s="41" t="s">
        <v>12</v>
      </c>
      <c r="XEC50" s="1"/>
      <c r="XED50" s="1"/>
      <c r="XEE50" s="1"/>
      <c r="XEF50" s="1"/>
    </row>
    <row r="51" s="3" customFormat="1" ht="44" customHeight="1" spans="1:16360">
      <c r="A51" s="40">
        <v>48</v>
      </c>
      <c r="B51" s="56" t="s">
        <v>99</v>
      </c>
      <c r="C51" s="41" t="s">
        <v>100</v>
      </c>
      <c r="D51" s="43">
        <v>41.5868</v>
      </c>
      <c r="E51" s="41" t="s">
        <v>12</v>
      </c>
      <c r="XEC51" s="1"/>
      <c r="XED51" s="1"/>
      <c r="XEE51" s="1"/>
      <c r="XEF51" s="1"/>
    </row>
    <row r="52" s="3" customFormat="1" ht="44" customHeight="1" spans="1:16360">
      <c r="A52" s="40">
        <v>49</v>
      </c>
      <c r="B52" s="56" t="s">
        <v>101</v>
      </c>
      <c r="C52" s="41" t="s">
        <v>102</v>
      </c>
      <c r="D52" s="59">
        <v>120</v>
      </c>
      <c r="E52" s="41" t="s">
        <v>35</v>
      </c>
      <c r="XEC52" s="1"/>
      <c r="XED52" s="1"/>
      <c r="XEE52" s="1"/>
      <c r="XEF52" s="1"/>
    </row>
    <row r="53" s="3" customFormat="1" ht="44" customHeight="1" spans="1:16360">
      <c r="A53" s="40">
        <v>50</v>
      </c>
      <c r="B53" s="56" t="s">
        <v>103</v>
      </c>
      <c r="C53" s="41" t="s">
        <v>104</v>
      </c>
      <c r="D53" s="43">
        <v>75.8165</v>
      </c>
      <c r="E53" s="41" t="s">
        <v>96</v>
      </c>
      <c r="XEC53" s="1"/>
      <c r="XED53" s="1"/>
      <c r="XEE53" s="1"/>
      <c r="XEF53" s="1"/>
    </row>
    <row r="54" s="3" customFormat="1" ht="44" customHeight="1" spans="1:16360">
      <c r="A54" s="40">
        <v>51</v>
      </c>
      <c r="B54" s="56" t="s">
        <v>105</v>
      </c>
      <c r="C54" s="41" t="s">
        <v>32</v>
      </c>
      <c r="D54" s="43">
        <v>115.55</v>
      </c>
      <c r="E54" s="41" t="s">
        <v>14</v>
      </c>
      <c r="XEC54" s="1"/>
      <c r="XED54" s="1"/>
      <c r="XEE54" s="1"/>
      <c r="XEF54" s="1"/>
    </row>
    <row r="55" s="3" customFormat="1" ht="44" customHeight="1" spans="1:16360">
      <c r="A55" s="40">
        <v>52</v>
      </c>
      <c r="B55" s="56" t="s">
        <v>106</v>
      </c>
      <c r="C55" s="41" t="s">
        <v>11</v>
      </c>
      <c r="D55" s="90">
        <v>44.28109</v>
      </c>
      <c r="E55" s="41" t="s">
        <v>12</v>
      </c>
      <c r="XEC55" s="1"/>
      <c r="XED55" s="1"/>
      <c r="XEE55" s="1"/>
      <c r="XEF55" s="1"/>
    </row>
    <row r="56" s="3" customFormat="1" ht="44" customHeight="1" spans="1:16360">
      <c r="A56" s="40">
        <v>53</v>
      </c>
      <c r="B56" s="56" t="s">
        <v>107</v>
      </c>
      <c r="C56" s="41" t="s">
        <v>59</v>
      </c>
      <c r="D56" s="59">
        <v>37.35241</v>
      </c>
      <c r="E56" s="41" t="s">
        <v>39</v>
      </c>
      <c r="XEC56" s="1"/>
      <c r="XED56" s="1"/>
      <c r="XEE56" s="1"/>
      <c r="XEF56" s="1"/>
    </row>
    <row r="57" s="3" customFormat="1" ht="44" customHeight="1" spans="1:16360">
      <c r="A57" s="40">
        <v>54</v>
      </c>
      <c r="B57" s="56" t="s">
        <v>108</v>
      </c>
      <c r="C57" s="41" t="s">
        <v>109</v>
      </c>
      <c r="D57" s="59">
        <v>171.36</v>
      </c>
      <c r="E57" s="41" t="s">
        <v>12</v>
      </c>
      <c r="XEC57" s="1"/>
      <c r="XED57" s="1"/>
      <c r="XEE57" s="1"/>
      <c r="XEF57" s="1"/>
    </row>
    <row r="58" s="3" customFormat="1" ht="44" customHeight="1" spans="1:16360">
      <c r="A58" s="40">
        <v>55</v>
      </c>
      <c r="B58" s="56" t="s">
        <v>110</v>
      </c>
      <c r="C58" s="41" t="s">
        <v>17</v>
      </c>
      <c r="D58" s="43">
        <v>45</v>
      </c>
      <c r="E58" s="41" t="s">
        <v>17</v>
      </c>
      <c r="XEC58" s="1"/>
      <c r="XED58" s="1"/>
      <c r="XEE58" s="1"/>
      <c r="XEF58" s="1"/>
    </row>
    <row r="59" s="3" customFormat="1" ht="44" customHeight="1" spans="1:16360">
      <c r="A59" s="40">
        <v>56</v>
      </c>
      <c r="B59" s="56" t="s">
        <v>111</v>
      </c>
      <c r="C59" s="41" t="s">
        <v>54</v>
      </c>
      <c r="D59" s="43">
        <v>344</v>
      </c>
      <c r="E59" s="40" t="s">
        <v>88</v>
      </c>
      <c r="XEC59" s="1"/>
      <c r="XED59" s="1"/>
      <c r="XEE59" s="1"/>
      <c r="XEF59" s="1"/>
    </row>
    <row r="60" s="3" customFormat="1" ht="44" customHeight="1" spans="1:16360">
      <c r="A60" s="40">
        <v>57</v>
      </c>
      <c r="B60" s="56" t="s">
        <v>112</v>
      </c>
      <c r="C60" s="41" t="s">
        <v>109</v>
      </c>
      <c r="D60" s="43">
        <v>142</v>
      </c>
      <c r="E60" s="40" t="s">
        <v>113</v>
      </c>
      <c r="XEC60" s="1"/>
      <c r="XED60" s="1"/>
      <c r="XEE60" s="1"/>
      <c r="XEF60" s="1"/>
    </row>
    <row r="61" s="3" customFormat="1" ht="44" customHeight="1" spans="1:16360">
      <c r="A61" s="40">
        <v>58</v>
      </c>
      <c r="B61" s="56" t="s">
        <v>114</v>
      </c>
      <c r="C61" s="41" t="s">
        <v>115</v>
      </c>
      <c r="D61" s="43">
        <v>129.98</v>
      </c>
      <c r="E61" s="40" t="s">
        <v>39</v>
      </c>
      <c r="XEC61" s="1"/>
      <c r="XED61" s="1"/>
      <c r="XEE61" s="1"/>
      <c r="XEF61" s="1"/>
    </row>
    <row r="62" s="2" customFormat="1" ht="44" customHeight="1" spans="1:16360">
      <c r="A62" s="40">
        <v>59</v>
      </c>
      <c r="B62" s="56" t="s">
        <v>116</v>
      </c>
      <c r="C62" s="41" t="s">
        <v>117</v>
      </c>
      <c r="D62" s="63">
        <v>299.52</v>
      </c>
      <c r="E62" s="41" t="s">
        <v>50</v>
      </c>
      <c r="XEC62" s="1"/>
      <c r="XED62" s="1"/>
      <c r="XEE62" s="1"/>
      <c r="XEF62" s="1"/>
    </row>
    <row r="63" s="2" customFormat="1" ht="44" customHeight="1" spans="1:16360">
      <c r="A63" s="40">
        <v>60</v>
      </c>
      <c r="B63" s="56" t="s">
        <v>118</v>
      </c>
      <c r="C63" s="41" t="s">
        <v>23</v>
      </c>
      <c r="D63" s="43">
        <v>1037.9</v>
      </c>
      <c r="E63" s="41" t="s">
        <v>50</v>
      </c>
      <c r="XEC63" s="1"/>
      <c r="XED63" s="1"/>
      <c r="XEE63" s="1"/>
      <c r="XEF63" s="1"/>
    </row>
    <row r="64" s="2" customFormat="1" ht="44" customHeight="1" spans="1:16360">
      <c r="A64" s="40">
        <v>61</v>
      </c>
      <c r="B64" s="56" t="s">
        <v>119</v>
      </c>
      <c r="C64" s="41" t="s">
        <v>120</v>
      </c>
      <c r="D64" s="43">
        <v>216.46</v>
      </c>
      <c r="E64" s="41" t="s">
        <v>50</v>
      </c>
      <c r="XEC64" s="1"/>
      <c r="XED64" s="1"/>
      <c r="XEE64" s="1"/>
      <c r="XEF64" s="1"/>
    </row>
    <row r="65" s="2" customFormat="1" ht="44" customHeight="1" spans="1:16360">
      <c r="A65" s="40">
        <v>62</v>
      </c>
      <c r="B65" s="56" t="s">
        <v>121</v>
      </c>
      <c r="C65" s="41" t="s">
        <v>122</v>
      </c>
      <c r="D65" s="43">
        <v>92.4</v>
      </c>
      <c r="E65" s="41" t="s">
        <v>50</v>
      </c>
      <c r="XEC65" s="1"/>
      <c r="XED65" s="1"/>
      <c r="XEE65" s="1"/>
      <c r="XEF65" s="1"/>
    </row>
    <row r="66" s="2" customFormat="1" ht="44" customHeight="1" spans="1:16360">
      <c r="A66" s="40">
        <v>63</v>
      </c>
      <c r="B66" s="56" t="s">
        <v>123</v>
      </c>
      <c r="C66" s="41" t="s">
        <v>124</v>
      </c>
      <c r="D66" s="43">
        <v>584.03</v>
      </c>
      <c r="E66" s="41" t="s">
        <v>50</v>
      </c>
      <c r="XEC66" s="1"/>
      <c r="XED66" s="1"/>
      <c r="XEE66" s="1"/>
      <c r="XEF66" s="1"/>
    </row>
    <row r="67" s="2" customFormat="1" ht="44" customHeight="1" spans="1:16360">
      <c r="A67" s="40">
        <v>64</v>
      </c>
      <c r="B67" s="56" t="s">
        <v>125</v>
      </c>
      <c r="C67" s="41" t="s">
        <v>38</v>
      </c>
      <c r="D67" s="72">
        <v>100</v>
      </c>
      <c r="E67" s="41" t="s">
        <v>50</v>
      </c>
      <c r="XEC67" s="1"/>
      <c r="XED67" s="1"/>
      <c r="XEE67" s="1"/>
      <c r="XEF67" s="1"/>
    </row>
    <row r="68" s="2" customFormat="1" ht="44" customHeight="1" spans="1:16360">
      <c r="A68" s="40">
        <v>65</v>
      </c>
      <c r="B68" s="56" t="s">
        <v>126</v>
      </c>
      <c r="C68" s="41" t="s">
        <v>127</v>
      </c>
      <c r="D68" s="43">
        <v>73.8</v>
      </c>
      <c r="E68" s="41" t="s">
        <v>50</v>
      </c>
      <c r="XEC68" s="1"/>
      <c r="XED68" s="1"/>
      <c r="XEE68" s="1"/>
      <c r="XEF68" s="1"/>
    </row>
    <row r="69" s="2" customFormat="1" ht="44" customHeight="1" spans="1:16360">
      <c r="A69" s="40">
        <v>66</v>
      </c>
      <c r="B69" s="56" t="s">
        <v>128</v>
      </c>
      <c r="C69" s="41" t="s">
        <v>129</v>
      </c>
      <c r="D69" s="43">
        <v>402.82</v>
      </c>
      <c r="E69" s="41" t="s">
        <v>50</v>
      </c>
      <c r="XEC69" s="1"/>
      <c r="XED69" s="1"/>
      <c r="XEE69" s="1"/>
      <c r="XEF69" s="1"/>
    </row>
    <row r="70" s="2" customFormat="1" ht="44" customHeight="1" spans="1:16360">
      <c r="A70" s="40">
        <v>67</v>
      </c>
      <c r="B70" s="56" t="s">
        <v>130</v>
      </c>
      <c r="C70" s="41" t="s">
        <v>115</v>
      </c>
      <c r="D70" s="43">
        <v>205.93</v>
      </c>
      <c r="E70" s="41" t="s">
        <v>50</v>
      </c>
      <c r="XEC70" s="1"/>
      <c r="XED70" s="1"/>
      <c r="XEE70" s="1"/>
      <c r="XEF70" s="1"/>
    </row>
    <row r="71" s="2" customFormat="1" ht="44" customHeight="1" spans="1:16360">
      <c r="A71" s="40">
        <v>68</v>
      </c>
      <c r="B71" s="56" t="s">
        <v>131</v>
      </c>
      <c r="C71" s="41" t="s">
        <v>127</v>
      </c>
      <c r="D71" s="93">
        <v>152.1045</v>
      </c>
      <c r="E71" s="60" t="s">
        <v>39</v>
      </c>
      <c r="XEC71" s="1"/>
      <c r="XED71" s="1"/>
      <c r="XEE71" s="1"/>
      <c r="XEF71" s="1"/>
    </row>
    <row r="72" s="2" customFormat="1" ht="44" customHeight="1" spans="1:16360">
      <c r="A72" s="40">
        <v>69</v>
      </c>
      <c r="B72" s="56" t="s">
        <v>132</v>
      </c>
      <c r="C72" s="41" t="s">
        <v>98</v>
      </c>
      <c r="D72" s="59">
        <v>7.5875</v>
      </c>
      <c r="E72" s="41" t="s">
        <v>12</v>
      </c>
      <c r="XEC72" s="1"/>
      <c r="XED72" s="1"/>
      <c r="XEE72" s="1"/>
      <c r="XEF72" s="1"/>
    </row>
    <row r="73" s="2" customFormat="1" ht="44" customHeight="1" spans="1:16360">
      <c r="A73" s="40">
        <v>70</v>
      </c>
      <c r="B73" s="56" t="s">
        <v>133</v>
      </c>
      <c r="C73" s="41" t="s">
        <v>127</v>
      </c>
      <c r="D73" s="43">
        <v>730</v>
      </c>
      <c r="E73" s="84" t="s">
        <v>39</v>
      </c>
      <c r="XEC73" s="1"/>
      <c r="XED73" s="1"/>
      <c r="XEE73" s="1"/>
      <c r="XEF73" s="1"/>
    </row>
    <row r="74" s="2" customFormat="1" ht="44" customHeight="1" spans="1:16360">
      <c r="A74" s="40">
        <v>71</v>
      </c>
      <c r="B74" s="56" t="s">
        <v>134</v>
      </c>
      <c r="C74" s="41" t="s">
        <v>135</v>
      </c>
      <c r="D74" s="43">
        <v>233</v>
      </c>
      <c r="E74" s="84" t="s">
        <v>136</v>
      </c>
      <c r="XEC74" s="1"/>
      <c r="XED74" s="1"/>
      <c r="XEE74" s="1"/>
      <c r="XEF74" s="1"/>
    </row>
    <row r="75" s="2" customFormat="1" ht="44" customHeight="1" spans="1:16360">
      <c r="A75" s="40">
        <v>72</v>
      </c>
      <c r="B75" s="56" t="s">
        <v>137</v>
      </c>
      <c r="C75" s="41" t="s">
        <v>138</v>
      </c>
      <c r="D75" s="43">
        <v>6</v>
      </c>
      <c r="E75" s="84" t="s">
        <v>66</v>
      </c>
      <c r="XEC75" s="1"/>
      <c r="XED75" s="1"/>
      <c r="XEE75" s="1"/>
      <c r="XEF75" s="1"/>
    </row>
    <row r="76" s="1" customFormat="1" ht="57.95" customHeight="1" spans="1:5">
      <c r="A76" s="86"/>
      <c r="B76" s="86"/>
      <c r="C76" s="87"/>
      <c r="D76" s="88"/>
      <c r="E76" s="87"/>
    </row>
    <row r="77" s="5" customFormat="1" spans="2:4">
      <c r="B77" s="9"/>
      <c r="C77" s="6"/>
      <c r="D77" s="8"/>
    </row>
    <row r="78" s="5" customFormat="1" spans="2:4">
      <c r="B78" s="9"/>
      <c r="C78" s="6"/>
      <c r="D78" s="8"/>
    </row>
    <row r="79" s="5" customFormat="1" spans="2:4">
      <c r="B79" s="9"/>
      <c r="C79" s="6"/>
      <c r="D79" s="8"/>
    </row>
    <row r="80" s="5" customFormat="1" spans="2:4">
      <c r="B80" s="9"/>
      <c r="C80" s="6"/>
      <c r="D80" s="8"/>
    </row>
    <row r="81" s="5" customFormat="1" spans="2:4">
      <c r="B81" s="9"/>
      <c r="C81" s="6"/>
      <c r="D81" s="8"/>
    </row>
    <row r="82" s="5" customFormat="1" spans="2:4">
      <c r="B82" s="9"/>
      <c r="C82" s="6"/>
      <c r="D82" s="8"/>
    </row>
    <row r="83" s="5" customFormat="1" spans="2:4">
      <c r="B83" s="9"/>
      <c r="C83" s="6"/>
      <c r="D83" s="8"/>
    </row>
    <row r="84" s="5" customFormat="1" spans="2:4">
      <c r="B84" s="9"/>
      <c r="C84" s="6"/>
      <c r="D84" s="8"/>
    </row>
    <row r="85" s="5" customFormat="1" spans="2:4">
      <c r="B85" s="9"/>
      <c r="C85" s="6"/>
      <c r="D85" s="8"/>
    </row>
    <row r="86" s="5" customFormat="1" spans="2:4">
      <c r="B86" s="9"/>
      <c r="C86" s="6"/>
      <c r="D86" s="8"/>
    </row>
    <row r="87" s="5" customFormat="1" spans="2:4">
      <c r="B87" s="9"/>
      <c r="C87" s="6"/>
      <c r="D87" s="8"/>
    </row>
    <row r="88" s="5" customFormat="1" spans="2:4">
      <c r="B88" s="9"/>
      <c r="C88" s="6"/>
      <c r="D88" s="8"/>
    </row>
    <row r="89" s="5" customFormat="1" spans="2:4">
      <c r="B89" s="9"/>
      <c r="C89" s="6"/>
      <c r="D89" s="8"/>
    </row>
    <row r="90" s="5" customFormat="1" spans="2:4">
      <c r="B90" s="9"/>
      <c r="C90" s="6"/>
      <c r="D90" s="8"/>
    </row>
    <row r="91" s="5" customFormat="1" spans="2:4">
      <c r="B91" s="9"/>
      <c r="C91" s="6"/>
      <c r="D91" s="8"/>
    </row>
    <row r="92" s="5" customFormat="1" spans="2:4">
      <c r="B92" s="9"/>
      <c r="C92" s="6"/>
      <c r="D92" s="8"/>
    </row>
    <row r="93" s="5" customFormat="1" spans="2:4">
      <c r="B93" s="9"/>
      <c r="C93" s="6"/>
      <c r="D93" s="8"/>
    </row>
    <row r="94" s="5" customFormat="1" spans="2:4">
      <c r="B94" s="9"/>
      <c r="C94" s="6"/>
      <c r="D94" s="8"/>
    </row>
    <row r="95" s="5" customFormat="1" spans="2:4">
      <c r="B95" s="9"/>
      <c r="C95" s="6"/>
      <c r="D95" s="8"/>
    </row>
    <row r="96" s="5" customFormat="1" spans="2:4">
      <c r="B96" s="9"/>
      <c r="C96" s="6"/>
      <c r="D96" s="8"/>
    </row>
    <row r="97" s="5" customFormat="1" spans="2:4">
      <c r="B97" s="9"/>
      <c r="C97" s="6"/>
      <c r="D97" s="8"/>
    </row>
    <row r="98" s="5" customFormat="1" spans="2:4">
      <c r="B98" s="9"/>
      <c r="C98" s="6"/>
      <c r="D98" s="8"/>
    </row>
    <row r="99" s="5" customFormat="1" spans="2:4">
      <c r="B99" s="9"/>
      <c r="C99" s="6"/>
      <c r="D99" s="8"/>
    </row>
    <row r="100" s="5" customFormat="1" spans="2:4">
      <c r="B100" s="9"/>
      <c r="C100" s="6"/>
      <c r="D100" s="8"/>
    </row>
  </sheetData>
  <mergeCells count="2">
    <mergeCell ref="A2:E2"/>
    <mergeCell ref="A76:E76"/>
  </mergeCells>
  <pageMargins left="0.94375" right="0.751388888888889" top="1" bottom="1" header="0.511805555555556" footer="0.511805555555556"/>
  <pageSetup paperSize="8" scale="51" orientation="landscape" horizontalDpi="600"/>
  <headerFooter/>
  <rowBreaks count="1" manualBreakCount="1">
    <brk id="104"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35"/>
  <sheetViews>
    <sheetView topLeftCell="A103" workbookViewId="0">
      <selection activeCell="A111" sqref="A111:AC111"/>
    </sheetView>
  </sheetViews>
  <sheetFormatPr defaultColWidth="9" defaultRowHeight="13.5"/>
  <cols>
    <col min="1" max="1" width="9.025" style="5" customWidth="1"/>
    <col min="2" max="2" width="13.75" style="5" customWidth="1"/>
    <col min="3" max="3" width="15.5" style="5" customWidth="1"/>
    <col min="4" max="5" width="9" style="5" customWidth="1"/>
    <col min="6" max="6" width="13.25" style="6" customWidth="1"/>
    <col min="7" max="7" width="11.25" style="7" customWidth="1"/>
    <col min="8" max="8" width="10.875" style="8" customWidth="1"/>
    <col min="9" max="9" width="10.5" style="5" customWidth="1"/>
    <col min="10" max="10" width="9.625" style="5" customWidth="1"/>
    <col min="11" max="11" width="61.2666666666667" style="9" customWidth="1"/>
    <col min="12" max="12" width="10.375" style="8"/>
    <col min="13" max="14" width="10.375" style="8" customWidth="1"/>
    <col min="15" max="15" width="11.75" style="8" customWidth="1"/>
    <col min="16" max="16" width="9" style="8" customWidth="1"/>
    <col min="17" max="17" width="10.5" style="8" customWidth="1"/>
    <col min="18" max="18" width="9" style="8" customWidth="1"/>
    <col min="19" max="20" width="10.375" style="8" customWidth="1"/>
    <col min="21" max="21" width="7.625" style="8" customWidth="1"/>
    <col min="22" max="23" width="10.375" style="8" customWidth="1"/>
    <col min="24" max="24" width="9" style="6" customWidth="1"/>
    <col min="25" max="25" width="9.625" style="6" customWidth="1"/>
    <col min="26" max="26" width="39.6" style="10" customWidth="1"/>
    <col min="27" max="27" width="4.45" style="10" hidden="1" customWidth="1"/>
    <col min="28" max="28" width="16.6" style="10" customWidth="1"/>
    <col min="29" max="29" width="9" style="5" customWidth="1"/>
    <col min="30" max="16384" width="9" style="5"/>
  </cols>
  <sheetData>
    <row r="1" s="1" customFormat="1" ht="29.1" customHeight="1" spans="1:28">
      <c r="A1" s="11" t="s">
        <v>0</v>
      </c>
      <c r="B1" s="12"/>
      <c r="C1" s="12"/>
      <c r="F1" s="13"/>
      <c r="G1" s="14"/>
      <c r="H1" s="15"/>
      <c r="K1" s="46"/>
      <c r="L1" s="15"/>
      <c r="M1" s="15"/>
      <c r="N1" s="15"/>
      <c r="O1" s="15"/>
      <c r="P1" s="15"/>
      <c r="Q1" s="15"/>
      <c r="R1" s="15"/>
      <c r="S1" s="15"/>
      <c r="T1" s="67"/>
      <c r="U1" s="15"/>
      <c r="V1" s="15"/>
      <c r="W1" s="15"/>
      <c r="X1" s="13"/>
      <c r="Y1" s="13"/>
      <c r="Z1" s="76"/>
      <c r="AA1" s="76"/>
      <c r="AB1" s="76"/>
    </row>
    <row r="2" s="1" customFormat="1" ht="69" customHeight="1" spans="1:29">
      <c r="A2" s="16" t="s">
        <v>139</v>
      </c>
      <c r="B2" s="16"/>
      <c r="C2" s="16"/>
      <c r="D2" s="16"/>
      <c r="E2" s="16"/>
      <c r="F2" s="16"/>
      <c r="G2" s="17"/>
      <c r="H2" s="18"/>
      <c r="I2" s="16"/>
      <c r="J2" s="16"/>
      <c r="K2" s="47"/>
      <c r="L2" s="18"/>
      <c r="M2" s="18"/>
      <c r="N2" s="18"/>
      <c r="O2" s="18"/>
      <c r="P2" s="18"/>
      <c r="Q2" s="18"/>
      <c r="R2" s="18"/>
      <c r="S2" s="18"/>
      <c r="T2" s="18"/>
      <c r="U2" s="18"/>
      <c r="V2" s="18"/>
      <c r="W2" s="18"/>
      <c r="X2" s="68"/>
      <c r="Y2" s="16"/>
      <c r="Z2" s="16"/>
      <c r="AA2" s="16"/>
      <c r="AB2" s="16"/>
      <c r="AC2" s="16"/>
    </row>
    <row r="3" s="1" customFormat="1" ht="30" customHeight="1" spans="1:29">
      <c r="A3" s="19" t="s">
        <v>2</v>
      </c>
      <c r="B3" s="19" t="s">
        <v>140</v>
      </c>
      <c r="C3" s="19" t="s">
        <v>3</v>
      </c>
      <c r="D3" s="19" t="s">
        <v>141</v>
      </c>
      <c r="E3" s="19" t="s">
        <v>142</v>
      </c>
      <c r="F3" s="19" t="s">
        <v>4</v>
      </c>
      <c r="G3" s="20" t="s">
        <v>143</v>
      </c>
      <c r="H3" s="21"/>
      <c r="I3" s="48" t="s">
        <v>6</v>
      </c>
      <c r="J3" s="48" t="s">
        <v>144</v>
      </c>
      <c r="K3" s="19" t="s">
        <v>145</v>
      </c>
      <c r="L3" s="49" t="s">
        <v>146</v>
      </c>
      <c r="M3" s="50"/>
      <c r="N3" s="50"/>
      <c r="O3" s="50"/>
      <c r="P3" s="50"/>
      <c r="Q3" s="50"/>
      <c r="R3" s="50"/>
      <c r="S3" s="50"/>
      <c r="T3" s="50"/>
      <c r="U3" s="50"/>
      <c r="V3" s="50"/>
      <c r="W3" s="69"/>
      <c r="X3" s="70" t="s">
        <v>147</v>
      </c>
      <c r="Y3" s="77"/>
      <c r="Z3" s="19" t="s">
        <v>148</v>
      </c>
      <c r="AA3" s="19" t="s">
        <v>149</v>
      </c>
      <c r="AB3" s="19" t="s">
        <v>150</v>
      </c>
      <c r="AC3" s="19" t="s">
        <v>151</v>
      </c>
    </row>
    <row r="4" s="1" customFormat="1" ht="57" customHeight="1" spans="1:29">
      <c r="A4" s="22"/>
      <c r="B4" s="22"/>
      <c r="C4" s="22"/>
      <c r="D4" s="22"/>
      <c r="E4" s="22"/>
      <c r="F4" s="22"/>
      <c r="G4" s="23" t="s">
        <v>152</v>
      </c>
      <c r="H4" s="24" t="s">
        <v>153</v>
      </c>
      <c r="I4" s="48"/>
      <c r="J4" s="48"/>
      <c r="K4" s="22"/>
      <c r="L4" s="21" t="s">
        <v>154</v>
      </c>
      <c r="M4" s="21" t="s">
        <v>155</v>
      </c>
      <c r="N4" s="21" t="s">
        <v>156</v>
      </c>
      <c r="O4" s="21" t="s">
        <v>157</v>
      </c>
      <c r="P4" s="21" t="s">
        <v>158</v>
      </c>
      <c r="Q4" s="21" t="s">
        <v>159</v>
      </c>
      <c r="R4" s="21" t="s">
        <v>160</v>
      </c>
      <c r="S4" s="21" t="s">
        <v>161</v>
      </c>
      <c r="T4" s="21" t="s">
        <v>162</v>
      </c>
      <c r="U4" s="21" t="s">
        <v>163</v>
      </c>
      <c r="V4" s="21" t="s">
        <v>164</v>
      </c>
      <c r="W4" s="21" t="s">
        <v>165</v>
      </c>
      <c r="X4" s="71" t="s">
        <v>166</v>
      </c>
      <c r="Y4" s="48" t="s">
        <v>167</v>
      </c>
      <c r="Z4" s="22"/>
      <c r="AA4" s="22"/>
      <c r="AB4" s="22"/>
      <c r="AC4" s="22"/>
    </row>
    <row r="5" s="1" customFormat="1" ht="39" customHeight="1" spans="1:29">
      <c r="A5" s="25"/>
      <c r="B5" s="26" t="s">
        <v>168</v>
      </c>
      <c r="C5" s="27"/>
      <c r="D5" s="27"/>
      <c r="E5" s="27"/>
      <c r="F5" s="27"/>
      <c r="G5" s="27"/>
      <c r="H5" s="28"/>
      <c r="I5" s="27"/>
      <c r="J5" s="27"/>
      <c r="K5" s="51"/>
      <c r="L5" s="52">
        <f t="shared" ref="L5:W5" si="0">L6+L65+L70+L80+L81+L83+L102</f>
        <v>19500</v>
      </c>
      <c r="M5" s="52">
        <f t="shared" si="0"/>
        <v>4397</v>
      </c>
      <c r="N5" s="52">
        <f t="shared" si="0"/>
        <v>3967</v>
      </c>
      <c r="O5" s="52">
        <f t="shared" si="0"/>
        <v>1249</v>
      </c>
      <c r="P5" s="52">
        <f t="shared" si="0"/>
        <v>650</v>
      </c>
      <c r="Q5" s="52">
        <f t="shared" si="0"/>
        <v>1709</v>
      </c>
      <c r="R5" s="52">
        <f t="shared" si="0"/>
        <v>0</v>
      </c>
      <c r="S5" s="52">
        <f t="shared" si="0"/>
        <v>4159.3296</v>
      </c>
      <c r="T5" s="52">
        <f t="shared" si="0"/>
        <v>0</v>
      </c>
      <c r="U5" s="52">
        <f t="shared" si="0"/>
        <v>0</v>
      </c>
      <c r="V5" s="52">
        <f t="shared" si="0"/>
        <v>2368.6751</v>
      </c>
      <c r="W5" s="52">
        <f t="shared" si="0"/>
        <v>999.9953</v>
      </c>
      <c r="X5" s="52"/>
      <c r="Y5" s="61"/>
      <c r="Z5" s="78"/>
      <c r="AA5" s="78"/>
      <c r="AB5" s="78"/>
      <c r="AC5" s="78"/>
    </row>
    <row r="6" s="1" customFormat="1" ht="45" customHeight="1" spans="1:29">
      <c r="A6" s="29"/>
      <c r="B6" s="30" t="s">
        <v>169</v>
      </c>
      <c r="C6" s="31"/>
      <c r="D6" s="31"/>
      <c r="E6" s="31"/>
      <c r="F6" s="31"/>
      <c r="G6" s="31"/>
      <c r="H6" s="32"/>
      <c r="I6" s="31"/>
      <c r="J6" s="31"/>
      <c r="K6" s="53"/>
      <c r="L6" s="52">
        <f t="shared" ref="L6:W6" si="1">L7+L23+L47+L53</f>
        <v>13114.4162</v>
      </c>
      <c r="M6" s="52">
        <f t="shared" si="1"/>
        <v>2217.9087</v>
      </c>
      <c r="N6" s="52">
        <f t="shared" si="1"/>
        <v>2934.168028</v>
      </c>
      <c r="O6" s="52">
        <f t="shared" si="1"/>
        <v>860</v>
      </c>
      <c r="P6" s="52">
        <f t="shared" si="1"/>
        <v>650</v>
      </c>
      <c r="Q6" s="52">
        <f t="shared" si="1"/>
        <v>1101.47</v>
      </c>
      <c r="R6" s="52">
        <f t="shared" si="1"/>
        <v>0</v>
      </c>
      <c r="S6" s="52">
        <f t="shared" si="1"/>
        <v>2337.609472</v>
      </c>
      <c r="T6" s="52">
        <f t="shared" si="1"/>
        <v>0</v>
      </c>
      <c r="U6" s="52">
        <f t="shared" si="1"/>
        <v>0</v>
      </c>
      <c r="V6" s="52">
        <f t="shared" si="1"/>
        <v>2300</v>
      </c>
      <c r="W6" s="52">
        <f t="shared" si="1"/>
        <v>713.26</v>
      </c>
      <c r="X6" s="61"/>
      <c r="Y6" s="61"/>
      <c r="Z6" s="78"/>
      <c r="AA6" s="78"/>
      <c r="AB6" s="78"/>
      <c r="AC6" s="78"/>
    </row>
    <row r="7" s="1" customFormat="1" ht="33" customHeight="1" spans="1:29">
      <c r="A7" s="29"/>
      <c r="B7" s="33" t="s">
        <v>170</v>
      </c>
      <c r="C7" s="34"/>
      <c r="D7" s="34"/>
      <c r="E7" s="34"/>
      <c r="F7" s="34"/>
      <c r="G7" s="34"/>
      <c r="H7" s="35"/>
      <c r="I7" s="34"/>
      <c r="J7" s="34"/>
      <c r="K7" s="54"/>
      <c r="L7" s="52">
        <f t="shared" ref="L7:W7" si="2">L8+L15+L10+L13+L17+L21</f>
        <v>2247.0232</v>
      </c>
      <c r="M7" s="52">
        <f t="shared" si="2"/>
        <v>992.5632</v>
      </c>
      <c r="N7" s="52">
        <f t="shared" si="2"/>
        <v>478.66</v>
      </c>
      <c r="O7" s="52">
        <f t="shared" si="2"/>
        <v>159.363028</v>
      </c>
      <c r="P7" s="52">
        <f t="shared" si="2"/>
        <v>0</v>
      </c>
      <c r="Q7" s="52">
        <f t="shared" si="2"/>
        <v>0</v>
      </c>
      <c r="R7" s="52">
        <f t="shared" si="2"/>
        <v>0</v>
      </c>
      <c r="S7" s="52">
        <f t="shared" si="2"/>
        <v>616.436972</v>
      </c>
      <c r="T7" s="52">
        <f t="shared" si="2"/>
        <v>0</v>
      </c>
      <c r="U7" s="52">
        <f t="shared" si="2"/>
        <v>0</v>
      </c>
      <c r="V7" s="52">
        <f t="shared" si="2"/>
        <v>0</v>
      </c>
      <c r="W7" s="52">
        <f t="shared" si="2"/>
        <v>0</v>
      </c>
      <c r="X7" s="61"/>
      <c r="Y7" s="61"/>
      <c r="Z7" s="78"/>
      <c r="AA7" s="78"/>
      <c r="AB7" s="78"/>
      <c r="AC7" s="78"/>
    </row>
    <row r="8" s="1" customFormat="1" ht="36" customHeight="1" spans="1:29">
      <c r="A8" s="36"/>
      <c r="B8" s="37" t="s">
        <v>171</v>
      </c>
      <c r="C8" s="38"/>
      <c r="D8" s="38"/>
      <c r="E8" s="38"/>
      <c r="F8" s="38"/>
      <c r="G8" s="38"/>
      <c r="H8" s="39"/>
      <c r="I8" s="38"/>
      <c r="J8" s="38"/>
      <c r="K8" s="55"/>
      <c r="L8" s="52">
        <f t="shared" ref="L8:W8" si="3">L9</f>
        <v>96</v>
      </c>
      <c r="M8" s="52">
        <f t="shared" si="3"/>
        <v>96</v>
      </c>
      <c r="N8" s="52">
        <f t="shared" si="3"/>
        <v>0</v>
      </c>
      <c r="O8" s="52">
        <f t="shared" si="3"/>
        <v>0</v>
      </c>
      <c r="P8" s="52">
        <f t="shared" si="3"/>
        <v>0</v>
      </c>
      <c r="Q8" s="52">
        <f t="shared" si="3"/>
        <v>0</v>
      </c>
      <c r="R8" s="52">
        <f t="shared" si="3"/>
        <v>0</v>
      </c>
      <c r="S8" s="52">
        <f t="shared" si="3"/>
        <v>0</v>
      </c>
      <c r="T8" s="52">
        <f t="shared" si="3"/>
        <v>0</v>
      </c>
      <c r="U8" s="52">
        <f t="shared" si="3"/>
        <v>0</v>
      </c>
      <c r="V8" s="52">
        <f t="shared" si="3"/>
        <v>0</v>
      </c>
      <c r="W8" s="52">
        <f t="shared" si="3"/>
        <v>0</v>
      </c>
      <c r="X8" s="61"/>
      <c r="Y8" s="61"/>
      <c r="Z8" s="78"/>
      <c r="AA8" s="78"/>
      <c r="AB8" s="78"/>
      <c r="AC8" s="78"/>
    </row>
    <row r="9" s="2" customFormat="1" ht="63.95" customHeight="1" spans="1:16384">
      <c r="A9" s="40">
        <v>1</v>
      </c>
      <c r="B9" s="41" t="s">
        <v>172</v>
      </c>
      <c r="C9" s="41" t="s">
        <v>173</v>
      </c>
      <c r="D9" s="41" t="s">
        <v>174</v>
      </c>
      <c r="E9" s="41" t="s">
        <v>175</v>
      </c>
      <c r="F9" s="41" t="s">
        <v>8</v>
      </c>
      <c r="G9" s="42">
        <v>2019.03</v>
      </c>
      <c r="H9" s="43">
        <v>2019.12</v>
      </c>
      <c r="I9" s="41" t="s">
        <v>9</v>
      </c>
      <c r="J9" s="41" t="s">
        <v>176</v>
      </c>
      <c r="K9" s="56" t="s">
        <v>177</v>
      </c>
      <c r="L9" s="43">
        <v>96</v>
      </c>
      <c r="M9" s="43">
        <v>96</v>
      </c>
      <c r="N9" s="43"/>
      <c r="O9" s="43"/>
      <c r="P9" s="52"/>
      <c r="Q9" s="52"/>
      <c r="R9" s="52"/>
      <c r="S9" s="52"/>
      <c r="T9" s="52"/>
      <c r="U9" s="52"/>
      <c r="V9" s="52"/>
      <c r="W9" s="52"/>
      <c r="X9" s="60">
        <v>196</v>
      </c>
      <c r="Y9" s="60">
        <v>1</v>
      </c>
      <c r="Z9" s="79" t="s">
        <v>178</v>
      </c>
      <c r="AA9" s="60" t="s">
        <v>179</v>
      </c>
      <c r="AB9" s="60" t="s">
        <v>180</v>
      </c>
      <c r="AC9" s="79"/>
      <c r="XFA9" s="1"/>
      <c r="XFB9" s="1"/>
      <c r="XFC9" s="1"/>
      <c r="XFD9" s="1"/>
    </row>
    <row r="10" s="1" customFormat="1" ht="38.1" customHeight="1" spans="1:29">
      <c r="A10" s="36"/>
      <c r="B10" s="37" t="s">
        <v>181</v>
      </c>
      <c r="C10" s="38"/>
      <c r="D10" s="38"/>
      <c r="E10" s="38"/>
      <c r="F10" s="38"/>
      <c r="G10" s="38"/>
      <c r="H10" s="39"/>
      <c r="I10" s="38"/>
      <c r="J10" s="38"/>
      <c r="K10" s="55"/>
      <c r="L10" s="52">
        <f t="shared" ref="L10:W10" si="4">L11+L12</f>
        <v>55.8</v>
      </c>
      <c r="M10" s="52">
        <f t="shared" si="4"/>
        <v>55.8</v>
      </c>
      <c r="N10" s="52">
        <f t="shared" si="4"/>
        <v>0</v>
      </c>
      <c r="O10" s="52">
        <f t="shared" si="4"/>
        <v>0</v>
      </c>
      <c r="P10" s="52">
        <f t="shared" si="4"/>
        <v>0</v>
      </c>
      <c r="Q10" s="52">
        <f t="shared" si="4"/>
        <v>0</v>
      </c>
      <c r="R10" s="52">
        <f t="shared" si="4"/>
        <v>0</v>
      </c>
      <c r="S10" s="52">
        <f t="shared" si="4"/>
        <v>0</v>
      </c>
      <c r="T10" s="52">
        <f t="shared" si="4"/>
        <v>0</v>
      </c>
      <c r="U10" s="52">
        <f t="shared" si="4"/>
        <v>0</v>
      </c>
      <c r="V10" s="52">
        <f t="shared" si="4"/>
        <v>0</v>
      </c>
      <c r="W10" s="52">
        <f t="shared" si="4"/>
        <v>0</v>
      </c>
      <c r="X10" s="61"/>
      <c r="Y10" s="61"/>
      <c r="Z10" s="78"/>
      <c r="AA10" s="78"/>
      <c r="AB10" s="78"/>
      <c r="AC10" s="78"/>
    </row>
    <row r="11" s="2" customFormat="1" ht="63.95" customHeight="1" spans="1:16384">
      <c r="A11" s="40">
        <v>2</v>
      </c>
      <c r="B11" s="41" t="s">
        <v>182</v>
      </c>
      <c r="C11" s="41" t="s">
        <v>183</v>
      </c>
      <c r="D11" s="41" t="s">
        <v>184</v>
      </c>
      <c r="E11" s="41" t="s">
        <v>175</v>
      </c>
      <c r="F11" s="41" t="s">
        <v>11</v>
      </c>
      <c r="G11" s="42">
        <v>2019.03</v>
      </c>
      <c r="H11" s="43">
        <v>2019.1</v>
      </c>
      <c r="I11" s="41" t="s">
        <v>12</v>
      </c>
      <c r="J11" s="41" t="s">
        <v>185</v>
      </c>
      <c r="K11" s="56" t="s">
        <v>186</v>
      </c>
      <c r="L11" s="43">
        <v>37.8</v>
      </c>
      <c r="M11" s="43">
        <v>37.8</v>
      </c>
      <c r="N11" s="43"/>
      <c r="O11" s="43"/>
      <c r="P11" s="52"/>
      <c r="Q11" s="52"/>
      <c r="R11" s="52"/>
      <c r="S11" s="52"/>
      <c r="T11" s="52"/>
      <c r="U11" s="52"/>
      <c r="V11" s="52"/>
      <c r="W11" s="52"/>
      <c r="X11" s="60">
        <v>100</v>
      </c>
      <c r="Y11" s="60">
        <v>1</v>
      </c>
      <c r="Z11" s="80" t="s">
        <v>187</v>
      </c>
      <c r="AA11" s="60" t="s">
        <v>179</v>
      </c>
      <c r="AB11" s="60" t="s">
        <v>180</v>
      </c>
      <c r="AC11" s="79"/>
      <c r="XFA11" s="1"/>
      <c r="XFB11" s="1"/>
      <c r="XFC11" s="1"/>
      <c r="XFD11" s="1"/>
    </row>
    <row r="12" s="2" customFormat="1" ht="68.1" customHeight="1" spans="1:16384">
      <c r="A12" s="40">
        <v>3</v>
      </c>
      <c r="B12" s="41" t="s">
        <v>188</v>
      </c>
      <c r="C12" s="41" t="s">
        <v>189</v>
      </c>
      <c r="D12" s="41" t="s">
        <v>184</v>
      </c>
      <c r="E12" s="41" t="s">
        <v>175</v>
      </c>
      <c r="F12" s="41" t="s">
        <v>14</v>
      </c>
      <c r="G12" s="42">
        <v>2019.03</v>
      </c>
      <c r="H12" s="43">
        <v>2019.1</v>
      </c>
      <c r="I12" s="41" t="s">
        <v>14</v>
      </c>
      <c r="J12" s="41" t="s">
        <v>190</v>
      </c>
      <c r="K12" s="56" t="s">
        <v>191</v>
      </c>
      <c r="L12" s="43">
        <v>18</v>
      </c>
      <c r="M12" s="43">
        <v>18</v>
      </c>
      <c r="N12" s="43"/>
      <c r="O12" s="43"/>
      <c r="P12" s="52"/>
      <c r="Q12" s="52"/>
      <c r="R12" s="52"/>
      <c r="S12" s="52"/>
      <c r="T12" s="52"/>
      <c r="U12" s="52"/>
      <c r="V12" s="52"/>
      <c r="W12" s="52"/>
      <c r="X12" s="60">
        <v>20</v>
      </c>
      <c r="Y12" s="60">
        <v>0</v>
      </c>
      <c r="Z12" s="80" t="s">
        <v>192</v>
      </c>
      <c r="AA12" s="60" t="s">
        <v>179</v>
      </c>
      <c r="AB12" s="60" t="s">
        <v>180</v>
      </c>
      <c r="AC12" s="79"/>
      <c r="XFA12" s="1"/>
      <c r="XFB12" s="1"/>
      <c r="XFC12" s="1"/>
      <c r="XFD12" s="1"/>
    </row>
    <row r="13" s="1" customFormat="1" ht="41.1" customHeight="1" spans="1:29">
      <c r="A13" s="36"/>
      <c r="B13" s="37" t="s">
        <v>193</v>
      </c>
      <c r="C13" s="38"/>
      <c r="D13" s="38"/>
      <c r="E13" s="38"/>
      <c r="F13" s="38"/>
      <c r="G13" s="38"/>
      <c r="H13" s="39"/>
      <c r="I13" s="38"/>
      <c r="J13" s="38"/>
      <c r="K13" s="55"/>
      <c r="L13" s="52">
        <f t="shared" ref="L13:W13" si="5">L14</f>
        <v>540</v>
      </c>
      <c r="M13" s="52">
        <f t="shared" si="5"/>
        <v>150</v>
      </c>
      <c r="N13" s="52">
        <f t="shared" si="5"/>
        <v>190</v>
      </c>
      <c r="O13" s="52">
        <f t="shared" si="5"/>
        <v>0</v>
      </c>
      <c r="P13" s="52">
        <f t="shared" si="5"/>
        <v>0</v>
      </c>
      <c r="Q13" s="52">
        <f t="shared" si="5"/>
        <v>0</v>
      </c>
      <c r="R13" s="52">
        <f t="shared" si="5"/>
        <v>0</v>
      </c>
      <c r="S13" s="52">
        <f t="shared" si="5"/>
        <v>200</v>
      </c>
      <c r="T13" s="52">
        <f t="shared" si="5"/>
        <v>0</v>
      </c>
      <c r="U13" s="52">
        <f t="shared" si="5"/>
        <v>0</v>
      </c>
      <c r="V13" s="52">
        <f t="shared" si="5"/>
        <v>0</v>
      </c>
      <c r="W13" s="52">
        <f t="shared" si="5"/>
        <v>0</v>
      </c>
      <c r="X13" s="61"/>
      <c r="Y13" s="61"/>
      <c r="Z13" s="78"/>
      <c r="AA13" s="78"/>
      <c r="AB13" s="78"/>
      <c r="AC13" s="78"/>
    </row>
    <row r="14" s="2" customFormat="1" ht="183" customHeight="1" spans="1:16384">
      <c r="A14" s="40">
        <v>4</v>
      </c>
      <c r="B14" s="41" t="s">
        <v>194</v>
      </c>
      <c r="C14" s="41" t="s">
        <v>15</v>
      </c>
      <c r="D14" s="41" t="s">
        <v>184</v>
      </c>
      <c r="E14" s="41" t="s">
        <v>175</v>
      </c>
      <c r="F14" s="41" t="s">
        <v>16</v>
      </c>
      <c r="G14" s="42">
        <v>2019.03</v>
      </c>
      <c r="H14" s="43">
        <v>2019.12</v>
      </c>
      <c r="I14" s="41" t="s">
        <v>17</v>
      </c>
      <c r="J14" s="41" t="s">
        <v>195</v>
      </c>
      <c r="K14" s="56" t="s">
        <v>196</v>
      </c>
      <c r="L14" s="57">
        <v>540</v>
      </c>
      <c r="M14" s="52">
        <v>150</v>
      </c>
      <c r="N14" s="52">
        <v>190</v>
      </c>
      <c r="O14" s="52"/>
      <c r="P14" s="52"/>
      <c r="Q14" s="52"/>
      <c r="R14" s="52"/>
      <c r="S14" s="57">
        <v>200</v>
      </c>
      <c r="T14" s="52"/>
      <c r="U14" s="52"/>
      <c r="V14" s="52"/>
      <c r="W14" s="52"/>
      <c r="X14" s="60">
        <v>100</v>
      </c>
      <c r="Y14" s="60">
        <v>1</v>
      </c>
      <c r="Z14" s="80" t="s">
        <v>197</v>
      </c>
      <c r="AA14" s="60" t="s">
        <v>179</v>
      </c>
      <c r="AB14" s="60" t="s">
        <v>180</v>
      </c>
      <c r="AC14" s="79"/>
      <c r="XFA14" s="1"/>
      <c r="XFB14" s="1"/>
      <c r="XFC14" s="1"/>
      <c r="XFD14" s="1"/>
    </row>
    <row r="15" s="1" customFormat="1" ht="42" customHeight="1" spans="1:29">
      <c r="A15" s="36"/>
      <c r="B15" s="37" t="s">
        <v>198</v>
      </c>
      <c r="C15" s="38"/>
      <c r="D15" s="38"/>
      <c r="E15" s="38"/>
      <c r="F15" s="38"/>
      <c r="G15" s="38"/>
      <c r="H15" s="39"/>
      <c r="I15" s="38"/>
      <c r="J15" s="38"/>
      <c r="K15" s="55"/>
      <c r="L15" s="52">
        <f t="shared" ref="L15:W15" si="6">L16</f>
        <v>488.66</v>
      </c>
      <c r="M15" s="52">
        <f t="shared" si="6"/>
        <v>0</v>
      </c>
      <c r="N15" s="52">
        <f t="shared" si="6"/>
        <v>288.66</v>
      </c>
      <c r="O15" s="52">
        <f t="shared" si="6"/>
        <v>0</v>
      </c>
      <c r="P15" s="52">
        <f t="shared" si="6"/>
        <v>0</v>
      </c>
      <c r="Q15" s="52">
        <f t="shared" si="6"/>
        <v>0</v>
      </c>
      <c r="R15" s="52">
        <f t="shared" si="6"/>
        <v>0</v>
      </c>
      <c r="S15" s="52">
        <f t="shared" si="6"/>
        <v>200</v>
      </c>
      <c r="T15" s="52">
        <f t="shared" si="6"/>
        <v>0</v>
      </c>
      <c r="U15" s="52">
        <f t="shared" si="6"/>
        <v>0</v>
      </c>
      <c r="V15" s="52">
        <f t="shared" si="6"/>
        <v>0</v>
      </c>
      <c r="W15" s="52">
        <f t="shared" si="6"/>
        <v>0</v>
      </c>
      <c r="X15" s="61"/>
      <c r="Y15" s="61"/>
      <c r="Z15" s="78"/>
      <c r="AA15" s="78"/>
      <c r="AB15" s="78"/>
      <c r="AC15" s="78"/>
    </row>
    <row r="16" s="1" customFormat="1" ht="93.95" customHeight="1" spans="1:29">
      <c r="A16" s="36">
        <v>5</v>
      </c>
      <c r="B16" s="41" t="s">
        <v>199</v>
      </c>
      <c r="C16" s="41" t="s">
        <v>18</v>
      </c>
      <c r="D16" s="41" t="s">
        <v>200</v>
      </c>
      <c r="E16" s="41" t="s">
        <v>175</v>
      </c>
      <c r="F16" s="41" t="s">
        <v>19</v>
      </c>
      <c r="G16" s="42">
        <v>2019.03</v>
      </c>
      <c r="H16" s="43">
        <v>2019.12</v>
      </c>
      <c r="I16" s="41" t="s">
        <v>14</v>
      </c>
      <c r="J16" s="41" t="s">
        <v>190</v>
      </c>
      <c r="K16" s="56" t="s">
        <v>201</v>
      </c>
      <c r="L16" s="43">
        <v>488.66</v>
      </c>
      <c r="M16" s="52"/>
      <c r="N16" s="52">
        <v>288.66</v>
      </c>
      <c r="O16" s="52"/>
      <c r="P16" s="52"/>
      <c r="Q16" s="52"/>
      <c r="R16" s="52"/>
      <c r="S16" s="52">
        <v>200</v>
      </c>
      <c r="T16" s="52"/>
      <c r="U16" s="52"/>
      <c r="V16" s="52"/>
      <c r="W16" s="52"/>
      <c r="X16" s="61">
        <v>90</v>
      </c>
      <c r="Y16" s="61">
        <v>1</v>
      </c>
      <c r="Z16" s="81" t="s">
        <v>202</v>
      </c>
      <c r="AA16" s="60" t="s">
        <v>179</v>
      </c>
      <c r="AB16" s="60" t="s">
        <v>180</v>
      </c>
      <c r="AC16" s="78"/>
    </row>
    <row r="17" s="1" customFormat="1" ht="47.1" customHeight="1" spans="1:29">
      <c r="A17" s="36"/>
      <c r="B17" s="37" t="s">
        <v>203</v>
      </c>
      <c r="C17" s="38"/>
      <c r="D17" s="38"/>
      <c r="E17" s="38"/>
      <c r="F17" s="38"/>
      <c r="G17" s="38"/>
      <c r="H17" s="39"/>
      <c r="I17" s="38"/>
      <c r="J17" s="38"/>
      <c r="K17" s="55"/>
      <c r="L17" s="52">
        <f t="shared" ref="L17:W17" si="7">L18+L19+L20</f>
        <v>963.3632</v>
      </c>
      <c r="M17" s="52">
        <f t="shared" si="7"/>
        <v>587.5632</v>
      </c>
      <c r="N17" s="52">
        <f t="shared" si="7"/>
        <v>0</v>
      </c>
      <c r="O17" s="52">
        <f t="shared" si="7"/>
        <v>159.363028</v>
      </c>
      <c r="P17" s="52">
        <f t="shared" si="7"/>
        <v>0</v>
      </c>
      <c r="Q17" s="52">
        <f t="shared" si="7"/>
        <v>0</v>
      </c>
      <c r="R17" s="52">
        <f t="shared" si="7"/>
        <v>0</v>
      </c>
      <c r="S17" s="52">
        <f t="shared" si="7"/>
        <v>216.436972</v>
      </c>
      <c r="T17" s="52">
        <f t="shared" si="7"/>
        <v>0</v>
      </c>
      <c r="U17" s="52">
        <f t="shared" si="7"/>
        <v>0</v>
      </c>
      <c r="V17" s="52">
        <f t="shared" si="7"/>
        <v>0</v>
      </c>
      <c r="W17" s="52">
        <f t="shared" si="7"/>
        <v>0</v>
      </c>
      <c r="X17" s="61"/>
      <c r="Y17" s="61"/>
      <c r="Z17" s="78"/>
      <c r="AA17" s="78"/>
      <c r="AB17" s="78"/>
      <c r="AC17" s="78"/>
    </row>
    <row r="18" s="2" customFormat="1" ht="132.95" customHeight="1" spans="1:16384">
      <c r="A18" s="40">
        <v>6</v>
      </c>
      <c r="B18" s="41" t="s">
        <v>204</v>
      </c>
      <c r="C18" s="41" t="s">
        <v>205</v>
      </c>
      <c r="D18" s="41" t="s">
        <v>184</v>
      </c>
      <c r="E18" s="41" t="s">
        <v>175</v>
      </c>
      <c r="F18" s="41" t="s">
        <v>21</v>
      </c>
      <c r="G18" s="42">
        <v>2019.03</v>
      </c>
      <c r="H18" s="43">
        <v>2019.12</v>
      </c>
      <c r="I18" s="41" t="s">
        <v>14</v>
      </c>
      <c r="J18" s="41" t="s">
        <v>190</v>
      </c>
      <c r="K18" s="56" t="s">
        <v>206</v>
      </c>
      <c r="L18" s="57">
        <v>70.94</v>
      </c>
      <c r="M18" s="57">
        <v>70.94</v>
      </c>
      <c r="N18" s="57"/>
      <c r="O18" s="57"/>
      <c r="P18" s="52"/>
      <c r="Q18" s="52"/>
      <c r="R18" s="52"/>
      <c r="S18" s="52"/>
      <c r="T18" s="52"/>
      <c r="U18" s="52"/>
      <c r="V18" s="52"/>
      <c r="W18" s="52"/>
      <c r="X18" s="60">
        <v>67</v>
      </c>
      <c r="Y18" s="60">
        <v>2</v>
      </c>
      <c r="Z18" s="80" t="s">
        <v>207</v>
      </c>
      <c r="AA18" s="40" t="s">
        <v>208</v>
      </c>
      <c r="AB18" s="60" t="s">
        <v>180</v>
      </c>
      <c r="AC18" s="79"/>
      <c r="XFA18" s="1"/>
      <c r="XFB18" s="1"/>
      <c r="XFC18" s="1"/>
      <c r="XFD18" s="1"/>
    </row>
    <row r="19" s="2" customFormat="1" ht="101.1" customHeight="1" spans="1:16384">
      <c r="A19" s="40">
        <v>7</v>
      </c>
      <c r="B19" s="41" t="s">
        <v>209</v>
      </c>
      <c r="C19" s="41" t="s">
        <v>210</v>
      </c>
      <c r="D19" s="41" t="s">
        <v>211</v>
      </c>
      <c r="E19" s="41" t="s">
        <v>175</v>
      </c>
      <c r="F19" s="41" t="s">
        <v>23</v>
      </c>
      <c r="G19" s="42">
        <v>2019.03</v>
      </c>
      <c r="H19" s="43">
        <v>2019.1</v>
      </c>
      <c r="I19" s="41" t="s">
        <v>12</v>
      </c>
      <c r="J19" s="41" t="s">
        <v>185</v>
      </c>
      <c r="K19" s="56" t="s">
        <v>212</v>
      </c>
      <c r="L19" s="58">
        <v>82.4232</v>
      </c>
      <c r="M19" s="58">
        <v>82.4232</v>
      </c>
      <c r="N19" s="58"/>
      <c r="O19" s="58"/>
      <c r="P19" s="52"/>
      <c r="Q19" s="52"/>
      <c r="R19" s="52"/>
      <c r="S19" s="52"/>
      <c r="T19" s="52"/>
      <c r="U19" s="52"/>
      <c r="V19" s="52"/>
      <c r="W19" s="52"/>
      <c r="X19" s="60">
        <v>15</v>
      </c>
      <c r="Y19" s="60"/>
      <c r="Z19" s="80" t="s">
        <v>213</v>
      </c>
      <c r="AA19" s="40" t="s">
        <v>208</v>
      </c>
      <c r="AB19" s="40" t="s">
        <v>214</v>
      </c>
      <c r="AC19" s="79"/>
      <c r="XFA19" s="1"/>
      <c r="XFB19" s="1"/>
      <c r="XFC19" s="1"/>
      <c r="XFD19" s="1"/>
    </row>
    <row r="20" s="2" customFormat="1" ht="83.1" customHeight="1" spans="1:16384">
      <c r="A20" s="40">
        <v>8</v>
      </c>
      <c r="B20" s="41" t="s">
        <v>215</v>
      </c>
      <c r="C20" s="41" t="s">
        <v>216</v>
      </c>
      <c r="D20" s="41" t="s">
        <v>184</v>
      </c>
      <c r="E20" s="41" t="s">
        <v>175</v>
      </c>
      <c r="F20" s="41" t="s">
        <v>25</v>
      </c>
      <c r="G20" s="42">
        <v>2019.03</v>
      </c>
      <c r="H20" s="43">
        <v>2019.12</v>
      </c>
      <c r="I20" s="41" t="s">
        <v>14</v>
      </c>
      <c r="J20" s="41" t="s">
        <v>190</v>
      </c>
      <c r="K20" s="56" t="s">
        <v>217</v>
      </c>
      <c r="L20" s="43">
        <v>810</v>
      </c>
      <c r="M20" s="59">
        <v>434.2</v>
      </c>
      <c r="N20" s="59"/>
      <c r="O20" s="59">
        <v>159.363028</v>
      </c>
      <c r="P20" s="52"/>
      <c r="Q20" s="52"/>
      <c r="R20" s="52"/>
      <c r="S20" s="43">
        <f>L20-M20-O20</f>
        <v>216.436972</v>
      </c>
      <c r="T20" s="52"/>
      <c r="U20" s="52"/>
      <c r="V20" s="52"/>
      <c r="W20" s="52"/>
      <c r="X20" s="60">
        <v>120</v>
      </c>
      <c r="Y20" s="60">
        <v>2</v>
      </c>
      <c r="Z20" s="80" t="s">
        <v>218</v>
      </c>
      <c r="AA20" s="60" t="s">
        <v>179</v>
      </c>
      <c r="AB20" s="60" t="s">
        <v>180</v>
      </c>
      <c r="AC20" s="79"/>
      <c r="XFA20" s="1"/>
      <c r="XFB20" s="1"/>
      <c r="XFC20" s="1"/>
      <c r="XFD20" s="1"/>
    </row>
    <row r="21" s="1" customFormat="1" ht="42" customHeight="1" spans="1:29">
      <c r="A21" s="36"/>
      <c r="B21" s="37" t="s">
        <v>219</v>
      </c>
      <c r="C21" s="38"/>
      <c r="D21" s="38"/>
      <c r="E21" s="38"/>
      <c r="F21" s="38"/>
      <c r="G21" s="38"/>
      <c r="H21" s="39"/>
      <c r="I21" s="38"/>
      <c r="J21" s="38"/>
      <c r="K21" s="55"/>
      <c r="L21" s="52">
        <f t="shared" ref="L21:W21" si="8">L22</f>
        <v>103.2</v>
      </c>
      <c r="M21" s="52">
        <f t="shared" si="8"/>
        <v>103.2</v>
      </c>
      <c r="N21" s="52">
        <f t="shared" si="8"/>
        <v>0</v>
      </c>
      <c r="O21" s="52">
        <f t="shared" si="8"/>
        <v>0</v>
      </c>
      <c r="P21" s="52">
        <f t="shared" si="8"/>
        <v>0</v>
      </c>
      <c r="Q21" s="52">
        <f t="shared" si="8"/>
        <v>0</v>
      </c>
      <c r="R21" s="52">
        <f t="shared" si="8"/>
        <v>0</v>
      </c>
      <c r="S21" s="52">
        <f t="shared" si="8"/>
        <v>0</v>
      </c>
      <c r="T21" s="52">
        <f t="shared" si="8"/>
        <v>0</v>
      </c>
      <c r="U21" s="52">
        <f t="shared" si="8"/>
        <v>0</v>
      </c>
      <c r="V21" s="52">
        <f t="shared" si="8"/>
        <v>0</v>
      </c>
      <c r="W21" s="52">
        <f t="shared" si="8"/>
        <v>0</v>
      </c>
      <c r="X21" s="61"/>
      <c r="Y21" s="61"/>
      <c r="Z21" s="78"/>
      <c r="AA21" s="78"/>
      <c r="AB21" s="78"/>
      <c r="AC21" s="78"/>
    </row>
    <row r="22" s="2" customFormat="1" ht="99" customHeight="1" spans="1:16384">
      <c r="A22" s="40">
        <v>9</v>
      </c>
      <c r="B22" s="41" t="s">
        <v>220</v>
      </c>
      <c r="C22" s="41" t="s">
        <v>26</v>
      </c>
      <c r="D22" s="41" t="s">
        <v>184</v>
      </c>
      <c r="E22" s="41" t="s">
        <v>175</v>
      </c>
      <c r="F22" s="41" t="s">
        <v>27</v>
      </c>
      <c r="G22" s="42">
        <v>2019.01</v>
      </c>
      <c r="H22" s="43">
        <v>2019.09</v>
      </c>
      <c r="I22" s="41" t="s">
        <v>28</v>
      </c>
      <c r="J22" s="41" t="s">
        <v>221</v>
      </c>
      <c r="K22" s="56" t="s">
        <v>222</v>
      </c>
      <c r="L22" s="59">
        <v>103.2</v>
      </c>
      <c r="M22" s="59">
        <v>103.2</v>
      </c>
      <c r="N22" s="59"/>
      <c r="O22" s="59"/>
      <c r="P22" s="52"/>
      <c r="Q22" s="52"/>
      <c r="R22" s="52"/>
      <c r="S22" s="52"/>
      <c r="T22" s="52"/>
      <c r="U22" s="52"/>
      <c r="V22" s="52"/>
      <c r="W22" s="52"/>
      <c r="X22" s="60">
        <v>500</v>
      </c>
      <c r="Y22" s="60">
        <v>0</v>
      </c>
      <c r="Z22" s="80" t="s">
        <v>223</v>
      </c>
      <c r="AA22" s="40" t="s">
        <v>208</v>
      </c>
      <c r="AB22" s="60" t="s">
        <v>180</v>
      </c>
      <c r="AC22" s="79"/>
      <c r="XFA22" s="1"/>
      <c r="XFB22" s="1"/>
      <c r="XFC22" s="1"/>
      <c r="XFD22" s="1"/>
    </row>
    <row r="23" s="1" customFormat="1" ht="47.1" customHeight="1" spans="1:29">
      <c r="A23" s="29"/>
      <c r="B23" s="37" t="s">
        <v>224</v>
      </c>
      <c r="C23" s="38"/>
      <c r="D23" s="38"/>
      <c r="E23" s="38"/>
      <c r="F23" s="38"/>
      <c r="G23" s="38"/>
      <c r="H23" s="39"/>
      <c r="I23" s="38"/>
      <c r="J23" s="38"/>
      <c r="K23" s="55"/>
      <c r="L23" s="52">
        <f t="shared" ref="L23:W23" si="9">L24+L28+L31+L41+L43</f>
        <v>8835.852028</v>
      </c>
      <c r="M23" s="52">
        <f t="shared" si="9"/>
        <v>1066.4955</v>
      </c>
      <c r="N23" s="52">
        <f t="shared" si="9"/>
        <v>1989.714028</v>
      </c>
      <c r="O23" s="52">
        <f t="shared" si="9"/>
        <v>100</v>
      </c>
      <c r="P23" s="52">
        <f t="shared" si="9"/>
        <v>650</v>
      </c>
      <c r="Q23" s="52">
        <f t="shared" si="9"/>
        <v>801.47</v>
      </c>
      <c r="R23" s="52">
        <f t="shared" si="9"/>
        <v>0</v>
      </c>
      <c r="S23" s="52">
        <f t="shared" si="9"/>
        <v>1284.1725</v>
      </c>
      <c r="T23" s="52">
        <f t="shared" si="9"/>
        <v>0</v>
      </c>
      <c r="U23" s="52">
        <f t="shared" si="9"/>
        <v>0</v>
      </c>
      <c r="V23" s="52">
        <f t="shared" si="9"/>
        <v>2300</v>
      </c>
      <c r="W23" s="52">
        <f t="shared" si="9"/>
        <v>644</v>
      </c>
      <c r="X23" s="61"/>
      <c r="Y23" s="61"/>
      <c r="Z23" s="78"/>
      <c r="AA23" s="78"/>
      <c r="AB23" s="78"/>
      <c r="AC23" s="78"/>
    </row>
    <row r="24" s="1" customFormat="1" ht="45.95" customHeight="1" spans="1:29">
      <c r="A24" s="36"/>
      <c r="B24" s="37" t="s">
        <v>225</v>
      </c>
      <c r="C24" s="38"/>
      <c r="D24" s="38"/>
      <c r="E24" s="38"/>
      <c r="F24" s="38"/>
      <c r="G24" s="38"/>
      <c r="H24" s="39"/>
      <c r="I24" s="38"/>
      <c r="J24" s="38"/>
      <c r="K24" s="55"/>
      <c r="L24" s="52">
        <f t="shared" ref="L24:W24" si="10">L25+L27+L26</f>
        <v>1439.442028</v>
      </c>
      <c r="M24" s="52">
        <f t="shared" si="10"/>
        <v>189.6655</v>
      </c>
      <c r="N24" s="52">
        <f t="shared" si="10"/>
        <v>333.661528000001</v>
      </c>
      <c r="O24" s="52">
        <f t="shared" si="10"/>
        <v>100</v>
      </c>
      <c r="P24" s="52">
        <f t="shared" si="10"/>
        <v>0</v>
      </c>
      <c r="Q24" s="52">
        <f t="shared" si="10"/>
        <v>0</v>
      </c>
      <c r="R24" s="52">
        <f t="shared" si="10"/>
        <v>0</v>
      </c>
      <c r="S24" s="52">
        <f t="shared" si="10"/>
        <v>113.095</v>
      </c>
      <c r="T24" s="52">
        <f t="shared" si="10"/>
        <v>0</v>
      </c>
      <c r="U24" s="52">
        <f t="shared" si="10"/>
        <v>0</v>
      </c>
      <c r="V24" s="52">
        <f t="shared" si="10"/>
        <v>553.02</v>
      </c>
      <c r="W24" s="52">
        <f t="shared" si="10"/>
        <v>150</v>
      </c>
      <c r="X24" s="61"/>
      <c r="Y24" s="61"/>
      <c r="Z24" s="78"/>
      <c r="AA24" s="78"/>
      <c r="AB24" s="78"/>
      <c r="AC24" s="78"/>
    </row>
    <row r="25" s="2" customFormat="1" ht="81.95" customHeight="1" spans="1:16384">
      <c r="A25" s="40">
        <v>10</v>
      </c>
      <c r="B25" s="41" t="s">
        <v>226</v>
      </c>
      <c r="C25" s="41" t="s">
        <v>227</v>
      </c>
      <c r="D25" s="41" t="s">
        <v>200</v>
      </c>
      <c r="E25" s="41" t="s">
        <v>175</v>
      </c>
      <c r="F25" s="41" t="s">
        <v>30</v>
      </c>
      <c r="G25" s="42">
        <v>2019.03</v>
      </c>
      <c r="H25" s="43">
        <v>2019.12</v>
      </c>
      <c r="I25" s="41" t="s">
        <v>14</v>
      </c>
      <c r="J25" s="41" t="s">
        <v>190</v>
      </c>
      <c r="K25" s="56" t="s">
        <v>228</v>
      </c>
      <c r="L25" s="43">
        <v>623.327028000001</v>
      </c>
      <c r="M25" s="43">
        <v>189.6655</v>
      </c>
      <c r="N25" s="43">
        <v>333.661528000001</v>
      </c>
      <c r="O25" s="43">
        <v>100</v>
      </c>
      <c r="P25" s="52"/>
      <c r="Q25" s="52"/>
      <c r="R25" s="52"/>
      <c r="S25" s="52"/>
      <c r="T25" s="52"/>
      <c r="U25" s="52"/>
      <c r="V25" s="52"/>
      <c r="W25" s="52"/>
      <c r="X25" s="60">
        <v>139</v>
      </c>
      <c r="Y25" s="60">
        <v>2</v>
      </c>
      <c r="Z25" s="80" t="s">
        <v>229</v>
      </c>
      <c r="AA25" s="60" t="s">
        <v>179</v>
      </c>
      <c r="AB25" s="60" t="s">
        <v>180</v>
      </c>
      <c r="AC25" s="79"/>
      <c r="XFA25" s="1"/>
      <c r="XFB25" s="1"/>
      <c r="XFC25" s="1"/>
      <c r="XFD25" s="1"/>
    </row>
    <row r="26" s="2" customFormat="1" ht="81.95" customHeight="1" spans="1:16384">
      <c r="A26" s="40">
        <v>11</v>
      </c>
      <c r="B26" s="41" t="s">
        <v>230</v>
      </c>
      <c r="C26" s="41" t="s">
        <v>231</v>
      </c>
      <c r="D26" s="41" t="s">
        <v>232</v>
      </c>
      <c r="E26" s="41" t="s">
        <v>175</v>
      </c>
      <c r="F26" s="41" t="s">
        <v>32</v>
      </c>
      <c r="G26" s="42">
        <v>2019.05</v>
      </c>
      <c r="H26" s="43">
        <v>2020.05</v>
      </c>
      <c r="I26" s="41" t="s">
        <v>14</v>
      </c>
      <c r="J26" s="41" t="s">
        <v>190</v>
      </c>
      <c r="K26" s="56" t="s">
        <v>233</v>
      </c>
      <c r="L26" s="60">
        <v>758.37</v>
      </c>
      <c r="M26" s="43"/>
      <c r="N26" s="43"/>
      <c r="O26" s="43"/>
      <c r="P26" s="52"/>
      <c r="Q26" s="52"/>
      <c r="R26" s="52"/>
      <c r="S26" s="52">
        <v>55.35</v>
      </c>
      <c r="T26" s="52"/>
      <c r="U26" s="52"/>
      <c r="V26" s="52">
        <v>553.02</v>
      </c>
      <c r="W26" s="52">
        <v>150</v>
      </c>
      <c r="X26" s="60">
        <v>36</v>
      </c>
      <c r="Y26" s="60">
        <v>0</v>
      </c>
      <c r="Z26" s="80" t="s">
        <v>234</v>
      </c>
      <c r="AA26" s="40" t="s">
        <v>235</v>
      </c>
      <c r="AB26" s="40" t="s">
        <v>236</v>
      </c>
      <c r="AC26" s="79"/>
      <c r="XFA26" s="1"/>
      <c r="XFB26" s="1"/>
      <c r="XFC26" s="1"/>
      <c r="XFD26" s="1"/>
    </row>
    <row r="27" s="2" customFormat="1" ht="74.1" customHeight="1" spans="1:16384">
      <c r="A27" s="40">
        <v>12</v>
      </c>
      <c r="B27" s="41" t="s">
        <v>237</v>
      </c>
      <c r="C27" s="41" t="s">
        <v>238</v>
      </c>
      <c r="D27" s="41" t="s">
        <v>200</v>
      </c>
      <c r="E27" s="41" t="s">
        <v>175</v>
      </c>
      <c r="F27" s="41" t="s">
        <v>34</v>
      </c>
      <c r="G27" s="42">
        <v>2019.03</v>
      </c>
      <c r="H27" s="43">
        <v>2019.08</v>
      </c>
      <c r="I27" s="41" t="s">
        <v>35</v>
      </c>
      <c r="J27" s="41" t="s">
        <v>239</v>
      </c>
      <c r="K27" s="56" t="s">
        <v>240</v>
      </c>
      <c r="L27" s="43">
        <v>57.745</v>
      </c>
      <c r="M27" s="60"/>
      <c r="N27" s="60"/>
      <c r="O27" s="43"/>
      <c r="P27" s="52"/>
      <c r="Q27" s="52"/>
      <c r="R27" s="52"/>
      <c r="S27" s="43">
        <v>57.745</v>
      </c>
      <c r="T27" s="52"/>
      <c r="U27" s="52"/>
      <c r="V27" s="52"/>
      <c r="W27" s="52"/>
      <c r="X27" s="60">
        <v>108</v>
      </c>
      <c r="Y27" s="60">
        <v>0</v>
      </c>
      <c r="Z27" s="80" t="s">
        <v>241</v>
      </c>
      <c r="AA27" s="60" t="s">
        <v>179</v>
      </c>
      <c r="AB27" s="60" t="s">
        <v>180</v>
      </c>
      <c r="AC27" s="79"/>
      <c r="XFA27" s="1"/>
      <c r="XFB27" s="1"/>
      <c r="XFC27" s="1"/>
      <c r="XFD27" s="1"/>
    </row>
    <row r="28" s="1" customFormat="1" ht="39.95" customHeight="1" spans="1:29">
      <c r="A28" s="36"/>
      <c r="B28" s="37" t="s">
        <v>242</v>
      </c>
      <c r="C28" s="38"/>
      <c r="D28" s="38"/>
      <c r="E28" s="38"/>
      <c r="F28" s="38"/>
      <c r="G28" s="38"/>
      <c r="H28" s="39"/>
      <c r="I28" s="38"/>
      <c r="J28" s="38"/>
      <c r="K28" s="55"/>
      <c r="L28" s="52">
        <f t="shared" ref="L28:W28" si="11">L29+L30</f>
        <v>469.54</v>
      </c>
      <c r="M28" s="52">
        <f t="shared" si="11"/>
        <v>0</v>
      </c>
      <c r="N28" s="52">
        <f t="shared" si="11"/>
        <v>0</v>
      </c>
      <c r="O28" s="52">
        <f t="shared" si="11"/>
        <v>0</v>
      </c>
      <c r="P28" s="52">
        <f t="shared" si="11"/>
        <v>0</v>
      </c>
      <c r="Q28" s="52">
        <f t="shared" si="11"/>
        <v>469.54</v>
      </c>
      <c r="R28" s="52">
        <f t="shared" si="11"/>
        <v>0</v>
      </c>
      <c r="S28" s="52">
        <f t="shared" si="11"/>
        <v>0</v>
      </c>
      <c r="T28" s="52">
        <f t="shared" si="11"/>
        <v>0</v>
      </c>
      <c r="U28" s="52">
        <f t="shared" si="11"/>
        <v>0</v>
      </c>
      <c r="V28" s="52">
        <f t="shared" si="11"/>
        <v>0</v>
      </c>
      <c r="W28" s="52">
        <f t="shared" si="11"/>
        <v>0</v>
      </c>
      <c r="X28" s="61"/>
      <c r="Y28" s="61"/>
      <c r="Z28" s="78"/>
      <c r="AA28" s="78"/>
      <c r="AB28" s="78"/>
      <c r="AC28" s="78"/>
    </row>
    <row r="29" s="2" customFormat="1" ht="77.1" customHeight="1" spans="1:16384">
      <c r="A29" s="40">
        <v>13</v>
      </c>
      <c r="B29" s="41" t="s">
        <v>243</v>
      </c>
      <c r="C29" s="41" t="s">
        <v>244</v>
      </c>
      <c r="D29" s="41" t="s">
        <v>232</v>
      </c>
      <c r="E29" s="41" t="s">
        <v>245</v>
      </c>
      <c r="F29" s="41" t="s">
        <v>19</v>
      </c>
      <c r="G29" s="42">
        <v>2019.05</v>
      </c>
      <c r="H29" s="43">
        <v>2019.11</v>
      </c>
      <c r="I29" s="41" t="s">
        <v>14</v>
      </c>
      <c r="J29" s="41" t="s">
        <v>190</v>
      </c>
      <c r="K29" s="56" t="s">
        <v>233</v>
      </c>
      <c r="L29" s="43">
        <v>259.86</v>
      </c>
      <c r="M29" s="52"/>
      <c r="N29" s="52"/>
      <c r="O29" s="52"/>
      <c r="P29" s="52"/>
      <c r="Q29" s="52">
        <v>259.86</v>
      </c>
      <c r="R29" s="52"/>
      <c r="S29" s="52"/>
      <c r="T29" s="52"/>
      <c r="U29" s="52"/>
      <c r="V29" s="52"/>
      <c r="W29" s="52"/>
      <c r="X29" s="60">
        <v>86</v>
      </c>
      <c r="Y29" s="60">
        <v>1</v>
      </c>
      <c r="Z29" s="80" t="s">
        <v>246</v>
      </c>
      <c r="AA29" s="60" t="s">
        <v>179</v>
      </c>
      <c r="AB29" s="40" t="s">
        <v>236</v>
      </c>
      <c r="AC29" s="79"/>
      <c r="XFA29" s="1"/>
      <c r="XFB29" s="1"/>
      <c r="XFC29" s="1"/>
      <c r="XFD29" s="1"/>
    </row>
    <row r="30" s="2" customFormat="1" ht="77.1" customHeight="1" spans="1:16384">
      <c r="A30" s="40">
        <v>14</v>
      </c>
      <c r="B30" s="41" t="s">
        <v>247</v>
      </c>
      <c r="C30" s="41" t="s">
        <v>248</v>
      </c>
      <c r="D30" s="41" t="s">
        <v>232</v>
      </c>
      <c r="E30" s="41" t="s">
        <v>175</v>
      </c>
      <c r="F30" s="41" t="s">
        <v>38</v>
      </c>
      <c r="G30" s="42">
        <v>2019.05</v>
      </c>
      <c r="H30" s="43">
        <v>2019.11</v>
      </c>
      <c r="I30" s="41" t="s">
        <v>39</v>
      </c>
      <c r="J30" s="41" t="s">
        <v>249</v>
      </c>
      <c r="K30" s="56" t="s">
        <v>250</v>
      </c>
      <c r="L30" s="43">
        <v>209.68</v>
      </c>
      <c r="M30" s="52"/>
      <c r="N30" s="52"/>
      <c r="O30" s="52"/>
      <c r="P30" s="52"/>
      <c r="Q30" s="43">
        <v>209.68</v>
      </c>
      <c r="R30" s="52"/>
      <c r="S30" s="59"/>
      <c r="T30" s="52"/>
      <c r="U30" s="52"/>
      <c r="V30" s="52"/>
      <c r="W30" s="52"/>
      <c r="X30" s="60">
        <v>9</v>
      </c>
      <c r="Y30" s="60">
        <v>0</v>
      </c>
      <c r="Z30" s="80" t="s">
        <v>251</v>
      </c>
      <c r="AA30" s="40" t="s">
        <v>208</v>
      </c>
      <c r="AB30" s="40" t="s">
        <v>236</v>
      </c>
      <c r="AC30" s="79"/>
      <c r="XFA30" s="1"/>
      <c r="XFB30" s="1"/>
      <c r="XFC30" s="1"/>
      <c r="XFD30" s="1"/>
    </row>
    <row r="31" s="1" customFormat="1" ht="39.95" customHeight="1" spans="1:29">
      <c r="A31" s="36"/>
      <c r="B31" s="37" t="s">
        <v>252</v>
      </c>
      <c r="C31" s="38"/>
      <c r="D31" s="38"/>
      <c r="E31" s="38"/>
      <c r="F31" s="38"/>
      <c r="G31" s="38"/>
      <c r="H31" s="39"/>
      <c r="I31" s="38"/>
      <c r="J31" s="38"/>
      <c r="K31" s="55"/>
      <c r="L31" s="52">
        <f t="shared" ref="L31:W31" si="12">L36+L37+L38+L39+L40+L32+L33+L34+L35</f>
        <v>5299.13</v>
      </c>
      <c r="M31" s="52">
        <f t="shared" si="12"/>
        <v>478.83</v>
      </c>
      <c r="N31" s="52">
        <f t="shared" si="12"/>
        <v>748.7325</v>
      </c>
      <c r="O31" s="52">
        <f t="shared" si="12"/>
        <v>0</v>
      </c>
      <c r="P31" s="52">
        <f t="shared" si="12"/>
        <v>650</v>
      </c>
      <c r="Q31" s="52">
        <f t="shared" si="12"/>
        <v>331.93</v>
      </c>
      <c r="R31" s="52">
        <f t="shared" si="12"/>
        <v>0</v>
      </c>
      <c r="S31" s="52">
        <f t="shared" si="12"/>
        <v>848.6575</v>
      </c>
      <c r="T31" s="52">
        <f t="shared" si="12"/>
        <v>0</v>
      </c>
      <c r="U31" s="52">
        <f t="shared" si="12"/>
        <v>0</v>
      </c>
      <c r="V31" s="52">
        <f t="shared" si="12"/>
        <v>1746.98</v>
      </c>
      <c r="W31" s="52">
        <f t="shared" si="12"/>
        <v>494</v>
      </c>
      <c r="X31" s="61"/>
      <c r="Y31" s="61"/>
      <c r="Z31" s="78"/>
      <c r="AA31" s="78"/>
      <c r="AB31" s="78"/>
      <c r="AC31" s="78"/>
    </row>
    <row r="32" s="1" customFormat="1" ht="78" customHeight="1" spans="1:29">
      <c r="A32" s="40">
        <v>15</v>
      </c>
      <c r="B32" s="41" t="s">
        <v>253</v>
      </c>
      <c r="C32" s="41" t="s">
        <v>254</v>
      </c>
      <c r="D32" s="41" t="s">
        <v>232</v>
      </c>
      <c r="E32" s="41" t="s">
        <v>175</v>
      </c>
      <c r="F32" s="41" t="s">
        <v>11</v>
      </c>
      <c r="G32" s="42">
        <v>2019.05</v>
      </c>
      <c r="H32" s="43">
        <v>2020.05</v>
      </c>
      <c r="I32" s="41" t="s">
        <v>12</v>
      </c>
      <c r="J32" s="41" t="s">
        <v>185</v>
      </c>
      <c r="K32" s="56" t="s">
        <v>255</v>
      </c>
      <c r="L32" s="40">
        <v>912.776</v>
      </c>
      <c r="M32" s="43"/>
      <c r="N32" s="43"/>
      <c r="O32" s="43"/>
      <c r="P32" s="43"/>
      <c r="Q32" s="43"/>
      <c r="R32" s="43"/>
      <c r="S32" s="43">
        <v>85.65</v>
      </c>
      <c r="T32" s="43"/>
      <c r="U32" s="43"/>
      <c r="V32" s="43">
        <v>590.126</v>
      </c>
      <c r="W32" s="43">
        <v>237</v>
      </c>
      <c r="X32" s="40">
        <v>73</v>
      </c>
      <c r="Y32" s="40">
        <v>0</v>
      </c>
      <c r="Z32" s="80" t="s">
        <v>256</v>
      </c>
      <c r="AA32" s="60" t="s">
        <v>235</v>
      </c>
      <c r="AB32" s="40" t="s">
        <v>236</v>
      </c>
      <c r="AC32" s="80"/>
    </row>
    <row r="33" s="1" customFormat="1" ht="80" customHeight="1" spans="1:29">
      <c r="A33" s="40">
        <v>16</v>
      </c>
      <c r="B33" s="41" t="s">
        <v>257</v>
      </c>
      <c r="C33" s="41" t="s">
        <v>258</v>
      </c>
      <c r="D33" s="41" t="s">
        <v>232</v>
      </c>
      <c r="E33" s="41" t="s">
        <v>175</v>
      </c>
      <c r="F33" s="41" t="s">
        <v>42</v>
      </c>
      <c r="G33" s="42">
        <v>2019.05</v>
      </c>
      <c r="H33" s="43">
        <v>2020.05</v>
      </c>
      <c r="I33" s="41" t="s">
        <v>9</v>
      </c>
      <c r="J33" s="41" t="s">
        <v>176</v>
      </c>
      <c r="K33" s="56" t="s">
        <v>259</v>
      </c>
      <c r="L33" s="40">
        <v>508.472</v>
      </c>
      <c r="M33" s="43">
        <v>126.13</v>
      </c>
      <c r="N33" s="43"/>
      <c r="O33" s="43"/>
      <c r="P33" s="43"/>
      <c r="Q33" s="43"/>
      <c r="R33" s="43"/>
      <c r="S33" s="43">
        <v>37.31</v>
      </c>
      <c r="T33" s="43"/>
      <c r="U33" s="43"/>
      <c r="V33" s="43">
        <f>L33-M33-S33</f>
        <v>345.032</v>
      </c>
      <c r="W33" s="43"/>
      <c r="X33" s="40">
        <v>115</v>
      </c>
      <c r="Y33" s="40">
        <v>0</v>
      </c>
      <c r="Z33" s="80" t="s">
        <v>260</v>
      </c>
      <c r="AA33" s="40" t="s">
        <v>235</v>
      </c>
      <c r="AB33" s="40" t="s">
        <v>236</v>
      </c>
      <c r="AC33" s="80"/>
    </row>
    <row r="34" s="1" customFormat="1" ht="78" customHeight="1" spans="1:29">
      <c r="A34" s="40">
        <v>17</v>
      </c>
      <c r="B34" s="41" t="s">
        <v>261</v>
      </c>
      <c r="C34" s="41" t="s">
        <v>262</v>
      </c>
      <c r="D34" s="41" t="s">
        <v>232</v>
      </c>
      <c r="E34" s="41" t="s">
        <v>175</v>
      </c>
      <c r="F34" s="41" t="s">
        <v>44</v>
      </c>
      <c r="G34" s="42">
        <v>2019.05</v>
      </c>
      <c r="H34" s="43">
        <v>2020.05</v>
      </c>
      <c r="I34" s="41" t="s">
        <v>9</v>
      </c>
      <c r="J34" s="41" t="s">
        <v>176</v>
      </c>
      <c r="K34" s="56" t="s">
        <v>263</v>
      </c>
      <c r="L34" s="40">
        <v>591.76</v>
      </c>
      <c r="M34" s="61"/>
      <c r="N34" s="61"/>
      <c r="O34" s="43"/>
      <c r="P34" s="43"/>
      <c r="Q34" s="43"/>
      <c r="R34" s="43"/>
      <c r="S34" s="59">
        <v>33.91</v>
      </c>
      <c r="T34" s="43"/>
      <c r="U34" s="43"/>
      <c r="V34" s="43">
        <f>L34-S34-W34</f>
        <v>427.85</v>
      </c>
      <c r="W34" s="43">
        <v>130</v>
      </c>
      <c r="X34" s="40">
        <v>25</v>
      </c>
      <c r="Y34" s="40">
        <v>0</v>
      </c>
      <c r="Z34" s="80" t="s">
        <v>251</v>
      </c>
      <c r="AA34" s="40" t="s">
        <v>235</v>
      </c>
      <c r="AB34" s="40" t="s">
        <v>236</v>
      </c>
      <c r="AC34" s="80"/>
    </row>
    <row r="35" s="1" customFormat="1" ht="79" customHeight="1" spans="1:29">
      <c r="A35" s="40">
        <v>18</v>
      </c>
      <c r="B35" s="41" t="s">
        <v>264</v>
      </c>
      <c r="C35" s="41" t="s">
        <v>265</v>
      </c>
      <c r="D35" s="41" t="s">
        <v>232</v>
      </c>
      <c r="E35" s="41" t="s">
        <v>175</v>
      </c>
      <c r="F35" s="41" t="s">
        <v>46</v>
      </c>
      <c r="G35" s="42">
        <v>2019.05</v>
      </c>
      <c r="H35" s="43">
        <v>2020.05</v>
      </c>
      <c r="I35" s="41" t="s">
        <v>39</v>
      </c>
      <c r="J35" s="41" t="s">
        <v>249</v>
      </c>
      <c r="K35" s="56" t="s">
        <v>266</v>
      </c>
      <c r="L35" s="59">
        <v>711.432</v>
      </c>
      <c r="M35" s="43"/>
      <c r="N35" s="43">
        <v>34.8725</v>
      </c>
      <c r="O35" s="43"/>
      <c r="P35" s="43"/>
      <c r="Q35" s="72">
        <v>25.45</v>
      </c>
      <c r="R35" s="43"/>
      <c r="S35" s="59">
        <v>220.1375</v>
      </c>
      <c r="T35" s="43"/>
      <c r="U35" s="43"/>
      <c r="V35" s="43">
        <f>L35-N35-Q35-S35-W35</f>
        <v>383.972</v>
      </c>
      <c r="W35" s="43">
        <v>47</v>
      </c>
      <c r="X35" s="40">
        <v>19</v>
      </c>
      <c r="Y35" s="40">
        <v>0</v>
      </c>
      <c r="Z35" s="80" t="s">
        <v>251</v>
      </c>
      <c r="AA35" s="40" t="s">
        <v>235</v>
      </c>
      <c r="AB35" s="40" t="s">
        <v>236</v>
      </c>
      <c r="AC35" s="80"/>
    </row>
    <row r="36" s="3" customFormat="1" ht="84" customHeight="1" spans="1:16384">
      <c r="A36" s="40">
        <v>19</v>
      </c>
      <c r="B36" s="41" t="s">
        <v>267</v>
      </c>
      <c r="C36" s="41" t="s">
        <v>268</v>
      </c>
      <c r="D36" s="41" t="s">
        <v>232</v>
      </c>
      <c r="E36" s="41" t="s">
        <v>175</v>
      </c>
      <c r="F36" s="41" t="s">
        <v>48</v>
      </c>
      <c r="G36" s="42">
        <v>2019.05</v>
      </c>
      <c r="H36" s="43">
        <v>2019.11</v>
      </c>
      <c r="I36" s="41" t="s">
        <v>17</v>
      </c>
      <c r="J36" s="41" t="s">
        <v>195</v>
      </c>
      <c r="K36" s="56" t="s">
        <v>269</v>
      </c>
      <c r="L36" s="43">
        <v>429.58</v>
      </c>
      <c r="M36" s="43"/>
      <c r="N36" s="43">
        <v>228.58</v>
      </c>
      <c r="O36" s="43"/>
      <c r="P36" s="43"/>
      <c r="Q36" s="43">
        <v>168.48</v>
      </c>
      <c r="R36" s="43"/>
      <c r="S36" s="43">
        <v>32.52</v>
      </c>
      <c r="T36" s="43"/>
      <c r="U36" s="43"/>
      <c r="V36" s="43"/>
      <c r="W36" s="43"/>
      <c r="X36" s="40">
        <v>52</v>
      </c>
      <c r="Y36" s="40">
        <v>0</v>
      </c>
      <c r="Z36" s="80" t="s">
        <v>251</v>
      </c>
      <c r="AA36" s="60" t="s">
        <v>179</v>
      </c>
      <c r="AB36" s="40" t="s">
        <v>236</v>
      </c>
      <c r="AC36" s="80"/>
      <c r="XFA36" s="1"/>
      <c r="XFB36" s="1"/>
      <c r="XFC36" s="1"/>
      <c r="XFD36" s="1"/>
    </row>
    <row r="37" s="3" customFormat="1" ht="68.1" customHeight="1" spans="1:16384">
      <c r="A37" s="40">
        <v>20</v>
      </c>
      <c r="B37" s="41" t="s">
        <v>270</v>
      </c>
      <c r="C37" s="41" t="s">
        <v>271</v>
      </c>
      <c r="D37" s="41" t="s">
        <v>232</v>
      </c>
      <c r="E37" s="41" t="s">
        <v>175</v>
      </c>
      <c r="F37" s="41" t="s">
        <v>38</v>
      </c>
      <c r="G37" s="42">
        <v>2019.05</v>
      </c>
      <c r="H37" s="43">
        <v>2019.11</v>
      </c>
      <c r="I37" s="41" t="s">
        <v>50</v>
      </c>
      <c r="J37" s="41" t="s">
        <v>272</v>
      </c>
      <c r="K37" s="56" t="s">
        <v>273</v>
      </c>
      <c r="L37" s="43">
        <v>1087</v>
      </c>
      <c r="M37" s="59">
        <v>304.95</v>
      </c>
      <c r="N37" s="59">
        <v>362.25</v>
      </c>
      <c r="O37" s="59"/>
      <c r="P37" s="43"/>
      <c r="Q37" s="43"/>
      <c r="R37" s="43"/>
      <c r="S37" s="59">
        <v>339.8</v>
      </c>
      <c r="T37" s="43"/>
      <c r="U37" s="43"/>
      <c r="V37" s="43"/>
      <c r="W37" s="43">
        <v>80</v>
      </c>
      <c r="X37" s="40">
        <v>8</v>
      </c>
      <c r="Y37" s="40">
        <v>0</v>
      </c>
      <c r="Z37" s="80" t="s">
        <v>274</v>
      </c>
      <c r="AA37" s="40" t="s">
        <v>208</v>
      </c>
      <c r="AB37" s="40" t="s">
        <v>236</v>
      </c>
      <c r="AC37" s="80"/>
      <c r="XFA37" s="1"/>
      <c r="XFB37" s="1"/>
      <c r="XFC37" s="1"/>
      <c r="XFD37" s="1"/>
    </row>
    <row r="38" s="3" customFormat="1" ht="91" customHeight="1" spans="1:16384">
      <c r="A38" s="40">
        <v>21</v>
      </c>
      <c r="B38" s="41" t="s">
        <v>275</v>
      </c>
      <c r="C38" s="41" t="s">
        <v>276</v>
      </c>
      <c r="D38" s="41" t="s">
        <v>232</v>
      </c>
      <c r="E38" s="41" t="s">
        <v>175</v>
      </c>
      <c r="F38" s="41" t="s">
        <v>52</v>
      </c>
      <c r="G38" s="42">
        <v>2019.05</v>
      </c>
      <c r="H38" s="43">
        <v>2019.11</v>
      </c>
      <c r="I38" s="41" t="s">
        <v>35</v>
      </c>
      <c r="J38" s="41" t="s">
        <v>239</v>
      </c>
      <c r="K38" s="56" t="s">
        <v>277</v>
      </c>
      <c r="L38" s="43">
        <v>338.11</v>
      </c>
      <c r="M38" s="43"/>
      <c r="N38" s="43">
        <v>100.78</v>
      </c>
      <c r="O38" s="43"/>
      <c r="P38" s="43"/>
      <c r="Q38" s="43">
        <v>138</v>
      </c>
      <c r="R38" s="43"/>
      <c r="S38" s="59">
        <v>99.33</v>
      </c>
      <c r="T38" s="43"/>
      <c r="U38" s="43"/>
      <c r="V38" s="43"/>
      <c r="W38" s="43"/>
      <c r="X38" s="40">
        <v>29</v>
      </c>
      <c r="Y38" s="40">
        <v>0</v>
      </c>
      <c r="Z38" s="80" t="s">
        <v>251</v>
      </c>
      <c r="AA38" s="60" t="s">
        <v>179</v>
      </c>
      <c r="AB38" s="40" t="s">
        <v>236</v>
      </c>
      <c r="AC38" s="80"/>
      <c r="XFA38" s="1"/>
      <c r="XFB38" s="1"/>
      <c r="XFC38" s="1"/>
      <c r="XFD38" s="1"/>
    </row>
    <row r="39" s="3" customFormat="1" ht="68.1" customHeight="1" spans="1:16384">
      <c r="A39" s="40">
        <v>22</v>
      </c>
      <c r="B39" s="41" t="s">
        <v>278</v>
      </c>
      <c r="C39" s="41" t="s">
        <v>279</v>
      </c>
      <c r="D39" s="41" t="s">
        <v>232</v>
      </c>
      <c r="E39" s="41" t="s">
        <v>280</v>
      </c>
      <c r="F39" s="41" t="s">
        <v>54</v>
      </c>
      <c r="G39" s="42">
        <v>2019.05</v>
      </c>
      <c r="H39" s="43">
        <v>2019.11</v>
      </c>
      <c r="I39" s="41" t="s">
        <v>50</v>
      </c>
      <c r="J39" s="41" t="s">
        <v>272</v>
      </c>
      <c r="K39" s="56" t="s">
        <v>281</v>
      </c>
      <c r="L39" s="43">
        <v>70</v>
      </c>
      <c r="M39" s="43">
        <v>47.75</v>
      </c>
      <c r="N39" s="43">
        <v>22.25</v>
      </c>
      <c r="O39" s="43"/>
      <c r="P39" s="43"/>
      <c r="Q39" s="43"/>
      <c r="R39" s="43"/>
      <c r="S39" s="59"/>
      <c r="T39" s="43"/>
      <c r="U39" s="43"/>
      <c r="V39" s="43"/>
      <c r="W39" s="43"/>
      <c r="X39" s="40">
        <v>27</v>
      </c>
      <c r="Y39" s="40">
        <v>0</v>
      </c>
      <c r="Z39" s="80" t="s">
        <v>282</v>
      </c>
      <c r="AA39" s="60" t="s">
        <v>179</v>
      </c>
      <c r="AB39" s="40" t="s">
        <v>236</v>
      </c>
      <c r="AC39" s="80"/>
      <c r="XFA39" s="1"/>
      <c r="XFB39" s="1"/>
      <c r="XFC39" s="1"/>
      <c r="XFD39" s="1"/>
    </row>
    <row r="40" s="3" customFormat="1" ht="68.1" customHeight="1" spans="1:16384">
      <c r="A40" s="40">
        <v>23</v>
      </c>
      <c r="B40" s="41" t="s">
        <v>283</v>
      </c>
      <c r="C40" s="41" t="s">
        <v>284</v>
      </c>
      <c r="D40" s="41" t="s">
        <v>232</v>
      </c>
      <c r="E40" s="41" t="s">
        <v>280</v>
      </c>
      <c r="F40" s="41" t="s">
        <v>25</v>
      </c>
      <c r="G40" s="42">
        <v>2019.05</v>
      </c>
      <c r="H40" s="43">
        <v>2019.11</v>
      </c>
      <c r="I40" s="41" t="s">
        <v>50</v>
      </c>
      <c r="J40" s="41" t="s">
        <v>272</v>
      </c>
      <c r="K40" s="56" t="s">
        <v>285</v>
      </c>
      <c r="L40" s="62">
        <v>650</v>
      </c>
      <c r="M40" s="43"/>
      <c r="N40" s="43"/>
      <c r="O40" s="43"/>
      <c r="P40" s="62">
        <v>650</v>
      </c>
      <c r="Q40" s="43"/>
      <c r="R40" s="43"/>
      <c r="S40" s="59"/>
      <c r="T40" s="43"/>
      <c r="U40" s="43"/>
      <c r="V40" s="43"/>
      <c r="W40" s="43"/>
      <c r="X40" s="40">
        <v>95</v>
      </c>
      <c r="Y40" s="40">
        <v>0</v>
      </c>
      <c r="Z40" s="80" t="s">
        <v>286</v>
      </c>
      <c r="AA40" s="40" t="s">
        <v>208</v>
      </c>
      <c r="AB40" s="40" t="s">
        <v>236</v>
      </c>
      <c r="AC40" s="80"/>
      <c r="XFA40" s="1"/>
      <c r="XFB40" s="1"/>
      <c r="XFC40" s="1"/>
      <c r="XFD40" s="1"/>
    </row>
    <row r="41" s="1" customFormat="1" ht="39.95" customHeight="1" spans="1:29">
      <c r="A41" s="36"/>
      <c r="B41" s="37" t="s">
        <v>287</v>
      </c>
      <c r="C41" s="38"/>
      <c r="D41" s="38"/>
      <c r="E41" s="38"/>
      <c r="F41" s="38"/>
      <c r="G41" s="38"/>
      <c r="H41" s="39"/>
      <c r="I41" s="38"/>
      <c r="J41" s="38"/>
      <c r="K41" s="55"/>
      <c r="L41" s="52">
        <f t="shared" ref="L41:W41" si="13">L42</f>
        <v>18</v>
      </c>
      <c r="M41" s="52">
        <f t="shared" si="13"/>
        <v>18</v>
      </c>
      <c r="N41" s="52">
        <f t="shared" si="13"/>
        <v>0</v>
      </c>
      <c r="O41" s="52">
        <f t="shared" si="13"/>
        <v>0</v>
      </c>
      <c r="P41" s="52">
        <f t="shared" si="13"/>
        <v>0</v>
      </c>
      <c r="Q41" s="52">
        <f t="shared" si="13"/>
        <v>0</v>
      </c>
      <c r="R41" s="52">
        <f t="shared" si="13"/>
        <v>0</v>
      </c>
      <c r="S41" s="52">
        <f t="shared" si="13"/>
        <v>0</v>
      </c>
      <c r="T41" s="52">
        <f t="shared" si="13"/>
        <v>0</v>
      </c>
      <c r="U41" s="52">
        <f t="shared" si="13"/>
        <v>0</v>
      </c>
      <c r="V41" s="52">
        <f t="shared" si="13"/>
        <v>0</v>
      </c>
      <c r="W41" s="52">
        <f t="shared" si="13"/>
        <v>0</v>
      </c>
      <c r="X41" s="61"/>
      <c r="Y41" s="61"/>
      <c r="Z41" s="78"/>
      <c r="AA41" s="78"/>
      <c r="AB41" s="78"/>
      <c r="AC41" s="78"/>
    </row>
    <row r="42" s="2" customFormat="1" ht="69.95" customHeight="1" spans="1:16384">
      <c r="A42" s="40">
        <v>24</v>
      </c>
      <c r="B42" s="41" t="s">
        <v>288</v>
      </c>
      <c r="C42" s="41" t="s">
        <v>289</v>
      </c>
      <c r="D42" s="41" t="s">
        <v>211</v>
      </c>
      <c r="E42" s="41" t="s">
        <v>175</v>
      </c>
      <c r="F42" s="41" t="s">
        <v>57</v>
      </c>
      <c r="G42" s="42">
        <v>2019.03</v>
      </c>
      <c r="H42" s="43">
        <v>2019.1</v>
      </c>
      <c r="I42" s="41" t="s">
        <v>35</v>
      </c>
      <c r="J42" s="41" t="s">
        <v>239</v>
      </c>
      <c r="K42" s="56" t="s">
        <v>290</v>
      </c>
      <c r="L42" s="59">
        <v>18</v>
      </c>
      <c r="M42" s="59">
        <v>18</v>
      </c>
      <c r="N42" s="59"/>
      <c r="O42" s="59"/>
      <c r="P42" s="52"/>
      <c r="Q42" s="52"/>
      <c r="R42" s="52"/>
      <c r="S42" s="52"/>
      <c r="T42" s="52"/>
      <c r="U42" s="52"/>
      <c r="V42" s="52"/>
      <c r="W42" s="52"/>
      <c r="X42" s="60">
        <v>2</v>
      </c>
      <c r="Y42" s="60">
        <v>0</v>
      </c>
      <c r="Z42" s="79" t="s">
        <v>291</v>
      </c>
      <c r="AA42" s="60" t="s">
        <v>179</v>
      </c>
      <c r="AB42" s="40" t="s">
        <v>214</v>
      </c>
      <c r="AC42" s="79"/>
      <c r="XFA42" s="1"/>
      <c r="XFB42" s="1"/>
      <c r="XFC42" s="1"/>
      <c r="XFD42" s="1"/>
    </row>
    <row r="43" s="1" customFormat="1" ht="39.95" customHeight="1" spans="1:29">
      <c r="A43" s="36"/>
      <c r="B43" s="37" t="s">
        <v>292</v>
      </c>
      <c r="C43" s="38"/>
      <c r="D43" s="38"/>
      <c r="E43" s="38"/>
      <c r="F43" s="38"/>
      <c r="G43" s="38"/>
      <c r="H43" s="39"/>
      <c r="I43" s="38"/>
      <c r="J43" s="38"/>
      <c r="K43" s="55"/>
      <c r="L43" s="52">
        <f t="shared" ref="L43:W43" si="14">L44+L45+L46</f>
        <v>1609.74</v>
      </c>
      <c r="M43" s="52">
        <f t="shared" si="14"/>
        <v>380</v>
      </c>
      <c r="N43" s="52">
        <f t="shared" si="14"/>
        <v>907.32</v>
      </c>
      <c r="O43" s="52">
        <f t="shared" si="14"/>
        <v>0</v>
      </c>
      <c r="P43" s="52">
        <f t="shared" si="14"/>
        <v>0</v>
      </c>
      <c r="Q43" s="52">
        <f t="shared" si="14"/>
        <v>0</v>
      </c>
      <c r="R43" s="52">
        <f t="shared" si="14"/>
        <v>0</v>
      </c>
      <c r="S43" s="52">
        <f t="shared" si="14"/>
        <v>322.42</v>
      </c>
      <c r="T43" s="52">
        <f t="shared" si="14"/>
        <v>0</v>
      </c>
      <c r="U43" s="52">
        <f t="shared" si="14"/>
        <v>0</v>
      </c>
      <c r="V43" s="52">
        <f t="shared" si="14"/>
        <v>0</v>
      </c>
      <c r="W43" s="52">
        <f t="shared" si="14"/>
        <v>0</v>
      </c>
      <c r="X43" s="61"/>
      <c r="Y43" s="61"/>
      <c r="Z43" s="78"/>
      <c r="AA43" s="78"/>
      <c r="AB43" s="78"/>
      <c r="AC43" s="78"/>
    </row>
    <row r="44" s="2" customFormat="1" ht="60" customHeight="1" spans="1:16384">
      <c r="A44" s="40">
        <v>25</v>
      </c>
      <c r="B44" s="41" t="s">
        <v>293</v>
      </c>
      <c r="C44" s="41" t="s">
        <v>294</v>
      </c>
      <c r="D44" s="41" t="s">
        <v>232</v>
      </c>
      <c r="E44" s="41" t="s">
        <v>175</v>
      </c>
      <c r="F44" s="41" t="s">
        <v>59</v>
      </c>
      <c r="G44" s="42">
        <v>2019.05</v>
      </c>
      <c r="H44" s="43">
        <v>2019.11</v>
      </c>
      <c r="I44" s="41" t="s">
        <v>50</v>
      </c>
      <c r="J44" s="41" t="s">
        <v>272</v>
      </c>
      <c r="K44" s="56" t="s">
        <v>295</v>
      </c>
      <c r="L44" s="43">
        <v>594.94</v>
      </c>
      <c r="M44" s="52"/>
      <c r="N44" s="52">
        <v>394.94</v>
      </c>
      <c r="O44" s="52"/>
      <c r="P44" s="52"/>
      <c r="Q44" s="52"/>
      <c r="R44" s="52"/>
      <c r="S44" s="59">
        <v>200</v>
      </c>
      <c r="T44" s="52"/>
      <c r="U44" s="52"/>
      <c r="V44" s="52"/>
      <c r="W44" s="52"/>
      <c r="X44" s="60">
        <v>25</v>
      </c>
      <c r="Y44" s="60">
        <v>0</v>
      </c>
      <c r="Z44" s="80" t="s">
        <v>296</v>
      </c>
      <c r="AA44" s="60" t="s">
        <v>179</v>
      </c>
      <c r="AB44" s="40" t="s">
        <v>236</v>
      </c>
      <c r="AC44" s="79"/>
      <c r="XFA44" s="1"/>
      <c r="XFB44" s="1"/>
      <c r="XFC44" s="1"/>
      <c r="XFD44" s="1"/>
    </row>
    <row r="45" s="2" customFormat="1" ht="60.95" customHeight="1" spans="1:16384">
      <c r="A45" s="40">
        <v>26</v>
      </c>
      <c r="B45" s="41" t="s">
        <v>297</v>
      </c>
      <c r="C45" s="41" t="s">
        <v>298</v>
      </c>
      <c r="D45" s="41" t="s">
        <v>232</v>
      </c>
      <c r="E45" s="41" t="s">
        <v>175</v>
      </c>
      <c r="F45" s="41" t="s">
        <v>19</v>
      </c>
      <c r="G45" s="42">
        <v>2019.05</v>
      </c>
      <c r="H45" s="43">
        <v>2019.11</v>
      </c>
      <c r="I45" s="41" t="s">
        <v>14</v>
      </c>
      <c r="J45" s="41" t="s">
        <v>190</v>
      </c>
      <c r="K45" s="56" t="s">
        <v>299</v>
      </c>
      <c r="L45" s="63">
        <v>394.59</v>
      </c>
      <c r="M45" s="43">
        <v>180</v>
      </c>
      <c r="N45" s="43">
        <v>92.17</v>
      </c>
      <c r="O45" s="43"/>
      <c r="P45" s="52"/>
      <c r="Q45" s="52"/>
      <c r="R45" s="52"/>
      <c r="S45" s="43">
        <v>122.42</v>
      </c>
      <c r="T45" s="52"/>
      <c r="U45" s="52"/>
      <c r="V45" s="52"/>
      <c r="W45" s="52"/>
      <c r="X45" s="60">
        <v>86</v>
      </c>
      <c r="Y45" s="60">
        <v>0</v>
      </c>
      <c r="Z45" s="80" t="s">
        <v>296</v>
      </c>
      <c r="AA45" s="60" t="s">
        <v>179</v>
      </c>
      <c r="AB45" s="40" t="s">
        <v>236</v>
      </c>
      <c r="AC45" s="79"/>
      <c r="XFA45" s="1"/>
      <c r="XFB45" s="1"/>
      <c r="XFC45" s="1"/>
      <c r="XFD45" s="1"/>
    </row>
    <row r="46" s="2" customFormat="1" ht="60.95" customHeight="1" spans="1:16384">
      <c r="A46" s="40">
        <v>27</v>
      </c>
      <c r="B46" s="41" t="s">
        <v>300</v>
      </c>
      <c r="C46" s="41" t="s">
        <v>301</v>
      </c>
      <c r="D46" s="41" t="s">
        <v>232</v>
      </c>
      <c r="E46" s="41" t="s">
        <v>175</v>
      </c>
      <c r="F46" s="41" t="s">
        <v>62</v>
      </c>
      <c r="G46" s="42">
        <v>2019.05</v>
      </c>
      <c r="H46" s="43">
        <v>2019.11</v>
      </c>
      <c r="I46" s="41" t="s">
        <v>50</v>
      </c>
      <c r="J46" s="41" t="s">
        <v>272</v>
      </c>
      <c r="K46" s="56" t="s">
        <v>302</v>
      </c>
      <c r="L46" s="63">
        <v>620.21</v>
      </c>
      <c r="M46" s="43">
        <v>200</v>
      </c>
      <c r="N46" s="43">
        <v>420.21</v>
      </c>
      <c r="O46" s="43"/>
      <c r="P46" s="52"/>
      <c r="Q46" s="52"/>
      <c r="R46" s="52"/>
      <c r="S46" s="73"/>
      <c r="T46" s="52"/>
      <c r="U46" s="52"/>
      <c r="V46" s="43"/>
      <c r="W46" s="43"/>
      <c r="X46" s="60">
        <v>150</v>
      </c>
      <c r="Y46" s="60">
        <v>0</v>
      </c>
      <c r="Z46" s="80" t="s">
        <v>296</v>
      </c>
      <c r="AA46" s="60" t="s">
        <v>179</v>
      </c>
      <c r="AB46" s="40" t="s">
        <v>236</v>
      </c>
      <c r="AC46" s="79"/>
      <c r="XFA46" s="1"/>
      <c r="XFB46" s="1"/>
      <c r="XFC46" s="1"/>
      <c r="XFD46" s="1"/>
    </row>
    <row r="47" s="1" customFormat="1" ht="33.95" customHeight="1" spans="1:29">
      <c r="A47" s="29"/>
      <c r="B47" s="37" t="s">
        <v>303</v>
      </c>
      <c r="C47" s="38"/>
      <c r="D47" s="38"/>
      <c r="E47" s="38"/>
      <c r="F47" s="38"/>
      <c r="G47" s="38"/>
      <c r="H47" s="39"/>
      <c r="I47" s="38"/>
      <c r="J47" s="38"/>
      <c r="K47" s="55"/>
      <c r="L47" s="52">
        <f t="shared" ref="L47:W47" si="15">L48+L51</f>
        <v>1386.7</v>
      </c>
      <c r="M47" s="52">
        <f t="shared" si="15"/>
        <v>0</v>
      </c>
      <c r="N47" s="52">
        <f t="shared" si="15"/>
        <v>415.054</v>
      </c>
      <c r="O47" s="52">
        <f t="shared" si="15"/>
        <v>554.646</v>
      </c>
      <c r="P47" s="52">
        <f t="shared" si="15"/>
        <v>0</v>
      </c>
      <c r="Q47" s="52">
        <f t="shared" si="15"/>
        <v>0</v>
      </c>
      <c r="R47" s="52">
        <f t="shared" si="15"/>
        <v>0</v>
      </c>
      <c r="S47" s="52">
        <f t="shared" si="15"/>
        <v>367</v>
      </c>
      <c r="T47" s="52">
        <f t="shared" si="15"/>
        <v>0</v>
      </c>
      <c r="U47" s="52">
        <f t="shared" si="15"/>
        <v>0</v>
      </c>
      <c r="V47" s="52">
        <f t="shared" si="15"/>
        <v>0</v>
      </c>
      <c r="W47" s="52">
        <f t="shared" si="15"/>
        <v>50</v>
      </c>
      <c r="X47" s="61"/>
      <c r="Y47" s="61"/>
      <c r="Z47" s="78"/>
      <c r="AA47" s="78"/>
      <c r="AB47" s="78"/>
      <c r="AC47" s="78"/>
    </row>
    <row r="48" s="1" customFormat="1" ht="41.1" customHeight="1" spans="1:29">
      <c r="A48" s="36"/>
      <c r="B48" s="37" t="s">
        <v>304</v>
      </c>
      <c r="C48" s="38"/>
      <c r="D48" s="38"/>
      <c r="E48" s="38"/>
      <c r="F48" s="38"/>
      <c r="G48" s="38"/>
      <c r="H48" s="39"/>
      <c r="I48" s="38"/>
      <c r="J48" s="38"/>
      <c r="K48" s="55"/>
      <c r="L48" s="52">
        <f t="shared" ref="L48:W48" si="16">L49+L50</f>
        <v>886.7</v>
      </c>
      <c r="M48" s="52">
        <f t="shared" si="16"/>
        <v>0</v>
      </c>
      <c r="N48" s="52">
        <f t="shared" si="16"/>
        <v>415.054</v>
      </c>
      <c r="O48" s="52">
        <f t="shared" si="16"/>
        <v>154.646</v>
      </c>
      <c r="P48" s="52">
        <f t="shared" si="16"/>
        <v>0</v>
      </c>
      <c r="Q48" s="52">
        <f t="shared" si="16"/>
        <v>0</v>
      </c>
      <c r="R48" s="52">
        <f t="shared" si="16"/>
        <v>0</v>
      </c>
      <c r="S48" s="52">
        <f t="shared" si="16"/>
        <v>267</v>
      </c>
      <c r="T48" s="52">
        <f t="shared" si="16"/>
        <v>0</v>
      </c>
      <c r="U48" s="52">
        <f t="shared" si="16"/>
        <v>0</v>
      </c>
      <c r="V48" s="52">
        <f t="shared" si="16"/>
        <v>0</v>
      </c>
      <c r="W48" s="52">
        <f t="shared" si="16"/>
        <v>50</v>
      </c>
      <c r="X48" s="61"/>
      <c r="Y48" s="61"/>
      <c r="Z48" s="78"/>
      <c r="AA48" s="78"/>
      <c r="AB48" s="78"/>
      <c r="AC48" s="78"/>
    </row>
    <row r="49" s="2" customFormat="1" ht="81" customHeight="1" spans="1:16384">
      <c r="A49" s="40">
        <v>28</v>
      </c>
      <c r="B49" s="41" t="s">
        <v>305</v>
      </c>
      <c r="C49" s="41" t="s">
        <v>306</v>
      </c>
      <c r="D49" s="41" t="s">
        <v>200</v>
      </c>
      <c r="E49" s="41" t="s">
        <v>175</v>
      </c>
      <c r="F49" s="41" t="s">
        <v>9</v>
      </c>
      <c r="G49" s="42">
        <v>2019.03</v>
      </c>
      <c r="H49" s="43">
        <v>2019.1</v>
      </c>
      <c r="I49" s="41" t="s">
        <v>28</v>
      </c>
      <c r="J49" s="41" t="s">
        <v>221</v>
      </c>
      <c r="K49" s="64" t="s">
        <v>307</v>
      </c>
      <c r="L49" s="59">
        <v>463.7</v>
      </c>
      <c r="M49" s="59"/>
      <c r="N49" s="59">
        <v>216.7</v>
      </c>
      <c r="O49" s="59">
        <v>30</v>
      </c>
      <c r="P49" s="52"/>
      <c r="Q49" s="52"/>
      <c r="R49" s="52"/>
      <c r="S49" s="52">
        <v>167</v>
      </c>
      <c r="T49" s="52"/>
      <c r="U49" s="52"/>
      <c r="V49" s="52"/>
      <c r="W49" s="52">
        <v>50</v>
      </c>
      <c r="X49" s="60">
        <v>28</v>
      </c>
      <c r="Y49" s="60">
        <v>0</v>
      </c>
      <c r="Z49" s="80" t="s">
        <v>308</v>
      </c>
      <c r="AA49" s="60" t="s">
        <v>179</v>
      </c>
      <c r="AB49" s="60" t="s">
        <v>180</v>
      </c>
      <c r="AC49" s="79"/>
      <c r="XFA49" s="1"/>
      <c r="XFB49" s="1"/>
      <c r="XFC49" s="1"/>
      <c r="XFD49" s="1"/>
    </row>
    <row r="50" s="2" customFormat="1" ht="87" customHeight="1" spans="1:16384">
      <c r="A50" s="40">
        <v>29</v>
      </c>
      <c r="B50" s="41" t="s">
        <v>309</v>
      </c>
      <c r="C50" s="41" t="s">
        <v>310</v>
      </c>
      <c r="D50" s="41" t="s">
        <v>200</v>
      </c>
      <c r="E50" s="41" t="s">
        <v>175</v>
      </c>
      <c r="F50" s="41" t="s">
        <v>9</v>
      </c>
      <c r="G50" s="42">
        <v>2019.03</v>
      </c>
      <c r="H50" s="43">
        <v>2019.1</v>
      </c>
      <c r="I50" s="41" t="s">
        <v>28</v>
      </c>
      <c r="J50" s="41" t="s">
        <v>221</v>
      </c>
      <c r="K50" s="56" t="s">
        <v>311</v>
      </c>
      <c r="L50" s="59">
        <v>423</v>
      </c>
      <c r="M50" s="59"/>
      <c r="N50" s="59">
        <v>198.354</v>
      </c>
      <c r="O50" s="59">
        <v>124.646</v>
      </c>
      <c r="P50" s="52"/>
      <c r="Q50" s="52"/>
      <c r="R50" s="52"/>
      <c r="S50" s="52">
        <v>100</v>
      </c>
      <c r="T50" s="52"/>
      <c r="U50" s="52"/>
      <c r="V50" s="52"/>
      <c r="W50" s="52"/>
      <c r="X50" s="60">
        <v>28</v>
      </c>
      <c r="Y50" s="60">
        <v>0</v>
      </c>
      <c r="Z50" s="80" t="s">
        <v>312</v>
      </c>
      <c r="AA50" s="40" t="s">
        <v>208</v>
      </c>
      <c r="AB50" s="60" t="s">
        <v>180</v>
      </c>
      <c r="AC50" s="79"/>
      <c r="XFA50" s="1"/>
      <c r="XFB50" s="1"/>
      <c r="XFC50" s="1"/>
      <c r="XFD50" s="1"/>
    </row>
    <row r="51" s="1" customFormat="1" ht="39" customHeight="1" spans="1:29">
      <c r="A51" s="44"/>
      <c r="B51" s="37" t="s">
        <v>313</v>
      </c>
      <c r="C51" s="38"/>
      <c r="D51" s="38"/>
      <c r="E51" s="38"/>
      <c r="F51" s="38"/>
      <c r="G51" s="38"/>
      <c r="H51" s="39"/>
      <c r="I51" s="38"/>
      <c r="J51" s="38"/>
      <c r="K51" s="55"/>
      <c r="L51" s="65">
        <f t="shared" ref="L51:W51" si="17">L52</f>
        <v>500</v>
      </c>
      <c r="M51" s="65">
        <f t="shared" si="17"/>
        <v>0</v>
      </c>
      <c r="N51" s="65">
        <f t="shared" si="17"/>
        <v>0</v>
      </c>
      <c r="O51" s="65">
        <f t="shared" si="17"/>
        <v>400</v>
      </c>
      <c r="P51" s="65">
        <f t="shared" si="17"/>
        <v>0</v>
      </c>
      <c r="Q51" s="65">
        <f t="shared" si="17"/>
        <v>0</v>
      </c>
      <c r="R51" s="65">
        <f t="shared" si="17"/>
        <v>0</v>
      </c>
      <c r="S51" s="65">
        <f t="shared" si="17"/>
        <v>100</v>
      </c>
      <c r="T51" s="65">
        <f t="shared" si="17"/>
        <v>0</v>
      </c>
      <c r="U51" s="65">
        <f t="shared" si="17"/>
        <v>0</v>
      </c>
      <c r="V51" s="65">
        <f t="shared" si="17"/>
        <v>0</v>
      </c>
      <c r="W51" s="65">
        <f t="shared" si="17"/>
        <v>0</v>
      </c>
      <c r="X51" s="74"/>
      <c r="Y51" s="74"/>
      <c r="Z51" s="82"/>
      <c r="AA51" s="82"/>
      <c r="AB51" s="82"/>
      <c r="AC51" s="82"/>
    </row>
    <row r="52" s="4" customFormat="1" ht="83.1" customHeight="1" spans="1:16384">
      <c r="A52" s="40">
        <v>30</v>
      </c>
      <c r="B52" s="41" t="s">
        <v>314</v>
      </c>
      <c r="C52" s="41" t="s">
        <v>65</v>
      </c>
      <c r="D52" s="41" t="s">
        <v>174</v>
      </c>
      <c r="E52" s="41" t="s">
        <v>175</v>
      </c>
      <c r="F52" s="41" t="s">
        <v>38</v>
      </c>
      <c r="G52" s="42">
        <v>2019.04</v>
      </c>
      <c r="H52" s="43">
        <v>2019.12</v>
      </c>
      <c r="I52" s="41" t="s">
        <v>315</v>
      </c>
      <c r="J52" s="41" t="s">
        <v>316</v>
      </c>
      <c r="K52" s="56" t="s">
        <v>317</v>
      </c>
      <c r="L52" s="43">
        <v>500</v>
      </c>
      <c r="M52" s="52"/>
      <c r="N52" s="52"/>
      <c r="O52" s="52">
        <v>400</v>
      </c>
      <c r="P52" s="52"/>
      <c r="Q52" s="52"/>
      <c r="R52" s="52"/>
      <c r="S52" s="43">
        <v>100</v>
      </c>
      <c r="T52" s="52"/>
      <c r="U52" s="52"/>
      <c r="V52" s="52"/>
      <c r="W52" s="52"/>
      <c r="X52" s="60">
        <v>300</v>
      </c>
      <c r="Y52" s="60">
        <v>0</v>
      </c>
      <c r="Z52" s="80" t="s">
        <v>318</v>
      </c>
      <c r="AA52" s="60" t="s">
        <v>179</v>
      </c>
      <c r="AB52" s="60" t="s">
        <v>180</v>
      </c>
      <c r="AC52" s="79"/>
      <c r="XFA52" s="1"/>
      <c r="XFB52" s="1"/>
      <c r="XFC52" s="1"/>
      <c r="XFD52" s="1"/>
    </row>
    <row r="53" s="1" customFormat="1" ht="38.1" customHeight="1" spans="1:29">
      <c r="A53" s="45"/>
      <c r="B53" s="37" t="s">
        <v>319</v>
      </c>
      <c r="C53" s="38"/>
      <c r="D53" s="38"/>
      <c r="E53" s="38"/>
      <c r="F53" s="38"/>
      <c r="G53" s="38"/>
      <c r="H53" s="39"/>
      <c r="I53" s="38"/>
      <c r="J53" s="38"/>
      <c r="K53" s="55"/>
      <c r="L53" s="66">
        <f t="shared" ref="L53:W53" si="18">L54+L55+L56+L57+L58+L59+L60+L61+L62+L63+L64</f>
        <v>644.840972</v>
      </c>
      <c r="M53" s="66">
        <f t="shared" si="18"/>
        <v>158.85</v>
      </c>
      <c r="N53" s="66">
        <f t="shared" si="18"/>
        <v>50.74</v>
      </c>
      <c r="O53" s="66">
        <f t="shared" si="18"/>
        <v>45.990972</v>
      </c>
      <c r="P53" s="66">
        <f t="shared" si="18"/>
        <v>0</v>
      </c>
      <c r="Q53" s="66">
        <f t="shared" si="18"/>
        <v>300</v>
      </c>
      <c r="R53" s="66">
        <f t="shared" si="18"/>
        <v>0</v>
      </c>
      <c r="S53" s="66">
        <f t="shared" si="18"/>
        <v>70</v>
      </c>
      <c r="T53" s="66">
        <f t="shared" si="18"/>
        <v>0</v>
      </c>
      <c r="U53" s="66">
        <f t="shared" si="18"/>
        <v>0</v>
      </c>
      <c r="V53" s="66">
        <f t="shared" si="18"/>
        <v>0</v>
      </c>
      <c r="W53" s="66">
        <f t="shared" si="18"/>
        <v>19.26</v>
      </c>
      <c r="X53" s="75"/>
      <c r="Y53" s="75"/>
      <c r="Z53" s="83"/>
      <c r="AA53" s="83"/>
      <c r="AB53" s="83"/>
      <c r="AC53" s="83"/>
    </row>
    <row r="54" s="2" customFormat="1" ht="114.95" customHeight="1" spans="1:16384">
      <c r="A54" s="40">
        <v>31</v>
      </c>
      <c r="B54" s="41" t="s">
        <v>320</v>
      </c>
      <c r="C54" s="41" t="s">
        <v>321</v>
      </c>
      <c r="D54" s="41" t="s">
        <v>200</v>
      </c>
      <c r="E54" s="41" t="s">
        <v>175</v>
      </c>
      <c r="F54" s="41" t="s">
        <v>68</v>
      </c>
      <c r="G54" s="42">
        <v>2019.03</v>
      </c>
      <c r="H54" s="43">
        <v>2019.1</v>
      </c>
      <c r="I54" s="41" t="s">
        <v>35</v>
      </c>
      <c r="J54" s="41" t="s">
        <v>239</v>
      </c>
      <c r="K54" s="56" t="s">
        <v>322</v>
      </c>
      <c r="L54" s="43">
        <v>17.4</v>
      </c>
      <c r="M54" s="43">
        <v>17.4</v>
      </c>
      <c r="N54" s="43"/>
      <c r="O54" s="43"/>
      <c r="P54" s="52"/>
      <c r="Q54" s="52"/>
      <c r="R54" s="52"/>
      <c r="S54" s="52"/>
      <c r="T54" s="52"/>
      <c r="U54" s="52"/>
      <c r="V54" s="52"/>
      <c r="W54" s="52"/>
      <c r="X54" s="60">
        <v>37</v>
      </c>
      <c r="Y54" s="60">
        <v>0</v>
      </c>
      <c r="Z54" s="80" t="s">
        <v>323</v>
      </c>
      <c r="AA54" s="60" t="s">
        <v>179</v>
      </c>
      <c r="AB54" s="60" t="s">
        <v>180</v>
      </c>
      <c r="AC54" s="79"/>
      <c r="XFA54" s="1"/>
      <c r="XFB54" s="1"/>
      <c r="XFC54" s="1"/>
      <c r="XFD54" s="1"/>
    </row>
    <row r="55" s="2" customFormat="1" ht="77.1" customHeight="1" spans="1:16384">
      <c r="A55" s="40">
        <v>32</v>
      </c>
      <c r="B55" s="41" t="s">
        <v>324</v>
      </c>
      <c r="C55" s="41" t="s">
        <v>325</v>
      </c>
      <c r="D55" s="41" t="s">
        <v>200</v>
      </c>
      <c r="E55" s="41" t="s">
        <v>175</v>
      </c>
      <c r="F55" s="41" t="s">
        <v>70</v>
      </c>
      <c r="G55" s="42">
        <v>2019.02</v>
      </c>
      <c r="H55" s="43">
        <v>2019.1</v>
      </c>
      <c r="I55" s="41" t="s">
        <v>9</v>
      </c>
      <c r="J55" s="41" t="s">
        <v>176</v>
      </c>
      <c r="K55" s="56" t="s">
        <v>326</v>
      </c>
      <c r="L55" s="43">
        <v>16.95</v>
      </c>
      <c r="M55" s="43">
        <v>16.95</v>
      </c>
      <c r="N55" s="43"/>
      <c r="O55" s="43"/>
      <c r="P55" s="52"/>
      <c r="Q55" s="52"/>
      <c r="R55" s="52"/>
      <c r="S55" s="52"/>
      <c r="T55" s="52"/>
      <c r="U55" s="52"/>
      <c r="V55" s="52"/>
      <c r="W55" s="52"/>
      <c r="X55" s="60">
        <v>139</v>
      </c>
      <c r="Y55" s="60">
        <v>0</v>
      </c>
      <c r="Z55" s="80" t="s">
        <v>327</v>
      </c>
      <c r="AA55" s="60" t="s">
        <v>179</v>
      </c>
      <c r="AB55" s="60" t="s">
        <v>180</v>
      </c>
      <c r="AC55" s="79"/>
      <c r="XFA55" s="1"/>
      <c r="XFB55" s="1"/>
      <c r="XFC55" s="1"/>
      <c r="XFD55" s="1"/>
    </row>
    <row r="56" s="2" customFormat="1" ht="97" customHeight="1" spans="1:16384">
      <c r="A56" s="40">
        <v>33</v>
      </c>
      <c r="B56" s="41" t="s">
        <v>328</v>
      </c>
      <c r="C56" s="41" t="s">
        <v>71</v>
      </c>
      <c r="D56" s="41" t="s">
        <v>200</v>
      </c>
      <c r="E56" s="41" t="s">
        <v>175</v>
      </c>
      <c r="F56" s="41" t="s">
        <v>72</v>
      </c>
      <c r="G56" s="42">
        <v>2019.03</v>
      </c>
      <c r="H56" s="43">
        <v>2019.1</v>
      </c>
      <c r="I56" s="41" t="s">
        <v>72</v>
      </c>
      <c r="J56" s="41" t="s">
        <v>329</v>
      </c>
      <c r="K56" s="56" t="s">
        <v>330</v>
      </c>
      <c r="L56" s="43">
        <v>3</v>
      </c>
      <c r="M56" s="43">
        <v>3</v>
      </c>
      <c r="N56" s="43"/>
      <c r="O56" s="43"/>
      <c r="P56" s="52"/>
      <c r="Q56" s="52"/>
      <c r="R56" s="52"/>
      <c r="S56" s="52"/>
      <c r="T56" s="52"/>
      <c r="U56" s="52"/>
      <c r="V56" s="52"/>
      <c r="W56" s="52"/>
      <c r="X56" s="60">
        <v>400</v>
      </c>
      <c r="Y56" s="60">
        <v>0</v>
      </c>
      <c r="Z56" s="80" t="s">
        <v>331</v>
      </c>
      <c r="AA56" s="60" t="s">
        <v>179</v>
      </c>
      <c r="AB56" s="60" t="s">
        <v>180</v>
      </c>
      <c r="AC56" s="79"/>
      <c r="XFA56" s="1"/>
      <c r="XFB56" s="1"/>
      <c r="XFC56" s="1"/>
      <c r="XFD56" s="1"/>
    </row>
    <row r="57" s="2" customFormat="1" ht="96.95" customHeight="1" spans="1:16384">
      <c r="A57" s="40">
        <v>34</v>
      </c>
      <c r="B57" s="41" t="s">
        <v>332</v>
      </c>
      <c r="C57" s="41" t="s">
        <v>333</v>
      </c>
      <c r="D57" s="41" t="s">
        <v>200</v>
      </c>
      <c r="E57" s="41" t="s">
        <v>175</v>
      </c>
      <c r="F57" s="41" t="s">
        <v>74</v>
      </c>
      <c r="G57" s="42">
        <v>2019.05</v>
      </c>
      <c r="H57" s="43">
        <v>2019.1</v>
      </c>
      <c r="I57" s="41" t="s">
        <v>14</v>
      </c>
      <c r="J57" s="41" t="s">
        <v>190</v>
      </c>
      <c r="K57" s="56" t="s">
        <v>334</v>
      </c>
      <c r="L57" s="43">
        <v>105</v>
      </c>
      <c r="M57" s="43">
        <v>105</v>
      </c>
      <c r="N57" s="43"/>
      <c r="O57" s="43"/>
      <c r="P57" s="52"/>
      <c r="Q57" s="52"/>
      <c r="R57" s="52"/>
      <c r="S57" s="52"/>
      <c r="T57" s="52"/>
      <c r="U57" s="52"/>
      <c r="V57" s="52"/>
      <c r="W57" s="52"/>
      <c r="X57" s="60">
        <v>60</v>
      </c>
      <c r="Y57" s="60">
        <v>0</v>
      </c>
      <c r="Z57" s="80" t="s">
        <v>335</v>
      </c>
      <c r="AA57" s="60" t="s">
        <v>179</v>
      </c>
      <c r="AB57" s="60" t="s">
        <v>180</v>
      </c>
      <c r="AC57" s="79"/>
      <c r="XFA57" s="1"/>
      <c r="XFB57" s="1"/>
      <c r="XFC57" s="1"/>
      <c r="XFD57" s="1"/>
    </row>
    <row r="58" s="2" customFormat="1" ht="86.1" customHeight="1" spans="1:16384">
      <c r="A58" s="40">
        <v>35</v>
      </c>
      <c r="B58" s="41" t="s">
        <v>336</v>
      </c>
      <c r="C58" s="41" t="s">
        <v>337</v>
      </c>
      <c r="D58" s="41" t="s">
        <v>200</v>
      </c>
      <c r="E58" s="41" t="s">
        <v>175</v>
      </c>
      <c r="F58" s="41" t="s">
        <v>74</v>
      </c>
      <c r="G58" s="42">
        <v>2019.05</v>
      </c>
      <c r="H58" s="43">
        <v>2019.1</v>
      </c>
      <c r="I58" s="41" t="s">
        <v>14</v>
      </c>
      <c r="J58" s="41" t="s">
        <v>190</v>
      </c>
      <c r="K58" s="56" t="s">
        <v>338</v>
      </c>
      <c r="L58" s="43">
        <v>16.5</v>
      </c>
      <c r="M58" s="43">
        <v>16.5</v>
      </c>
      <c r="N58" s="43"/>
      <c r="O58" s="43"/>
      <c r="P58" s="52"/>
      <c r="Q58" s="52"/>
      <c r="R58" s="52"/>
      <c r="S58" s="52"/>
      <c r="T58" s="52"/>
      <c r="U58" s="52"/>
      <c r="V58" s="52"/>
      <c r="W58" s="52"/>
      <c r="X58" s="60">
        <v>123</v>
      </c>
      <c r="Y58" s="60">
        <v>0</v>
      </c>
      <c r="Z58" s="80" t="s">
        <v>335</v>
      </c>
      <c r="AA58" s="60" t="s">
        <v>179</v>
      </c>
      <c r="AB58" s="60" t="s">
        <v>180</v>
      </c>
      <c r="AC58" s="79"/>
      <c r="XFA58" s="1"/>
      <c r="XFB58" s="1"/>
      <c r="XFC58" s="1"/>
      <c r="XFD58" s="1"/>
    </row>
    <row r="59" s="2" customFormat="1" ht="120" customHeight="1" spans="1:16384">
      <c r="A59" s="40">
        <v>36</v>
      </c>
      <c r="B59" s="41" t="s">
        <v>339</v>
      </c>
      <c r="C59" s="41" t="s">
        <v>340</v>
      </c>
      <c r="D59" s="41" t="s">
        <v>200</v>
      </c>
      <c r="E59" s="41" t="s">
        <v>175</v>
      </c>
      <c r="F59" s="41" t="s">
        <v>72</v>
      </c>
      <c r="G59" s="42">
        <v>2019.03</v>
      </c>
      <c r="H59" s="43">
        <v>2019.12</v>
      </c>
      <c r="I59" s="41" t="s">
        <v>72</v>
      </c>
      <c r="J59" s="41" t="s">
        <v>329</v>
      </c>
      <c r="K59" s="56" t="s">
        <v>341</v>
      </c>
      <c r="L59" s="43">
        <v>7.990972</v>
      </c>
      <c r="M59" s="60"/>
      <c r="N59" s="60"/>
      <c r="O59" s="43">
        <v>7.990972</v>
      </c>
      <c r="P59" s="52"/>
      <c r="Q59" s="52"/>
      <c r="R59" s="52"/>
      <c r="S59" s="52"/>
      <c r="T59" s="52"/>
      <c r="U59" s="52"/>
      <c r="V59" s="52"/>
      <c r="W59" s="52"/>
      <c r="X59" s="60">
        <v>10</v>
      </c>
      <c r="Y59" s="60">
        <v>0</v>
      </c>
      <c r="Z59" s="80" t="s">
        <v>342</v>
      </c>
      <c r="AA59" s="40" t="s">
        <v>208</v>
      </c>
      <c r="AB59" s="60" t="s">
        <v>180</v>
      </c>
      <c r="AC59" s="79"/>
      <c r="XFA59" s="1"/>
      <c r="XFB59" s="1"/>
      <c r="XFC59" s="1"/>
      <c r="XFD59" s="1"/>
    </row>
    <row r="60" s="2" customFormat="1" ht="77.1" customHeight="1" spans="1:16384">
      <c r="A60" s="40">
        <v>37</v>
      </c>
      <c r="B60" s="41" t="s">
        <v>343</v>
      </c>
      <c r="C60" s="41" t="s">
        <v>344</v>
      </c>
      <c r="D60" s="41" t="s">
        <v>174</v>
      </c>
      <c r="E60" s="41" t="s">
        <v>175</v>
      </c>
      <c r="F60" s="41" t="s">
        <v>78</v>
      </c>
      <c r="G60" s="42">
        <v>2019.03</v>
      </c>
      <c r="H60" s="43">
        <v>2019.11</v>
      </c>
      <c r="I60" s="41" t="s">
        <v>12</v>
      </c>
      <c r="J60" s="41" t="s">
        <v>185</v>
      </c>
      <c r="K60" s="56" t="s">
        <v>345</v>
      </c>
      <c r="L60" s="59">
        <v>60</v>
      </c>
      <c r="M60" s="52"/>
      <c r="N60" s="52">
        <v>30</v>
      </c>
      <c r="O60" s="52"/>
      <c r="P60" s="52"/>
      <c r="Q60" s="59">
        <v>30</v>
      </c>
      <c r="R60" s="52"/>
      <c r="S60" s="52"/>
      <c r="T60" s="52"/>
      <c r="U60" s="52"/>
      <c r="V60" s="52"/>
      <c r="W60" s="52"/>
      <c r="X60" s="60">
        <v>58</v>
      </c>
      <c r="Y60" s="60">
        <v>0</v>
      </c>
      <c r="Z60" s="80" t="s">
        <v>346</v>
      </c>
      <c r="AA60" s="60" t="s">
        <v>179</v>
      </c>
      <c r="AB60" s="60" t="s">
        <v>180</v>
      </c>
      <c r="AC60" s="79"/>
      <c r="XFA60" s="1"/>
      <c r="XFB60" s="1"/>
      <c r="XFC60" s="1"/>
      <c r="XFD60" s="1"/>
    </row>
    <row r="61" s="2" customFormat="1" ht="78" customHeight="1" spans="1:16384">
      <c r="A61" s="40">
        <v>38</v>
      </c>
      <c r="B61" s="41" t="s">
        <v>347</v>
      </c>
      <c r="C61" s="41" t="s">
        <v>348</v>
      </c>
      <c r="D61" s="41" t="s">
        <v>200</v>
      </c>
      <c r="E61" s="41" t="s">
        <v>175</v>
      </c>
      <c r="F61" s="41" t="s">
        <v>80</v>
      </c>
      <c r="G61" s="42">
        <v>2019.04</v>
      </c>
      <c r="H61" s="43">
        <v>2019.1</v>
      </c>
      <c r="I61" s="41" t="s">
        <v>14</v>
      </c>
      <c r="J61" s="41" t="s">
        <v>190</v>
      </c>
      <c r="K61" s="56" t="s">
        <v>349</v>
      </c>
      <c r="L61" s="43">
        <v>170</v>
      </c>
      <c r="M61" s="52"/>
      <c r="N61" s="52"/>
      <c r="O61" s="52"/>
      <c r="P61" s="52"/>
      <c r="Q61" s="43">
        <v>170</v>
      </c>
      <c r="R61" s="52"/>
      <c r="S61" s="52"/>
      <c r="T61" s="52"/>
      <c r="U61" s="52"/>
      <c r="V61" s="52"/>
      <c r="W61" s="52"/>
      <c r="X61" s="60">
        <v>200</v>
      </c>
      <c r="Y61" s="60">
        <v>2</v>
      </c>
      <c r="Z61" s="80" t="s">
        <v>350</v>
      </c>
      <c r="AA61" s="60" t="s">
        <v>179</v>
      </c>
      <c r="AB61" s="60" t="s">
        <v>180</v>
      </c>
      <c r="AC61" s="79"/>
      <c r="XFA61" s="1"/>
      <c r="XFB61" s="1"/>
      <c r="XFC61" s="1"/>
      <c r="XFD61" s="1"/>
    </row>
    <row r="62" s="2" customFormat="1" ht="75" customHeight="1" spans="1:16384">
      <c r="A62" s="40">
        <v>39</v>
      </c>
      <c r="B62" s="41" t="s">
        <v>351</v>
      </c>
      <c r="C62" s="41" t="s">
        <v>352</v>
      </c>
      <c r="D62" s="41" t="s">
        <v>200</v>
      </c>
      <c r="E62" s="41" t="s">
        <v>175</v>
      </c>
      <c r="F62" s="41" t="s">
        <v>82</v>
      </c>
      <c r="G62" s="42">
        <v>2019.03</v>
      </c>
      <c r="H62" s="43">
        <v>2019.11</v>
      </c>
      <c r="I62" s="41" t="s">
        <v>17</v>
      </c>
      <c r="J62" s="41" t="s">
        <v>195</v>
      </c>
      <c r="K62" s="56" t="s">
        <v>353</v>
      </c>
      <c r="L62" s="43">
        <v>140</v>
      </c>
      <c r="M62" s="52"/>
      <c r="N62" s="52">
        <v>20.74</v>
      </c>
      <c r="O62" s="52"/>
      <c r="P62" s="52"/>
      <c r="Q62" s="43">
        <v>100</v>
      </c>
      <c r="R62" s="52"/>
      <c r="S62" s="52"/>
      <c r="T62" s="52"/>
      <c r="U62" s="52"/>
      <c r="V62" s="52"/>
      <c r="W62" s="52">
        <v>19.26</v>
      </c>
      <c r="X62" s="60">
        <v>45</v>
      </c>
      <c r="Y62" s="60">
        <v>0</v>
      </c>
      <c r="Z62" s="80" t="s">
        <v>354</v>
      </c>
      <c r="AA62" s="60" t="s">
        <v>179</v>
      </c>
      <c r="AB62" s="60" t="s">
        <v>180</v>
      </c>
      <c r="AC62" s="79"/>
      <c r="XFA62" s="1"/>
      <c r="XFB62" s="1"/>
      <c r="XFC62" s="1"/>
      <c r="XFD62" s="1"/>
    </row>
    <row r="63" s="2" customFormat="1" ht="72.95" customHeight="1" spans="1:16384">
      <c r="A63" s="40">
        <v>40</v>
      </c>
      <c r="B63" s="41" t="s">
        <v>355</v>
      </c>
      <c r="C63" s="41" t="s">
        <v>356</v>
      </c>
      <c r="D63" s="41" t="s">
        <v>200</v>
      </c>
      <c r="E63" s="41" t="s">
        <v>175</v>
      </c>
      <c r="F63" s="41" t="s">
        <v>84</v>
      </c>
      <c r="G63" s="42">
        <v>2019.03</v>
      </c>
      <c r="H63" s="43">
        <v>2019.11</v>
      </c>
      <c r="I63" s="41" t="s">
        <v>17</v>
      </c>
      <c r="J63" s="41" t="s">
        <v>195</v>
      </c>
      <c r="K63" s="56" t="s">
        <v>357</v>
      </c>
      <c r="L63" s="43">
        <v>38</v>
      </c>
      <c r="M63" s="60"/>
      <c r="N63" s="60"/>
      <c r="O63" s="43">
        <v>38</v>
      </c>
      <c r="P63" s="52"/>
      <c r="Q63" s="52"/>
      <c r="R63" s="52"/>
      <c r="S63" s="52"/>
      <c r="T63" s="52"/>
      <c r="U63" s="52"/>
      <c r="V63" s="52"/>
      <c r="W63" s="52"/>
      <c r="X63" s="60">
        <v>30</v>
      </c>
      <c r="Y63" s="60">
        <v>0</v>
      </c>
      <c r="Z63" s="80" t="s">
        <v>358</v>
      </c>
      <c r="AA63" s="40" t="s">
        <v>179</v>
      </c>
      <c r="AB63" s="60" t="s">
        <v>180</v>
      </c>
      <c r="AC63" s="79"/>
      <c r="XFA63" s="1"/>
      <c r="XFB63" s="1"/>
      <c r="XFC63" s="1"/>
      <c r="XFD63" s="1"/>
    </row>
    <row r="64" s="2" customFormat="1" ht="93" customHeight="1" spans="1:16384">
      <c r="A64" s="40">
        <v>41</v>
      </c>
      <c r="B64" s="41" t="s">
        <v>359</v>
      </c>
      <c r="C64" s="41" t="s">
        <v>360</v>
      </c>
      <c r="D64" s="41" t="s">
        <v>200</v>
      </c>
      <c r="E64" s="41" t="s">
        <v>175</v>
      </c>
      <c r="F64" s="41" t="s">
        <v>80</v>
      </c>
      <c r="G64" s="42">
        <v>2019.01</v>
      </c>
      <c r="H64" s="43">
        <v>2019.1</v>
      </c>
      <c r="I64" s="41" t="s">
        <v>14</v>
      </c>
      <c r="J64" s="41" t="s">
        <v>190</v>
      </c>
      <c r="K64" s="64" t="s">
        <v>361</v>
      </c>
      <c r="L64" s="43">
        <v>70</v>
      </c>
      <c r="M64" s="52"/>
      <c r="N64" s="52"/>
      <c r="O64" s="52"/>
      <c r="P64" s="52"/>
      <c r="Q64" s="52"/>
      <c r="R64" s="52"/>
      <c r="S64" s="43">
        <v>70</v>
      </c>
      <c r="T64" s="52"/>
      <c r="U64" s="52"/>
      <c r="V64" s="52"/>
      <c r="W64" s="52"/>
      <c r="X64" s="60">
        <v>31</v>
      </c>
      <c r="Y64" s="60">
        <v>0</v>
      </c>
      <c r="Z64" s="80" t="s">
        <v>362</v>
      </c>
      <c r="AA64" s="60" t="s">
        <v>179</v>
      </c>
      <c r="AB64" s="60" t="s">
        <v>180</v>
      </c>
      <c r="AC64" s="79"/>
      <c r="XFA64" s="1"/>
      <c r="XFB64" s="1"/>
      <c r="XFC64" s="1"/>
      <c r="XFD64" s="1"/>
    </row>
    <row r="65" s="1" customFormat="1" ht="47.1" customHeight="1" spans="1:29">
      <c r="A65" s="29"/>
      <c r="B65" s="37" t="s">
        <v>363</v>
      </c>
      <c r="C65" s="38"/>
      <c r="D65" s="38"/>
      <c r="E65" s="38"/>
      <c r="F65" s="38"/>
      <c r="G65" s="38"/>
      <c r="H65" s="39"/>
      <c r="I65" s="38"/>
      <c r="J65" s="38"/>
      <c r="K65" s="55"/>
      <c r="L65" s="52">
        <f t="shared" ref="L65:W65" si="19">L66</f>
        <v>659</v>
      </c>
      <c r="M65" s="52">
        <f t="shared" si="19"/>
        <v>484.9603</v>
      </c>
      <c r="N65" s="52">
        <f t="shared" si="19"/>
        <v>24.0397</v>
      </c>
      <c r="O65" s="52">
        <f t="shared" si="19"/>
        <v>0</v>
      </c>
      <c r="P65" s="52">
        <f t="shared" si="19"/>
        <v>0</v>
      </c>
      <c r="Q65" s="52">
        <f t="shared" si="19"/>
        <v>0</v>
      </c>
      <c r="R65" s="52">
        <f t="shared" si="19"/>
        <v>0</v>
      </c>
      <c r="S65" s="52">
        <f t="shared" si="19"/>
        <v>68.1247</v>
      </c>
      <c r="T65" s="52">
        <f t="shared" si="19"/>
        <v>0</v>
      </c>
      <c r="U65" s="52">
        <f t="shared" si="19"/>
        <v>0</v>
      </c>
      <c r="V65" s="52">
        <f t="shared" si="19"/>
        <v>0</v>
      </c>
      <c r="W65" s="52">
        <f t="shared" si="19"/>
        <v>81.8753</v>
      </c>
      <c r="X65" s="61"/>
      <c r="Y65" s="61"/>
      <c r="Z65" s="78"/>
      <c r="AA65" s="78"/>
      <c r="AB65" s="78"/>
      <c r="AC65" s="78"/>
    </row>
    <row r="66" s="1" customFormat="1" ht="41.1" customHeight="1" spans="1:29">
      <c r="A66" s="36"/>
      <c r="B66" s="37" t="s">
        <v>364</v>
      </c>
      <c r="C66" s="38"/>
      <c r="D66" s="38"/>
      <c r="E66" s="38"/>
      <c r="F66" s="38"/>
      <c r="G66" s="38"/>
      <c r="H66" s="39"/>
      <c r="I66" s="38"/>
      <c r="J66" s="38"/>
      <c r="K66" s="55"/>
      <c r="L66" s="52">
        <f t="shared" ref="L66:W66" si="20">L67+L69+L68</f>
        <v>659</v>
      </c>
      <c r="M66" s="52">
        <f t="shared" si="20"/>
        <v>484.9603</v>
      </c>
      <c r="N66" s="52">
        <f t="shared" si="20"/>
        <v>24.0397</v>
      </c>
      <c r="O66" s="52">
        <f t="shared" si="20"/>
        <v>0</v>
      </c>
      <c r="P66" s="52">
        <f t="shared" si="20"/>
        <v>0</v>
      </c>
      <c r="Q66" s="52">
        <f t="shared" si="20"/>
        <v>0</v>
      </c>
      <c r="R66" s="52">
        <f t="shared" si="20"/>
        <v>0</v>
      </c>
      <c r="S66" s="52">
        <f t="shared" si="20"/>
        <v>68.1247</v>
      </c>
      <c r="T66" s="52">
        <f t="shared" si="20"/>
        <v>0</v>
      </c>
      <c r="U66" s="52">
        <f t="shared" si="20"/>
        <v>0</v>
      </c>
      <c r="V66" s="52">
        <f t="shared" si="20"/>
        <v>0</v>
      </c>
      <c r="W66" s="52">
        <f t="shared" si="20"/>
        <v>81.8753</v>
      </c>
      <c r="X66" s="61"/>
      <c r="Y66" s="61"/>
      <c r="Z66" s="78"/>
      <c r="AA66" s="78"/>
      <c r="AB66" s="78"/>
      <c r="AC66" s="78"/>
    </row>
    <row r="67" s="3" customFormat="1" ht="126" customHeight="1" spans="1:16384">
      <c r="A67" s="40">
        <v>42</v>
      </c>
      <c r="B67" s="41" t="s">
        <v>365</v>
      </c>
      <c r="C67" s="41" t="s">
        <v>366</v>
      </c>
      <c r="D67" s="41" t="s">
        <v>200</v>
      </c>
      <c r="E67" s="41" t="s">
        <v>175</v>
      </c>
      <c r="F67" s="41" t="s">
        <v>87</v>
      </c>
      <c r="G67" s="42">
        <v>2019.04</v>
      </c>
      <c r="H67" s="43">
        <v>2019.12</v>
      </c>
      <c r="I67" s="41" t="s">
        <v>88</v>
      </c>
      <c r="J67" s="41" t="s">
        <v>367</v>
      </c>
      <c r="K67" s="56" t="s">
        <v>368</v>
      </c>
      <c r="L67" s="43">
        <v>224</v>
      </c>
      <c r="M67" s="43">
        <v>74</v>
      </c>
      <c r="N67" s="43"/>
      <c r="O67" s="43"/>
      <c r="P67" s="43"/>
      <c r="Q67" s="43"/>
      <c r="R67" s="43"/>
      <c r="S67" s="43">
        <v>68.1247</v>
      </c>
      <c r="T67" s="43"/>
      <c r="U67" s="43"/>
      <c r="V67" s="43"/>
      <c r="W67" s="43">
        <v>81.8753</v>
      </c>
      <c r="X67" s="40">
        <v>758</v>
      </c>
      <c r="Y67" s="40">
        <v>0</v>
      </c>
      <c r="Z67" s="80" t="s">
        <v>369</v>
      </c>
      <c r="AA67" s="60" t="s">
        <v>179</v>
      </c>
      <c r="AB67" s="60" t="s">
        <v>180</v>
      </c>
      <c r="AC67" s="80"/>
      <c r="XFA67" s="1"/>
      <c r="XFB67" s="1"/>
      <c r="XFC67" s="1"/>
      <c r="XFD67" s="1"/>
    </row>
    <row r="68" s="3" customFormat="1" ht="75.95" customHeight="1" spans="1:16384">
      <c r="A68" s="40">
        <v>43</v>
      </c>
      <c r="B68" s="41" t="s">
        <v>370</v>
      </c>
      <c r="C68" s="41" t="s">
        <v>371</v>
      </c>
      <c r="D68" s="41" t="s">
        <v>200</v>
      </c>
      <c r="E68" s="41" t="s">
        <v>175</v>
      </c>
      <c r="F68" s="41" t="s">
        <v>8</v>
      </c>
      <c r="G68" s="42">
        <v>2019.04</v>
      </c>
      <c r="H68" s="43">
        <v>2019.12</v>
      </c>
      <c r="I68" s="41" t="s">
        <v>9</v>
      </c>
      <c r="J68" s="41" t="s">
        <v>176</v>
      </c>
      <c r="K68" s="56" t="s">
        <v>372</v>
      </c>
      <c r="L68" s="43">
        <v>150</v>
      </c>
      <c r="M68" s="43">
        <v>125.9603</v>
      </c>
      <c r="N68" s="43">
        <v>24.0397</v>
      </c>
      <c r="O68" s="43"/>
      <c r="P68" s="43"/>
      <c r="Q68" s="43"/>
      <c r="R68" s="43"/>
      <c r="S68" s="40"/>
      <c r="T68" s="43"/>
      <c r="U68" s="43"/>
      <c r="V68" s="43"/>
      <c r="W68" s="43"/>
      <c r="X68" s="40"/>
      <c r="Y68" s="40">
        <v>1</v>
      </c>
      <c r="Z68" s="80" t="s">
        <v>373</v>
      </c>
      <c r="AA68" s="40" t="s">
        <v>208</v>
      </c>
      <c r="AB68" s="60" t="s">
        <v>180</v>
      </c>
      <c r="AC68" s="80"/>
      <c r="XFA68" s="1"/>
      <c r="XFB68" s="1"/>
      <c r="XFC68" s="1"/>
      <c r="XFD68" s="1"/>
    </row>
    <row r="69" s="3" customFormat="1" ht="97" customHeight="1" spans="1:16384">
      <c r="A69" s="40">
        <v>44</v>
      </c>
      <c r="B69" s="41" t="s">
        <v>374</v>
      </c>
      <c r="C69" s="41" t="s">
        <v>375</v>
      </c>
      <c r="D69" s="41" t="s">
        <v>200</v>
      </c>
      <c r="E69" s="41" t="s">
        <v>175</v>
      </c>
      <c r="F69" s="41" t="s">
        <v>91</v>
      </c>
      <c r="G69" s="42">
        <v>2019.04</v>
      </c>
      <c r="H69" s="43">
        <v>2019.12</v>
      </c>
      <c r="I69" s="41" t="s">
        <v>12</v>
      </c>
      <c r="J69" s="41" t="s">
        <v>185</v>
      </c>
      <c r="K69" s="56" t="s">
        <v>376</v>
      </c>
      <c r="L69" s="43">
        <v>285</v>
      </c>
      <c r="M69" s="43">
        <v>285</v>
      </c>
      <c r="N69" s="43"/>
      <c r="O69" s="43"/>
      <c r="P69" s="43"/>
      <c r="Q69" s="43"/>
      <c r="R69" s="43"/>
      <c r="S69" s="40"/>
      <c r="T69" s="43"/>
      <c r="U69" s="43"/>
      <c r="V69" s="43"/>
      <c r="W69" s="43"/>
      <c r="X69" s="40">
        <v>1186</v>
      </c>
      <c r="Y69" s="40">
        <v>0</v>
      </c>
      <c r="Z69" s="80" t="s">
        <v>377</v>
      </c>
      <c r="AA69" s="60" t="s">
        <v>179</v>
      </c>
      <c r="AB69" s="60" t="s">
        <v>180</v>
      </c>
      <c r="AC69" s="80"/>
      <c r="XFA69" s="1"/>
      <c r="XFB69" s="1"/>
      <c r="XFC69" s="1"/>
      <c r="XFD69" s="1"/>
    </row>
    <row r="70" s="1" customFormat="1" ht="41.1" customHeight="1" spans="1:29">
      <c r="A70" s="29"/>
      <c r="B70" s="37" t="s">
        <v>378</v>
      </c>
      <c r="C70" s="38"/>
      <c r="D70" s="38"/>
      <c r="E70" s="38"/>
      <c r="F70" s="38"/>
      <c r="G70" s="38"/>
      <c r="H70" s="39"/>
      <c r="I70" s="38"/>
      <c r="J70" s="38"/>
      <c r="K70" s="55"/>
      <c r="L70" s="52">
        <f t="shared" ref="L70:W70" si="21">L71+L73</f>
        <v>671.0583</v>
      </c>
      <c r="M70" s="52">
        <f t="shared" si="21"/>
        <v>78.6</v>
      </c>
      <c r="N70" s="52">
        <f t="shared" si="21"/>
        <v>45.8165</v>
      </c>
      <c r="O70" s="52">
        <f t="shared" si="21"/>
        <v>0</v>
      </c>
      <c r="P70" s="52">
        <f t="shared" si="21"/>
        <v>0</v>
      </c>
      <c r="Q70" s="52">
        <f t="shared" si="21"/>
        <v>235.55</v>
      </c>
      <c r="R70" s="52">
        <f t="shared" si="21"/>
        <v>0</v>
      </c>
      <c r="S70" s="52">
        <f t="shared" si="21"/>
        <v>291.0918</v>
      </c>
      <c r="T70" s="52">
        <f t="shared" si="21"/>
        <v>0</v>
      </c>
      <c r="U70" s="52">
        <f t="shared" si="21"/>
        <v>0</v>
      </c>
      <c r="V70" s="52">
        <f t="shared" si="21"/>
        <v>0</v>
      </c>
      <c r="W70" s="52">
        <f t="shared" si="21"/>
        <v>20</v>
      </c>
      <c r="X70" s="61"/>
      <c r="Y70" s="61"/>
      <c r="Z70" s="78"/>
      <c r="AA70" s="78"/>
      <c r="AB70" s="78"/>
      <c r="AC70" s="78"/>
    </row>
    <row r="71" s="1" customFormat="1" ht="36.95" customHeight="1" spans="1:29">
      <c r="A71" s="36"/>
      <c r="B71" s="37" t="s">
        <v>379</v>
      </c>
      <c r="C71" s="38"/>
      <c r="D71" s="38"/>
      <c r="E71" s="38"/>
      <c r="F71" s="38"/>
      <c r="G71" s="38"/>
      <c r="H71" s="39"/>
      <c r="I71" s="38"/>
      <c r="J71" s="38"/>
      <c r="K71" s="55"/>
      <c r="L71" s="52">
        <f t="shared" ref="L71:W71" si="22">L72</f>
        <v>78.6</v>
      </c>
      <c r="M71" s="52">
        <f t="shared" si="22"/>
        <v>78.6</v>
      </c>
      <c r="N71" s="52">
        <f t="shared" si="22"/>
        <v>0</v>
      </c>
      <c r="O71" s="52">
        <f t="shared" si="22"/>
        <v>0</v>
      </c>
      <c r="P71" s="52">
        <f t="shared" si="22"/>
        <v>0</v>
      </c>
      <c r="Q71" s="52">
        <f t="shared" si="22"/>
        <v>0</v>
      </c>
      <c r="R71" s="52">
        <f t="shared" si="22"/>
        <v>0</v>
      </c>
      <c r="S71" s="52">
        <f t="shared" si="22"/>
        <v>0</v>
      </c>
      <c r="T71" s="52">
        <f t="shared" si="22"/>
        <v>0</v>
      </c>
      <c r="U71" s="52">
        <f t="shared" si="22"/>
        <v>0</v>
      </c>
      <c r="V71" s="52">
        <f t="shared" si="22"/>
        <v>0</v>
      </c>
      <c r="W71" s="52">
        <f t="shared" si="22"/>
        <v>0</v>
      </c>
      <c r="X71" s="61"/>
      <c r="Y71" s="61"/>
      <c r="Z71" s="78"/>
      <c r="AA71" s="78"/>
      <c r="AB71" s="78"/>
      <c r="AC71" s="78"/>
    </row>
    <row r="72" s="2" customFormat="1" ht="90.95" customHeight="1" spans="1:16384">
      <c r="A72" s="40">
        <v>45</v>
      </c>
      <c r="B72" s="41" t="s">
        <v>380</v>
      </c>
      <c r="C72" s="41" t="s">
        <v>381</v>
      </c>
      <c r="D72" s="41" t="s">
        <v>211</v>
      </c>
      <c r="E72" s="41" t="s">
        <v>175</v>
      </c>
      <c r="F72" s="41" t="s">
        <v>93</v>
      </c>
      <c r="G72" s="42">
        <v>2019.04</v>
      </c>
      <c r="H72" s="43">
        <v>2019.11</v>
      </c>
      <c r="I72" s="41" t="s">
        <v>9</v>
      </c>
      <c r="J72" s="41" t="s">
        <v>176</v>
      </c>
      <c r="K72" s="56" t="s">
        <v>382</v>
      </c>
      <c r="L72" s="59">
        <v>78.6</v>
      </c>
      <c r="M72" s="59">
        <v>78.6</v>
      </c>
      <c r="N72" s="59"/>
      <c r="O72" s="72"/>
      <c r="P72" s="52"/>
      <c r="Q72" s="52"/>
      <c r="R72" s="52"/>
      <c r="S72" s="52"/>
      <c r="T72" s="52"/>
      <c r="U72" s="52"/>
      <c r="V72" s="52"/>
      <c r="W72" s="52"/>
      <c r="X72" s="60">
        <v>30</v>
      </c>
      <c r="Y72" s="60">
        <v>0</v>
      </c>
      <c r="Z72" s="80" t="s">
        <v>383</v>
      </c>
      <c r="AA72" s="40" t="s">
        <v>208</v>
      </c>
      <c r="AB72" s="40" t="s">
        <v>214</v>
      </c>
      <c r="AC72" s="79"/>
      <c r="XFA72" s="1"/>
      <c r="XFB72" s="1"/>
      <c r="XFC72" s="1"/>
      <c r="XFD72" s="1"/>
    </row>
    <row r="73" s="1" customFormat="1" ht="41.1" customHeight="1" spans="1:29">
      <c r="A73" s="36"/>
      <c r="B73" s="37" t="s">
        <v>384</v>
      </c>
      <c r="C73" s="38"/>
      <c r="D73" s="38"/>
      <c r="E73" s="38"/>
      <c r="F73" s="38"/>
      <c r="G73" s="38"/>
      <c r="H73" s="39"/>
      <c r="I73" s="38"/>
      <c r="J73" s="38"/>
      <c r="K73" s="55"/>
      <c r="L73" s="52">
        <f t="shared" ref="L73:W73" si="23">L74+L75+L76+L77+L79+L78</f>
        <v>592.4583</v>
      </c>
      <c r="M73" s="52">
        <f t="shared" si="23"/>
        <v>0</v>
      </c>
      <c r="N73" s="52">
        <f t="shared" si="23"/>
        <v>45.8165</v>
      </c>
      <c r="O73" s="52">
        <f t="shared" si="23"/>
        <v>0</v>
      </c>
      <c r="P73" s="52">
        <f t="shared" si="23"/>
        <v>0</v>
      </c>
      <c r="Q73" s="52">
        <f t="shared" si="23"/>
        <v>235.55</v>
      </c>
      <c r="R73" s="52">
        <f t="shared" si="23"/>
        <v>0</v>
      </c>
      <c r="S73" s="52">
        <f t="shared" si="23"/>
        <v>291.0918</v>
      </c>
      <c r="T73" s="52">
        <f t="shared" si="23"/>
        <v>0</v>
      </c>
      <c r="U73" s="52">
        <f t="shared" si="23"/>
        <v>0</v>
      </c>
      <c r="V73" s="52">
        <f t="shared" si="23"/>
        <v>0</v>
      </c>
      <c r="W73" s="52">
        <f t="shared" si="23"/>
        <v>20</v>
      </c>
      <c r="X73" s="61"/>
      <c r="Y73" s="61"/>
      <c r="Z73" s="78"/>
      <c r="AA73" s="78"/>
      <c r="AB73" s="78"/>
      <c r="AC73" s="78"/>
    </row>
    <row r="74" s="3" customFormat="1" ht="99" customHeight="1" spans="1:16384">
      <c r="A74" s="40">
        <v>46</v>
      </c>
      <c r="B74" s="41" t="s">
        <v>385</v>
      </c>
      <c r="C74" s="41" t="s">
        <v>386</v>
      </c>
      <c r="D74" s="41" t="s">
        <v>387</v>
      </c>
      <c r="E74" s="41" t="s">
        <v>175</v>
      </c>
      <c r="F74" s="41" t="s">
        <v>95</v>
      </c>
      <c r="G74" s="42">
        <v>2019.03</v>
      </c>
      <c r="H74" s="43">
        <v>2019.1</v>
      </c>
      <c r="I74" s="41" t="s">
        <v>96</v>
      </c>
      <c r="J74" s="41" t="s">
        <v>388</v>
      </c>
      <c r="K74" s="56" t="s">
        <v>389</v>
      </c>
      <c r="L74" s="43">
        <v>191.19</v>
      </c>
      <c r="M74" s="43"/>
      <c r="N74" s="43"/>
      <c r="O74" s="43"/>
      <c r="P74" s="43"/>
      <c r="Q74" s="43"/>
      <c r="R74" s="43"/>
      <c r="S74" s="43">
        <v>191.19</v>
      </c>
      <c r="T74" s="43"/>
      <c r="U74" s="43"/>
      <c r="V74" s="43"/>
      <c r="W74" s="43"/>
      <c r="X74" s="40">
        <v>430</v>
      </c>
      <c r="Y74" s="40">
        <v>0</v>
      </c>
      <c r="Z74" s="80" t="s">
        <v>390</v>
      </c>
      <c r="AA74" s="40" t="s">
        <v>235</v>
      </c>
      <c r="AB74" s="40" t="s">
        <v>391</v>
      </c>
      <c r="AC74" s="80"/>
      <c r="XFA74" s="1"/>
      <c r="XFB74" s="1"/>
      <c r="XFC74" s="1"/>
      <c r="XFD74" s="1"/>
    </row>
    <row r="75" s="3" customFormat="1" ht="78" customHeight="1" spans="1:16384">
      <c r="A75" s="40">
        <v>47</v>
      </c>
      <c r="B75" s="41" t="s">
        <v>392</v>
      </c>
      <c r="C75" s="41" t="s">
        <v>393</v>
      </c>
      <c r="D75" s="41" t="s">
        <v>387</v>
      </c>
      <c r="E75" s="41" t="s">
        <v>175</v>
      </c>
      <c r="F75" s="41" t="s">
        <v>98</v>
      </c>
      <c r="G75" s="42">
        <v>2019.04</v>
      </c>
      <c r="H75" s="43">
        <v>2019.1</v>
      </c>
      <c r="I75" s="41" t="s">
        <v>12</v>
      </c>
      <c r="J75" s="41" t="s">
        <v>185</v>
      </c>
      <c r="K75" s="56" t="s">
        <v>394</v>
      </c>
      <c r="L75" s="43">
        <v>48.315</v>
      </c>
      <c r="M75" s="43"/>
      <c r="N75" s="43"/>
      <c r="O75" s="43"/>
      <c r="P75" s="43"/>
      <c r="Q75" s="43"/>
      <c r="R75" s="43"/>
      <c r="S75" s="43">
        <v>48.315</v>
      </c>
      <c r="T75" s="43"/>
      <c r="U75" s="43"/>
      <c r="V75" s="43"/>
      <c r="W75" s="43"/>
      <c r="X75" s="40">
        <v>32</v>
      </c>
      <c r="Y75" s="40">
        <v>0</v>
      </c>
      <c r="Z75" s="80" t="s">
        <v>383</v>
      </c>
      <c r="AA75" s="40" t="s">
        <v>208</v>
      </c>
      <c r="AB75" s="40" t="s">
        <v>391</v>
      </c>
      <c r="AC75" s="80"/>
      <c r="XFA75" s="1"/>
      <c r="XFB75" s="1"/>
      <c r="XFC75" s="1"/>
      <c r="XFD75" s="1"/>
    </row>
    <row r="76" s="3" customFormat="1" ht="84" customHeight="1" spans="1:16384">
      <c r="A76" s="40">
        <v>48</v>
      </c>
      <c r="B76" s="41" t="s">
        <v>395</v>
      </c>
      <c r="C76" s="41" t="s">
        <v>396</v>
      </c>
      <c r="D76" s="41" t="s">
        <v>387</v>
      </c>
      <c r="E76" s="41" t="s">
        <v>175</v>
      </c>
      <c r="F76" s="41" t="s">
        <v>100</v>
      </c>
      <c r="G76" s="42">
        <v>2019.04</v>
      </c>
      <c r="H76" s="43">
        <v>2019.11</v>
      </c>
      <c r="I76" s="41" t="s">
        <v>12</v>
      </c>
      <c r="J76" s="41" t="s">
        <v>185</v>
      </c>
      <c r="K76" s="56" t="s">
        <v>397</v>
      </c>
      <c r="L76" s="43">
        <v>41.5868</v>
      </c>
      <c r="M76" s="43"/>
      <c r="N76" s="43"/>
      <c r="O76" s="43"/>
      <c r="P76" s="43"/>
      <c r="Q76" s="43"/>
      <c r="R76" s="43"/>
      <c r="S76" s="43">
        <v>41.5868</v>
      </c>
      <c r="T76" s="43"/>
      <c r="U76" s="43"/>
      <c r="V76" s="43"/>
      <c r="W76" s="43"/>
      <c r="X76" s="40">
        <v>68</v>
      </c>
      <c r="Y76" s="40">
        <v>0</v>
      </c>
      <c r="Z76" s="80" t="s">
        <v>383</v>
      </c>
      <c r="AA76" s="40" t="s">
        <v>208</v>
      </c>
      <c r="AB76" s="40" t="s">
        <v>391</v>
      </c>
      <c r="AC76" s="80"/>
      <c r="XFA76" s="1"/>
      <c r="XFB76" s="1"/>
      <c r="XFC76" s="1"/>
      <c r="XFD76" s="1"/>
    </row>
    <row r="77" s="3" customFormat="1" ht="78" customHeight="1" spans="1:16384">
      <c r="A77" s="40">
        <v>49</v>
      </c>
      <c r="B77" s="41" t="s">
        <v>398</v>
      </c>
      <c r="C77" s="41" t="s">
        <v>399</v>
      </c>
      <c r="D77" s="41" t="s">
        <v>387</v>
      </c>
      <c r="E77" s="41" t="s">
        <v>175</v>
      </c>
      <c r="F77" s="41" t="s">
        <v>102</v>
      </c>
      <c r="G77" s="42">
        <v>2019.04</v>
      </c>
      <c r="H77" s="43">
        <v>2019.12</v>
      </c>
      <c r="I77" s="41" t="s">
        <v>35</v>
      </c>
      <c r="J77" s="41" t="s">
        <v>239</v>
      </c>
      <c r="K77" s="56" t="s">
        <v>400</v>
      </c>
      <c r="L77" s="59">
        <v>120</v>
      </c>
      <c r="M77" s="43"/>
      <c r="N77" s="43"/>
      <c r="O77" s="43"/>
      <c r="P77" s="43"/>
      <c r="Q77" s="59">
        <v>120</v>
      </c>
      <c r="R77" s="43"/>
      <c r="S77" s="43"/>
      <c r="T77" s="43"/>
      <c r="U77" s="43"/>
      <c r="V77" s="43"/>
      <c r="W77" s="43"/>
      <c r="X77" s="40">
        <v>2</v>
      </c>
      <c r="Y77" s="40">
        <v>0</v>
      </c>
      <c r="Z77" s="80" t="s">
        <v>383</v>
      </c>
      <c r="AA77" s="40" t="s">
        <v>208</v>
      </c>
      <c r="AB77" s="40" t="s">
        <v>391</v>
      </c>
      <c r="AC77" s="80"/>
      <c r="XFA77" s="1"/>
      <c r="XFB77" s="1"/>
      <c r="XFC77" s="1"/>
      <c r="XFD77" s="1"/>
    </row>
    <row r="78" s="3" customFormat="1" ht="78" customHeight="1" spans="1:16384">
      <c r="A78" s="40">
        <v>50</v>
      </c>
      <c r="B78" s="41" t="s">
        <v>401</v>
      </c>
      <c r="C78" s="41" t="s">
        <v>402</v>
      </c>
      <c r="D78" s="41" t="s">
        <v>387</v>
      </c>
      <c r="E78" s="41" t="s">
        <v>175</v>
      </c>
      <c r="F78" s="41" t="s">
        <v>104</v>
      </c>
      <c r="G78" s="42">
        <v>2019.04</v>
      </c>
      <c r="H78" s="43">
        <v>2019.12</v>
      </c>
      <c r="I78" s="41" t="s">
        <v>96</v>
      </c>
      <c r="J78" s="41" t="s">
        <v>388</v>
      </c>
      <c r="K78" s="56" t="s">
        <v>403</v>
      </c>
      <c r="L78" s="43">
        <v>75.8165</v>
      </c>
      <c r="M78" s="43"/>
      <c r="N78" s="43">
        <v>45.8165</v>
      </c>
      <c r="O78" s="43"/>
      <c r="P78" s="43"/>
      <c r="Q78" s="43"/>
      <c r="R78" s="43"/>
      <c r="S78" s="43">
        <v>10</v>
      </c>
      <c r="T78" s="43"/>
      <c r="U78" s="43"/>
      <c r="V78" s="43"/>
      <c r="W78" s="43">
        <v>20</v>
      </c>
      <c r="X78" s="40">
        <v>57</v>
      </c>
      <c r="Y78" s="40">
        <v>0</v>
      </c>
      <c r="Z78" s="80" t="s">
        <v>390</v>
      </c>
      <c r="AA78" s="40" t="s">
        <v>235</v>
      </c>
      <c r="AB78" s="40" t="s">
        <v>391</v>
      </c>
      <c r="AC78" s="80"/>
      <c r="XFA78" s="1"/>
      <c r="XFB78" s="1"/>
      <c r="XFC78" s="1"/>
      <c r="XFD78" s="1"/>
    </row>
    <row r="79" s="3" customFormat="1" ht="78" customHeight="1" spans="1:16384">
      <c r="A79" s="40">
        <v>51</v>
      </c>
      <c r="B79" s="41" t="s">
        <v>404</v>
      </c>
      <c r="C79" s="41" t="s">
        <v>405</v>
      </c>
      <c r="D79" s="41" t="s">
        <v>387</v>
      </c>
      <c r="E79" s="41" t="s">
        <v>175</v>
      </c>
      <c r="F79" s="41" t="s">
        <v>32</v>
      </c>
      <c r="G79" s="42">
        <v>2019.04</v>
      </c>
      <c r="H79" s="43">
        <v>2019.12</v>
      </c>
      <c r="I79" s="41" t="s">
        <v>14</v>
      </c>
      <c r="J79" s="41" t="s">
        <v>190</v>
      </c>
      <c r="K79" s="56" t="s">
        <v>406</v>
      </c>
      <c r="L79" s="43">
        <v>115.55</v>
      </c>
      <c r="M79" s="43"/>
      <c r="N79" s="43"/>
      <c r="O79" s="43"/>
      <c r="P79" s="43"/>
      <c r="Q79" s="43">
        <v>115.55</v>
      </c>
      <c r="R79" s="43"/>
      <c r="S79" s="43"/>
      <c r="T79" s="43"/>
      <c r="U79" s="43"/>
      <c r="V79" s="43"/>
      <c r="W79" s="43"/>
      <c r="X79" s="40">
        <v>65</v>
      </c>
      <c r="Y79" s="40">
        <v>0</v>
      </c>
      <c r="Z79" s="80" t="s">
        <v>383</v>
      </c>
      <c r="AA79" s="40" t="s">
        <v>208</v>
      </c>
      <c r="AB79" s="40" t="s">
        <v>391</v>
      </c>
      <c r="AC79" s="80"/>
      <c r="XFA79" s="1"/>
      <c r="XFB79" s="1"/>
      <c r="XFC79" s="1"/>
      <c r="XFD79" s="1"/>
    </row>
    <row r="80" s="1" customFormat="1" ht="39" customHeight="1" spans="1:29">
      <c r="A80" s="29"/>
      <c r="B80" s="37" t="s">
        <v>407</v>
      </c>
      <c r="C80" s="38"/>
      <c r="D80" s="38"/>
      <c r="E80" s="38"/>
      <c r="F80" s="38"/>
      <c r="G80" s="38"/>
      <c r="H80" s="39"/>
      <c r="I80" s="38"/>
      <c r="J80" s="38"/>
      <c r="K80" s="55"/>
      <c r="L80" s="52">
        <v>0</v>
      </c>
      <c r="M80" s="52">
        <v>0</v>
      </c>
      <c r="N80" s="52">
        <v>0</v>
      </c>
      <c r="O80" s="52">
        <v>0</v>
      </c>
      <c r="P80" s="52">
        <v>0</v>
      </c>
      <c r="Q80" s="52">
        <v>0</v>
      </c>
      <c r="R80" s="52">
        <v>0</v>
      </c>
      <c r="S80" s="52">
        <v>0</v>
      </c>
      <c r="T80" s="52">
        <v>0</v>
      </c>
      <c r="U80" s="52">
        <v>0</v>
      </c>
      <c r="V80" s="52">
        <v>0</v>
      </c>
      <c r="W80" s="52">
        <v>0</v>
      </c>
      <c r="X80" s="61"/>
      <c r="Y80" s="61"/>
      <c r="Z80" s="78"/>
      <c r="AA80" s="78"/>
      <c r="AB80" s="78"/>
      <c r="AC80" s="78"/>
    </row>
    <row r="81" s="1" customFormat="1" ht="38.1" customHeight="1" spans="1:29">
      <c r="A81" s="29"/>
      <c r="B81" s="33" t="s">
        <v>408</v>
      </c>
      <c r="C81" s="34"/>
      <c r="D81" s="34"/>
      <c r="E81" s="34"/>
      <c r="F81" s="34"/>
      <c r="G81" s="34"/>
      <c r="H81" s="35"/>
      <c r="I81" s="34"/>
      <c r="J81" s="34"/>
      <c r="K81" s="54"/>
      <c r="L81" s="52">
        <f t="shared" ref="L81:W81" si="24">L82</f>
        <v>0</v>
      </c>
      <c r="M81" s="52">
        <f t="shared" si="24"/>
        <v>0</v>
      </c>
      <c r="N81" s="52">
        <f t="shared" si="24"/>
        <v>0</v>
      </c>
      <c r="O81" s="52">
        <f t="shared" si="24"/>
        <v>0</v>
      </c>
      <c r="P81" s="52">
        <f t="shared" si="24"/>
        <v>0</v>
      </c>
      <c r="Q81" s="52">
        <f t="shared" si="24"/>
        <v>0</v>
      </c>
      <c r="R81" s="52">
        <f t="shared" si="24"/>
        <v>0</v>
      </c>
      <c r="S81" s="52">
        <f t="shared" si="24"/>
        <v>0</v>
      </c>
      <c r="T81" s="52">
        <f t="shared" si="24"/>
        <v>0</v>
      </c>
      <c r="U81" s="52">
        <f t="shared" si="24"/>
        <v>0</v>
      </c>
      <c r="V81" s="52">
        <f t="shared" si="24"/>
        <v>0</v>
      </c>
      <c r="W81" s="52">
        <f t="shared" si="24"/>
        <v>0</v>
      </c>
      <c r="X81" s="61"/>
      <c r="Y81" s="61"/>
      <c r="Z81" s="78"/>
      <c r="AA81" s="78"/>
      <c r="AB81" s="78"/>
      <c r="AC81" s="78"/>
    </row>
    <row r="82" s="1" customFormat="1" ht="44.1" customHeight="1" spans="1:29">
      <c r="A82" s="36"/>
      <c r="B82" s="33" t="s">
        <v>409</v>
      </c>
      <c r="C82" s="34"/>
      <c r="D82" s="34"/>
      <c r="E82" s="34"/>
      <c r="F82" s="34"/>
      <c r="G82" s="34"/>
      <c r="H82" s="35"/>
      <c r="I82" s="34"/>
      <c r="J82" s="34"/>
      <c r="K82" s="54"/>
      <c r="L82" s="52">
        <v>0</v>
      </c>
      <c r="M82" s="52">
        <v>0</v>
      </c>
      <c r="N82" s="52">
        <v>0</v>
      </c>
      <c r="O82" s="52">
        <v>0</v>
      </c>
      <c r="P82" s="52">
        <v>0</v>
      </c>
      <c r="Q82" s="52">
        <v>0</v>
      </c>
      <c r="R82" s="52">
        <v>0</v>
      </c>
      <c r="S82" s="52">
        <v>0</v>
      </c>
      <c r="T82" s="52">
        <v>0</v>
      </c>
      <c r="U82" s="52">
        <v>0</v>
      </c>
      <c r="V82" s="52">
        <v>0</v>
      </c>
      <c r="W82" s="52">
        <v>0</v>
      </c>
      <c r="X82" s="61"/>
      <c r="Y82" s="61"/>
      <c r="Z82" s="78"/>
      <c r="AA82" s="78"/>
      <c r="AB82" s="78"/>
      <c r="AC82" s="78"/>
    </row>
    <row r="83" s="1" customFormat="1" ht="39.95" customHeight="1" spans="1:29">
      <c r="A83" s="29"/>
      <c r="B83" s="33" t="s">
        <v>410</v>
      </c>
      <c r="C83" s="34"/>
      <c r="D83" s="34"/>
      <c r="E83" s="34"/>
      <c r="F83" s="34"/>
      <c r="G83" s="34"/>
      <c r="H83" s="35"/>
      <c r="I83" s="34"/>
      <c r="J83" s="34"/>
      <c r="K83" s="54"/>
      <c r="L83" s="52">
        <f t="shared" ref="L83:W83" si="25">L84+L92</f>
        <v>3926.8335</v>
      </c>
      <c r="M83" s="52">
        <f t="shared" si="25"/>
        <v>1220.3935</v>
      </c>
      <c r="N83" s="52">
        <f t="shared" si="25"/>
        <v>896.43</v>
      </c>
      <c r="O83" s="52">
        <f t="shared" si="25"/>
        <v>389</v>
      </c>
      <c r="P83" s="52">
        <f t="shared" si="25"/>
        <v>0</v>
      </c>
      <c r="Q83" s="52">
        <f t="shared" si="25"/>
        <v>371.98</v>
      </c>
      <c r="R83" s="52">
        <f t="shared" si="25"/>
        <v>0</v>
      </c>
      <c r="S83" s="52">
        <f t="shared" si="25"/>
        <v>876.9449</v>
      </c>
      <c r="T83" s="52">
        <f t="shared" si="25"/>
        <v>0</v>
      </c>
      <c r="U83" s="52">
        <f t="shared" si="25"/>
        <v>0</v>
      </c>
      <c r="V83" s="52">
        <f t="shared" si="25"/>
        <v>68.6751</v>
      </c>
      <c r="W83" s="52">
        <f t="shared" si="25"/>
        <v>103.41</v>
      </c>
      <c r="X83" s="61"/>
      <c r="Y83" s="61"/>
      <c r="Z83" s="78"/>
      <c r="AA83" s="78"/>
      <c r="AB83" s="78"/>
      <c r="AC83" s="78"/>
    </row>
    <row r="84" s="1" customFormat="1" ht="42.95" customHeight="1" spans="1:29">
      <c r="A84" s="36"/>
      <c r="B84" s="33" t="s">
        <v>411</v>
      </c>
      <c r="C84" s="34"/>
      <c r="D84" s="34"/>
      <c r="E84" s="34"/>
      <c r="F84" s="34"/>
      <c r="G84" s="34"/>
      <c r="H84" s="35"/>
      <c r="I84" s="34"/>
      <c r="J84" s="34"/>
      <c r="K84" s="54"/>
      <c r="L84" s="52">
        <f t="shared" ref="L84:W84" si="26">L85+L86+L87+L88+L89+L90+L91</f>
        <v>913.9735</v>
      </c>
      <c r="M84" s="52">
        <f t="shared" si="26"/>
        <v>297.9935</v>
      </c>
      <c r="N84" s="52">
        <f t="shared" si="26"/>
        <v>0</v>
      </c>
      <c r="O84" s="52">
        <f t="shared" si="26"/>
        <v>0</v>
      </c>
      <c r="P84" s="52">
        <f t="shared" si="26"/>
        <v>0</v>
      </c>
      <c r="Q84" s="52">
        <f t="shared" si="26"/>
        <v>271.98</v>
      </c>
      <c r="R84" s="52">
        <f t="shared" si="26"/>
        <v>0</v>
      </c>
      <c r="S84" s="52">
        <f t="shared" si="26"/>
        <v>344</v>
      </c>
      <c r="T84" s="52">
        <f t="shared" si="26"/>
        <v>0</v>
      </c>
      <c r="U84" s="52">
        <f t="shared" si="26"/>
        <v>0</v>
      </c>
      <c r="V84" s="52">
        <f t="shared" si="26"/>
        <v>0</v>
      </c>
      <c r="W84" s="52">
        <f t="shared" si="26"/>
        <v>0</v>
      </c>
      <c r="X84" s="61"/>
      <c r="Y84" s="61"/>
      <c r="Z84" s="78"/>
      <c r="AA84" s="78"/>
      <c r="AB84" s="78"/>
      <c r="AC84" s="78"/>
    </row>
    <row r="85" s="3" customFormat="1" ht="74.1" customHeight="1" spans="1:16384">
      <c r="A85" s="40">
        <v>52</v>
      </c>
      <c r="B85" s="41" t="s">
        <v>412</v>
      </c>
      <c r="C85" s="56" t="s">
        <v>106</v>
      </c>
      <c r="D85" s="40" t="s">
        <v>413</v>
      </c>
      <c r="E85" s="40" t="s">
        <v>175</v>
      </c>
      <c r="F85" s="41" t="s">
        <v>11</v>
      </c>
      <c r="G85" s="42">
        <v>2019.04</v>
      </c>
      <c r="H85" s="43">
        <v>2019.11</v>
      </c>
      <c r="I85" s="41" t="s">
        <v>12</v>
      </c>
      <c r="J85" s="89" t="s">
        <v>185</v>
      </c>
      <c r="K85" s="56" t="s">
        <v>414</v>
      </c>
      <c r="L85" s="90">
        <v>44.28109</v>
      </c>
      <c r="M85" s="90">
        <v>44.28109</v>
      </c>
      <c r="N85" s="90"/>
      <c r="O85" s="90"/>
      <c r="P85" s="43"/>
      <c r="Q85" s="43"/>
      <c r="R85" s="43"/>
      <c r="S85" s="43"/>
      <c r="T85" s="43"/>
      <c r="U85" s="43"/>
      <c r="V85" s="43"/>
      <c r="W85" s="43"/>
      <c r="X85" s="40">
        <v>73</v>
      </c>
      <c r="Y85" s="40">
        <v>0</v>
      </c>
      <c r="Z85" s="80" t="s">
        <v>415</v>
      </c>
      <c r="AA85" s="40" t="s">
        <v>208</v>
      </c>
      <c r="AB85" s="40" t="s">
        <v>214</v>
      </c>
      <c r="AC85" s="80"/>
      <c r="XFA85" s="1"/>
      <c r="XFB85" s="1"/>
      <c r="XFC85" s="1"/>
      <c r="XFD85" s="1"/>
    </row>
    <row r="86" s="3" customFormat="1" ht="77.1" customHeight="1" spans="1:16384">
      <c r="A86" s="40">
        <v>53</v>
      </c>
      <c r="B86" s="41" t="s">
        <v>416</v>
      </c>
      <c r="C86" s="56" t="s">
        <v>417</v>
      </c>
      <c r="D86" s="40" t="s">
        <v>413</v>
      </c>
      <c r="E86" s="40" t="s">
        <v>175</v>
      </c>
      <c r="F86" s="41" t="s">
        <v>59</v>
      </c>
      <c r="G86" s="42">
        <v>2019.04</v>
      </c>
      <c r="H86" s="43">
        <v>2019.11</v>
      </c>
      <c r="I86" s="41" t="s">
        <v>39</v>
      </c>
      <c r="J86" s="89" t="s">
        <v>249</v>
      </c>
      <c r="K86" s="56" t="s">
        <v>418</v>
      </c>
      <c r="L86" s="59">
        <v>37.35241</v>
      </c>
      <c r="M86" s="59">
        <v>37.35241</v>
      </c>
      <c r="N86" s="72"/>
      <c r="O86" s="72"/>
      <c r="P86" s="43"/>
      <c r="Q86" s="43"/>
      <c r="R86" s="43"/>
      <c r="S86" s="43"/>
      <c r="T86" s="43"/>
      <c r="U86" s="43"/>
      <c r="V86" s="43"/>
      <c r="W86" s="43"/>
      <c r="X86" s="40">
        <v>21</v>
      </c>
      <c r="Y86" s="40">
        <v>1</v>
      </c>
      <c r="Z86" s="80" t="s">
        <v>419</v>
      </c>
      <c r="AA86" s="40" t="s">
        <v>208</v>
      </c>
      <c r="AB86" s="40" t="s">
        <v>214</v>
      </c>
      <c r="AC86" s="80"/>
      <c r="XFA86" s="1"/>
      <c r="XFB86" s="1"/>
      <c r="XFC86" s="1"/>
      <c r="XFD86" s="1"/>
    </row>
    <row r="87" s="3" customFormat="1" ht="72.95" customHeight="1" spans="1:16384">
      <c r="A87" s="40">
        <v>54</v>
      </c>
      <c r="B87" s="41" t="s">
        <v>420</v>
      </c>
      <c r="C87" s="56" t="s">
        <v>421</v>
      </c>
      <c r="D87" s="40" t="s">
        <v>413</v>
      </c>
      <c r="E87" s="40" t="s">
        <v>175</v>
      </c>
      <c r="F87" s="41" t="s">
        <v>109</v>
      </c>
      <c r="G87" s="42">
        <v>2019.04</v>
      </c>
      <c r="H87" s="43">
        <v>2019.11</v>
      </c>
      <c r="I87" s="41" t="s">
        <v>12</v>
      </c>
      <c r="J87" s="89" t="s">
        <v>185</v>
      </c>
      <c r="K87" s="56" t="s">
        <v>422</v>
      </c>
      <c r="L87" s="59">
        <v>171.36</v>
      </c>
      <c r="M87" s="59">
        <v>171.36</v>
      </c>
      <c r="N87" s="59"/>
      <c r="O87" s="59"/>
      <c r="P87" s="43"/>
      <c r="Q87" s="43"/>
      <c r="R87" s="43"/>
      <c r="S87" s="43"/>
      <c r="T87" s="43"/>
      <c r="U87" s="43"/>
      <c r="V87" s="43"/>
      <c r="W87" s="43"/>
      <c r="X87" s="40">
        <v>138</v>
      </c>
      <c r="Y87" s="40">
        <v>0</v>
      </c>
      <c r="Z87" s="80" t="s">
        <v>423</v>
      </c>
      <c r="AA87" s="40" t="s">
        <v>208</v>
      </c>
      <c r="AB87" s="40" t="s">
        <v>214</v>
      </c>
      <c r="AC87" s="80"/>
      <c r="XFA87" s="1"/>
      <c r="XFB87" s="1"/>
      <c r="XFC87" s="1"/>
      <c r="XFD87" s="1"/>
    </row>
    <row r="88" s="3" customFormat="1" ht="75" customHeight="1" spans="1:16384">
      <c r="A88" s="40">
        <v>55</v>
      </c>
      <c r="B88" s="41" t="s">
        <v>424</v>
      </c>
      <c r="C88" s="56" t="s">
        <v>110</v>
      </c>
      <c r="D88" s="40" t="s">
        <v>413</v>
      </c>
      <c r="E88" s="40" t="s">
        <v>175</v>
      </c>
      <c r="F88" s="41" t="s">
        <v>17</v>
      </c>
      <c r="G88" s="42">
        <v>2019.04</v>
      </c>
      <c r="H88" s="43">
        <v>2019.11</v>
      </c>
      <c r="I88" s="41" t="s">
        <v>17</v>
      </c>
      <c r="J88" s="89" t="s">
        <v>195</v>
      </c>
      <c r="K88" s="56" t="s">
        <v>425</v>
      </c>
      <c r="L88" s="43">
        <v>45</v>
      </c>
      <c r="M88" s="43">
        <v>45</v>
      </c>
      <c r="N88" s="43"/>
      <c r="O88" s="43"/>
      <c r="P88" s="43"/>
      <c r="Q88" s="43"/>
      <c r="R88" s="43"/>
      <c r="S88" s="43"/>
      <c r="T88" s="43"/>
      <c r="U88" s="43"/>
      <c r="V88" s="43"/>
      <c r="W88" s="43"/>
      <c r="X88" s="40">
        <v>52</v>
      </c>
      <c r="Y88" s="40">
        <v>1</v>
      </c>
      <c r="Z88" s="80" t="s">
        <v>426</v>
      </c>
      <c r="AA88" s="40" t="s">
        <v>208</v>
      </c>
      <c r="AB88" s="40" t="s">
        <v>214</v>
      </c>
      <c r="AC88" s="80"/>
      <c r="XFA88" s="1"/>
      <c r="XFB88" s="1"/>
      <c r="XFC88" s="1"/>
      <c r="XFD88" s="1"/>
    </row>
    <row r="89" s="3" customFormat="1" ht="69.95" customHeight="1" spans="1:16384">
      <c r="A89" s="40">
        <v>56</v>
      </c>
      <c r="B89" s="40" t="s">
        <v>427</v>
      </c>
      <c r="C89" s="56" t="s">
        <v>428</v>
      </c>
      <c r="D89" s="40" t="s">
        <v>413</v>
      </c>
      <c r="E89" s="40" t="s">
        <v>175</v>
      </c>
      <c r="F89" s="41" t="s">
        <v>54</v>
      </c>
      <c r="G89" s="42">
        <v>2019.04</v>
      </c>
      <c r="H89" s="43">
        <v>2019.11</v>
      </c>
      <c r="I89" s="40" t="s">
        <v>88</v>
      </c>
      <c r="J89" s="91" t="s">
        <v>367</v>
      </c>
      <c r="K89" s="56" t="s">
        <v>429</v>
      </c>
      <c r="L89" s="43">
        <v>344</v>
      </c>
      <c r="M89" s="40"/>
      <c r="N89" s="40"/>
      <c r="O89" s="43"/>
      <c r="P89" s="43"/>
      <c r="Q89" s="43"/>
      <c r="R89" s="43"/>
      <c r="S89" s="43">
        <v>344</v>
      </c>
      <c r="T89" s="43"/>
      <c r="U89" s="43"/>
      <c r="V89" s="43"/>
      <c r="W89" s="43"/>
      <c r="X89" s="40">
        <v>14</v>
      </c>
      <c r="Y89" s="40">
        <v>0</v>
      </c>
      <c r="Z89" s="80" t="s">
        <v>430</v>
      </c>
      <c r="AA89" s="40" t="s">
        <v>208</v>
      </c>
      <c r="AB89" s="40" t="s">
        <v>214</v>
      </c>
      <c r="AC89" s="80"/>
      <c r="XFA89" s="1"/>
      <c r="XFB89" s="1"/>
      <c r="XFC89" s="1"/>
      <c r="XFD89" s="1"/>
    </row>
    <row r="90" s="3" customFormat="1" ht="72" customHeight="1" spans="1:16384">
      <c r="A90" s="40">
        <v>57</v>
      </c>
      <c r="B90" s="40" t="s">
        <v>431</v>
      </c>
      <c r="C90" s="56" t="s">
        <v>432</v>
      </c>
      <c r="D90" s="40" t="s">
        <v>413</v>
      </c>
      <c r="E90" s="40" t="s">
        <v>175</v>
      </c>
      <c r="F90" s="41" t="s">
        <v>109</v>
      </c>
      <c r="G90" s="42">
        <v>2019.04</v>
      </c>
      <c r="H90" s="43">
        <v>2019.11</v>
      </c>
      <c r="I90" s="40" t="s">
        <v>113</v>
      </c>
      <c r="J90" s="91" t="s">
        <v>433</v>
      </c>
      <c r="K90" s="56" t="s">
        <v>434</v>
      </c>
      <c r="L90" s="43">
        <v>142</v>
      </c>
      <c r="M90" s="59"/>
      <c r="N90" s="59"/>
      <c r="O90" s="59"/>
      <c r="P90" s="43"/>
      <c r="Q90" s="43">
        <v>142</v>
      </c>
      <c r="R90" s="43"/>
      <c r="S90" s="43"/>
      <c r="T90" s="43"/>
      <c r="U90" s="43"/>
      <c r="V90" s="43"/>
      <c r="W90" s="43"/>
      <c r="X90" s="40">
        <v>121</v>
      </c>
      <c r="Y90" s="40">
        <v>0</v>
      </c>
      <c r="Z90" s="80" t="s">
        <v>435</v>
      </c>
      <c r="AA90" s="40" t="s">
        <v>208</v>
      </c>
      <c r="AB90" s="40" t="s">
        <v>214</v>
      </c>
      <c r="AC90" s="80"/>
      <c r="XFA90" s="1"/>
      <c r="XFB90" s="1"/>
      <c r="XFC90" s="1"/>
      <c r="XFD90" s="1"/>
    </row>
    <row r="91" s="3" customFormat="1" ht="69" customHeight="1" spans="1:16384">
      <c r="A91" s="40">
        <v>58</v>
      </c>
      <c r="B91" s="40" t="s">
        <v>436</v>
      </c>
      <c r="C91" s="56" t="s">
        <v>437</v>
      </c>
      <c r="D91" s="40" t="s">
        <v>413</v>
      </c>
      <c r="E91" s="40" t="s">
        <v>175</v>
      </c>
      <c r="F91" s="41" t="s">
        <v>115</v>
      </c>
      <c r="G91" s="42">
        <v>2019.04</v>
      </c>
      <c r="H91" s="43">
        <v>2019.11</v>
      </c>
      <c r="I91" s="40" t="s">
        <v>39</v>
      </c>
      <c r="J91" s="91" t="s">
        <v>249</v>
      </c>
      <c r="K91" s="56" t="s">
        <v>438</v>
      </c>
      <c r="L91" s="43">
        <v>129.98</v>
      </c>
      <c r="M91" s="59"/>
      <c r="N91" s="59"/>
      <c r="O91" s="59"/>
      <c r="P91" s="43"/>
      <c r="Q91" s="43">
        <v>129.98</v>
      </c>
      <c r="R91" s="43"/>
      <c r="S91" s="43"/>
      <c r="T91" s="43"/>
      <c r="U91" s="43"/>
      <c r="V91" s="43"/>
      <c r="W91" s="43"/>
      <c r="X91" s="40">
        <v>27</v>
      </c>
      <c r="Y91" s="40">
        <v>1</v>
      </c>
      <c r="Z91" s="80" t="s">
        <v>439</v>
      </c>
      <c r="AA91" s="40" t="s">
        <v>208</v>
      </c>
      <c r="AB91" s="40" t="s">
        <v>214</v>
      </c>
      <c r="AC91" s="80"/>
      <c r="XFA91" s="1"/>
      <c r="XFB91" s="1"/>
      <c r="XFC91" s="1"/>
      <c r="XFD91" s="1"/>
    </row>
    <row r="92" s="1" customFormat="1" ht="42.95" customHeight="1" spans="1:29">
      <c r="A92" s="36"/>
      <c r="B92" s="33" t="s">
        <v>440</v>
      </c>
      <c r="C92" s="34"/>
      <c r="D92" s="34"/>
      <c r="E92" s="34"/>
      <c r="F92" s="34"/>
      <c r="G92" s="34"/>
      <c r="H92" s="35"/>
      <c r="I92" s="34"/>
      <c r="J92" s="34"/>
      <c r="K92" s="54"/>
      <c r="L92" s="52">
        <f t="shared" ref="L92:V92" si="27">L93+L94+L95+L96+L97+L98+L99+L100+L101</f>
        <v>3012.86</v>
      </c>
      <c r="M92" s="52">
        <f t="shared" si="27"/>
        <v>922.4</v>
      </c>
      <c r="N92" s="52">
        <f t="shared" si="27"/>
        <v>896.43</v>
      </c>
      <c r="O92" s="52">
        <f t="shared" si="27"/>
        <v>389</v>
      </c>
      <c r="P92" s="52">
        <f t="shared" si="27"/>
        <v>0</v>
      </c>
      <c r="Q92" s="52">
        <f t="shared" si="27"/>
        <v>100</v>
      </c>
      <c r="R92" s="52">
        <f t="shared" si="27"/>
        <v>0</v>
      </c>
      <c r="S92" s="52">
        <f t="shared" si="27"/>
        <v>532.9449</v>
      </c>
      <c r="T92" s="52">
        <f t="shared" si="27"/>
        <v>0</v>
      </c>
      <c r="U92" s="52">
        <f t="shared" si="27"/>
        <v>0</v>
      </c>
      <c r="V92" s="52">
        <f t="shared" si="27"/>
        <v>68.6751</v>
      </c>
      <c r="W92" s="52">
        <f>SUM(W93:W101)</f>
        <v>103.41</v>
      </c>
      <c r="X92" s="61"/>
      <c r="Y92" s="61"/>
      <c r="Z92" s="78"/>
      <c r="AA92" s="78"/>
      <c r="AB92" s="78"/>
      <c r="AC92" s="78"/>
    </row>
    <row r="93" s="2" customFormat="1" ht="75" customHeight="1" spans="1:16384">
      <c r="A93" s="40">
        <v>59</v>
      </c>
      <c r="B93" s="84" t="s">
        <v>441</v>
      </c>
      <c r="C93" s="56" t="s">
        <v>442</v>
      </c>
      <c r="D93" s="40" t="s">
        <v>232</v>
      </c>
      <c r="E93" s="40" t="s">
        <v>175</v>
      </c>
      <c r="F93" s="41" t="s">
        <v>117</v>
      </c>
      <c r="G93" s="42">
        <v>2019.05</v>
      </c>
      <c r="H93" s="43">
        <v>2019.12</v>
      </c>
      <c r="I93" s="41" t="s">
        <v>50</v>
      </c>
      <c r="J93" s="89" t="s">
        <v>443</v>
      </c>
      <c r="K93" s="56" t="s">
        <v>444</v>
      </c>
      <c r="L93" s="63">
        <v>299.52</v>
      </c>
      <c r="M93" s="43"/>
      <c r="N93" s="43">
        <v>99.52</v>
      </c>
      <c r="O93" s="43"/>
      <c r="P93" s="52"/>
      <c r="Q93" s="52"/>
      <c r="R93" s="52"/>
      <c r="S93" s="52">
        <v>96.59</v>
      </c>
      <c r="T93" s="52"/>
      <c r="U93" s="52"/>
      <c r="V93" s="52"/>
      <c r="W93" s="52">
        <v>103.41</v>
      </c>
      <c r="X93" s="60">
        <v>28</v>
      </c>
      <c r="Y93" s="60">
        <v>0</v>
      </c>
      <c r="Z93" s="80" t="s">
        <v>445</v>
      </c>
      <c r="AA93" s="40" t="s">
        <v>179</v>
      </c>
      <c r="AB93" s="40" t="s">
        <v>236</v>
      </c>
      <c r="AC93" s="79"/>
      <c r="XFA93" s="1"/>
      <c r="XFB93" s="1"/>
      <c r="XFC93" s="1"/>
      <c r="XFD93" s="1"/>
    </row>
    <row r="94" s="2" customFormat="1" ht="68.1" customHeight="1" spans="1:16384">
      <c r="A94" s="40">
        <v>60</v>
      </c>
      <c r="B94" s="84" t="s">
        <v>446</v>
      </c>
      <c r="C94" s="56" t="s">
        <v>447</v>
      </c>
      <c r="D94" s="40" t="s">
        <v>232</v>
      </c>
      <c r="E94" s="40" t="s">
        <v>175</v>
      </c>
      <c r="F94" s="41" t="s">
        <v>23</v>
      </c>
      <c r="G94" s="42">
        <v>2019.05</v>
      </c>
      <c r="H94" s="43">
        <v>2019.11</v>
      </c>
      <c r="I94" s="41" t="s">
        <v>50</v>
      </c>
      <c r="J94" s="89" t="s">
        <v>443</v>
      </c>
      <c r="K94" s="56" t="s">
        <v>448</v>
      </c>
      <c r="L94" s="43">
        <v>1037.9</v>
      </c>
      <c r="M94" s="60"/>
      <c r="N94" s="60">
        <v>547.9</v>
      </c>
      <c r="O94" s="43">
        <v>180</v>
      </c>
      <c r="P94" s="52"/>
      <c r="Q94" s="52"/>
      <c r="R94" s="52"/>
      <c r="S94" s="43">
        <v>310</v>
      </c>
      <c r="T94" s="52"/>
      <c r="U94" s="52"/>
      <c r="V94" s="52"/>
      <c r="W94" s="52"/>
      <c r="X94" s="60">
        <v>117</v>
      </c>
      <c r="Y94" s="60">
        <v>0</v>
      </c>
      <c r="Z94" s="80" t="s">
        <v>449</v>
      </c>
      <c r="AA94" s="40" t="s">
        <v>179</v>
      </c>
      <c r="AB94" s="40" t="s">
        <v>236</v>
      </c>
      <c r="AC94" s="79"/>
      <c r="XFA94" s="1"/>
      <c r="XFB94" s="1"/>
      <c r="XFC94" s="1"/>
      <c r="XFD94" s="1"/>
    </row>
    <row r="95" s="2" customFormat="1" ht="69.95" customHeight="1" spans="1:16384">
      <c r="A95" s="40">
        <v>61</v>
      </c>
      <c r="B95" s="84" t="s">
        <v>450</v>
      </c>
      <c r="C95" s="56" t="s">
        <v>451</v>
      </c>
      <c r="D95" s="40" t="s">
        <v>232</v>
      </c>
      <c r="E95" s="40" t="s">
        <v>175</v>
      </c>
      <c r="F95" s="41" t="s">
        <v>120</v>
      </c>
      <c r="G95" s="42">
        <v>2019.05</v>
      </c>
      <c r="H95" s="43">
        <v>2019.11</v>
      </c>
      <c r="I95" s="41" t="s">
        <v>50</v>
      </c>
      <c r="J95" s="92" t="s">
        <v>443</v>
      </c>
      <c r="K95" s="56" t="s">
        <v>452</v>
      </c>
      <c r="L95" s="43">
        <v>216.46</v>
      </c>
      <c r="M95" s="72">
        <v>160</v>
      </c>
      <c r="N95" s="93">
        <v>56.46</v>
      </c>
      <c r="O95" s="72"/>
      <c r="P95" s="52"/>
      <c r="Q95" s="52"/>
      <c r="R95" s="52"/>
      <c r="S95" s="73"/>
      <c r="T95" s="52"/>
      <c r="U95" s="52"/>
      <c r="V95" s="93"/>
      <c r="W95" s="93"/>
      <c r="X95" s="60">
        <v>110</v>
      </c>
      <c r="Y95" s="60">
        <v>0</v>
      </c>
      <c r="Z95" s="80" t="s">
        <v>453</v>
      </c>
      <c r="AA95" s="40" t="s">
        <v>179</v>
      </c>
      <c r="AB95" s="40" t="s">
        <v>236</v>
      </c>
      <c r="AC95" s="79"/>
      <c r="XFA95" s="1"/>
      <c r="XFB95" s="1"/>
      <c r="XFC95" s="1"/>
      <c r="XFD95" s="1"/>
    </row>
    <row r="96" s="2" customFormat="1" ht="72.95" customHeight="1" spans="1:16384">
      <c r="A96" s="40">
        <v>62</v>
      </c>
      <c r="B96" s="84" t="s">
        <v>454</v>
      </c>
      <c r="C96" s="56" t="s">
        <v>455</v>
      </c>
      <c r="D96" s="40" t="s">
        <v>232</v>
      </c>
      <c r="E96" s="40" t="s">
        <v>456</v>
      </c>
      <c r="F96" s="41" t="s">
        <v>122</v>
      </c>
      <c r="G96" s="42">
        <v>2019.05</v>
      </c>
      <c r="H96" s="43">
        <v>2019.11</v>
      </c>
      <c r="I96" s="41" t="s">
        <v>50</v>
      </c>
      <c r="J96" s="89" t="s">
        <v>443</v>
      </c>
      <c r="K96" s="56" t="s">
        <v>457</v>
      </c>
      <c r="L96" s="43">
        <v>92.4</v>
      </c>
      <c r="M96" s="59">
        <v>92.4</v>
      </c>
      <c r="N96" s="59"/>
      <c r="O96" s="72"/>
      <c r="P96" s="52"/>
      <c r="Q96" s="52"/>
      <c r="R96" s="52"/>
      <c r="S96" s="52"/>
      <c r="T96" s="52"/>
      <c r="U96" s="52"/>
      <c r="V96" s="52"/>
      <c r="W96" s="52"/>
      <c r="X96" s="60">
        <v>40</v>
      </c>
      <c r="Y96" s="60">
        <v>0</v>
      </c>
      <c r="Z96" s="80" t="s">
        <v>458</v>
      </c>
      <c r="AA96" s="40" t="s">
        <v>179</v>
      </c>
      <c r="AB96" s="40" t="s">
        <v>236</v>
      </c>
      <c r="AC96" s="79"/>
      <c r="XFA96" s="1"/>
      <c r="XFB96" s="1"/>
      <c r="XFC96" s="1"/>
      <c r="XFD96" s="1"/>
    </row>
    <row r="97" s="2" customFormat="1" ht="66" customHeight="1" spans="1:16384">
      <c r="A97" s="40">
        <v>63</v>
      </c>
      <c r="B97" s="84" t="s">
        <v>459</v>
      </c>
      <c r="C97" s="56" t="s">
        <v>460</v>
      </c>
      <c r="D97" s="40" t="s">
        <v>232</v>
      </c>
      <c r="E97" s="40" t="s">
        <v>175</v>
      </c>
      <c r="F97" s="41" t="s">
        <v>124</v>
      </c>
      <c r="G97" s="42">
        <v>2019.05</v>
      </c>
      <c r="H97" s="43">
        <v>2019.11</v>
      </c>
      <c r="I97" s="41" t="s">
        <v>50</v>
      </c>
      <c r="J97" s="89" t="s">
        <v>443</v>
      </c>
      <c r="K97" s="56" t="s">
        <v>461</v>
      </c>
      <c r="L97" s="43">
        <v>584.03</v>
      </c>
      <c r="M97" s="43">
        <v>180</v>
      </c>
      <c r="N97" s="43"/>
      <c r="O97" s="43">
        <v>209</v>
      </c>
      <c r="P97" s="52"/>
      <c r="Q97" s="52"/>
      <c r="R97" s="52"/>
      <c r="S97" s="60">
        <v>126.3549</v>
      </c>
      <c r="T97" s="52"/>
      <c r="U97" s="52"/>
      <c r="V97" s="43">
        <v>68.6751</v>
      </c>
      <c r="W97" s="43"/>
      <c r="X97" s="60">
        <v>70</v>
      </c>
      <c r="Y97" s="60">
        <v>0</v>
      </c>
      <c r="Z97" s="80" t="s">
        <v>462</v>
      </c>
      <c r="AA97" s="40" t="s">
        <v>179</v>
      </c>
      <c r="AB97" s="40" t="s">
        <v>236</v>
      </c>
      <c r="AC97" s="79"/>
      <c r="XFA97" s="1"/>
      <c r="XFB97" s="1"/>
      <c r="XFC97" s="1"/>
      <c r="XFD97" s="1"/>
    </row>
    <row r="98" s="2" customFormat="1" ht="66.95" customHeight="1" spans="1:16384">
      <c r="A98" s="40">
        <v>64</v>
      </c>
      <c r="B98" s="84" t="s">
        <v>463</v>
      </c>
      <c r="C98" s="56" t="s">
        <v>464</v>
      </c>
      <c r="D98" s="40" t="s">
        <v>232</v>
      </c>
      <c r="E98" s="40" t="s">
        <v>175</v>
      </c>
      <c r="F98" s="41" t="s">
        <v>38</v>
      </c>
      <c r="G98" s="42">
        <v>2019.05</v>
      </c>
      <c r="H98" s="43">
        <v>2019.11</v>
      </c>
      <c r="I98" s="41" t="s">
        <v>50</v>
      </c>
      <c r="J98" s="89" t="s">
        <v>443</v>
      </c>
      <c r="K98" s="56" t="s">
        <v>465</v>
      </c>
      <c r="L98" s="72">
        <v>100</v>
      </c>
      <c r="M98" s="72">
        <v>100</v>
      </c>
      <c r="N98" s="72"/>
      <c r="O98" s="72"/>
      <c r="P98" s="52"/>
      <c r="Q98" s="52"/>
      <c r="R98" s="52"/>
      <c r="S98" s="60"/>
      <c r="T98" s="52"/>
      <c r="U98" s="52"/>
      <c r="V98" s="72"/>
      <c r="W98" s="72"/>
      <c r="X98" s="60">
        <v>70</v>
      </c>
      <c r="Y98" s="60">
        <v>0</v>
      </c>
      <c r="Z98" s="80" t="s">
        <v>462</v>
      </c>
      <c r="AA98" s="40" t="s">
        <v>179</v>
      </c>
      <c r="AB98" s="40" t="s">
        <v>236</v>
      </c>
      <c r="AC98" s="79"/>
      <c r="XFA98" s="1"/>
      <c r="XFB98" s="1"/>
      <c r="XFC98" s="1"/>
      <c r="XFD98" s="1"/>
    </row>
    <row r="99" s="2" customFormat="1" ht="65.1" customHeight="1" spans="1:16384">
      <c r="A99" s="40">
        <v>65</v>
      </c>
      <c r="B99" s="84" t="s">
        <v>466</v>
      </c>
      <c r="C99" s="56" t="s">
        <v>467</v>
      </c>
      <c r="D99" s="40" t="s">
        <v>232</v>
      </c>
      <c r="E99" s="40" t="s">
        <v>175</v>
      </c>
      <c r="F99" s="41" t="s">
        <v>127</v>
      </c>
      <c r="G99" s="42">
        <v>2019.05</v>
      </c>
      <c r="H99" s="43">
        <v>2019.11</v>
      </c>
      <c r="I99" s="41" t="s">
        <v>50</v>
      </c>
      <c r="J99" s="89" t="s">
        <v>443</v>
      </c>
      <c r="K99" s="56" t="s">
        <v>468</v>
      </c>
      <c r="L99" s="43">
        <v>73.8</v>
      </c>
      <c r="M99" s="59">
        <v>73.8</v>
      </c>
      <c r="N99" s="59"/>
      <c r="O99" s="72"/>
      <c r="P99" s="52"/>
      <c r="Q99" s="52"/>
      <c r="R99" s="52"/>
      <c r="S99" s="72"/>
      <c r="T99" s="52"/>
      <c r="U99" s="52"/>
      <c r="V99" s="52"/>
      <c r="W99" s="52"/>
      <c r="X99" s="60">
        <v>6</v>
      </c>
      <c r="Y99" s="60">
        <v>0</v>
      </c>
      <c r="Z99" s="80" t="s">
        <v>469</v>
      </c>
      <c r="AA99" s="40" t="s">
        <v>179</v>
      </c>
      <c r="AB99" s="40" t="s">
        <v>236</v>
      </c>
      <c r="AC99" s="79"/>
      <c r="XFA99" s="1"/>
      <c r="XFB99" s="1"/>
      <c r="XFC99" s="1"/>
      <c r="XFD99" s="1"/>
    </row>
    <row r="100" s="2" customFormat="1" ht="72.95" customHeight="1" spans="1:16384">
      <c r="A100" s="40">
        <v>66</v>
      </c>
      <c r="B100" s="84" t="s">
        <v>470</v>
      </c>
      <c r="C100" s="56" t="s">
        <v>128</v>
      </c>
      <c r="D100" s="40" t="s">
        <v>232</v>
      </c>
      <c r="E100" s="40" t="s">
        <v>175</v>
      </c>
      <c r="F100" s="41" t="s">
        <v>129</v>
      </c>
      <c r="G100" s="42">
        <v>2019.05</v>
      </c>
      <c r="H100" s="43">
        <v>2019.11</v>
      </c>
      <c r="I100" s="41" t="s">
        <v>50</v>
      </c>
      <c r="J100" s="89" t="s">
        <v>443</v>
      </c>
      <c r="K100" s="56" t="s">
        <v>471</v>
      </c>
      <c r="L100" s="43">
        <v>402.82</v>
      </c>
      <c r="M100" s="43">
        <v>316.2</v>
      </c>
      <c r="N100" s="43">
        <v>86.62</v>
      </c>
      <c r="O100" s="43"/>
      <c r="P100" s="52"/>
      <c r="Q100" s="52"/>
      <c r="R100" s="52"/>
      <c r="S100" s="43"/>
      <c r="T100" s="52"/>
      <c r="U100" s="52"/>
      <c r="V100" s="52"/>
      <c r="W100" s="52"/>
      <c r="X100" s="60">
        <v>65</v>
      </c>
      <c r="Y100" s="60">
        <v>0</v>
      </c>
      <c r="Z100" s="80" t="s">
        <v>472</v>
      </c>
      <c r="AA100" s="40" t="s">
        <v>179</v>
      </c>
      <c r="AB100" s="40" t="s">
        <v>236</v>
      </c>
      <c r="AC100" s="79"/>
      <c r="XFA100" s="1"/>
      <c r="XFB100" s="1"/>
      <c r="XFC100" s="1"/>
      <c r="XFD100" s="1"/>
    </row>
    <row r="101" s="2" customFormat="1" ht="74.1" customHeight="1" spans="1:16384">
      <c r="A101" s="40">
        <v>67</v>
      </c>
      <c r="B101" s="60" t="s">
        <v>473</v>
      </c>
      <c r="C101" s="56" t="s">
        <v>474</v>
      </c>
      <c r="D101" s="40" t="s">
        <v>232</v>
      </c>
      <c r="E101" s="40" t="s">
        <v>175</v>
      </c>
      <c r="F101" s="41" t="s">
        <v>115</v>
      </c>
      <c r="G101" s="42">
        <v>2019.05</v>
      </c>
      <c r="H101" s="43">
        <v>2019.11</v>
      </c>
      <c r="I101" s="41" t="s">
        <v>50</v>
      </c>
      <c r="J101" s="91" t="s">
        <v>443</v>
      </c>
      <c r="K101" s="56" t="s">
        <v>475</v>
      </c>
      <c r="L101" s="43">
        <v>205.93</v>
      </c>
      <c r="M101" s="43"/>
      <c r="N101" s="43">
        <v>105.93</v>
      </c>
      <c r="O101" s="43"/>
      <c r="P101" s="52"/>
      <c r="Q101" s="72">
        <v>100</v>
      </c>
      <c r="R101" s="52"/>
      <c r="S101" s="93"/>
      <c r="T101" s="52"/>
      <c r="U101" s="52"/>
      <c r="V101" s="52"/>
      <c r="W101" s="52" t="s">
        <v>476</v>
      </c>
      <c r="X101" s="60">
        <v>30</v>
      </c>
      <c r="Y101" s="60">
        <v>0</v>
      </c>
      <c r="Z101" s="80" t="s">
        <v>477</v>
      </c>
      <c r="AA101" s="40" t="s">
        <v>179</v>
      </c>
      <c r="AB101" s="40" t="s">
        <v>236</v>
      </c>
      <c r="AC101" s="79"/>
      <c r="XFA101" s="1"/>
      <c r="XFB101" s="1"/>
      <c r="XFC101" s="1"/>
      <c r="XFD101" s="1"/>
    </row>
    <row r="102" s="1" customFormat="1" ht="38.1" customHeight="1" spans="1:29">
      <c r="A102" s="29"/>
      <c r="B102" s="33" t="s">
        <v>478</v>
      </c>
      <c r="C102" s="34"/>
      <c r="D102" s="34"/>
      <c r="E102" s="34"/>
      <c r="F102" s="34"/>
      <c r="G102" s="34"/>
      <c r="H102" s="35"/>
      <c r="I102" s="34"/>
      <c r="J102" s="34"/>
      <c r="K102" s="54"/>
      <c r="L102" s="52">
        <f t="shared" ref="L102:W102" si="28">L103+L107+L109</f>
        <v>1128.692</v>
      </c>
      <c r="M102" s="52">
        <f t="shared" si="28"/>
        <v>395.1375</v>
      </c>
      <c r="N102" s="52">
        <f t="shared" si="28"/>
        <v>66.545772</v>
      </c>
      <c r="O102" s="52">
        <f t="shared" si="28"/>
        <v>0</v>
      </c>
      <c r="P102" s="52">
        <f t="shared" si="28"/>
        <v>0</v>
      </c>
      <c r="Q102" s="52">
        <f t="shared" si="28"/>
        <v>0</v>
      </c>
      <c r="R102" s="52">
        <f t="shared" si="28"/>
        <v>0</v>
      </c>
      <c r="S102" s="52">
        <f t="shared" si="28"/>
        <v>585.558728</v>
      </c>
      <c r="T102" s="52">
        <f t="shared" si="28"/>
        <v>0</v>
      </c>
      <c r="U102" s="52">
        <f t="shared" si="28"/>
        <v>0</v>
      </c>
      <c r="V102" s="52">
        <f t="shared" si="28"/>
        <v>0</v>
      </c>
      <c r="W102" s="52">
        <f t="shared" si="28"/>
        <v>81.45</v>
      </c>
      <c r="X102" s="61"/>
      <c r="Y102" s="61"/>
      <c r="Z102" s="78"/>
      <c r="AA102" s="78"/>
      <c r="AB102" s="78"/>
      <c r="AC102" s="78"/>
    </row>
    <row r="103" s="1" customFormat="1" ht="45.95" customHeight="1" spans="1:29">
      <c r="A103" s="36"/>
      <c r="B103" s="33" t="s">
        <v>479</v>
      </c>
      <c r="C103" s="34"/>
      <c r="D103" s="34"/>
      <c r="E103" s="34"/>
      <c r="F103" s="34"/>
      <c r="G103" s="34"/>
      <c r="H103" s="35"/>
      <c r="I103" s="34"/>
      <c r="J103" s="34"/>
      <c r="K103" s="54"/>
      <c r="L103" s="52">
        <f t="shared" ref="L103:W103" si="29">L104+L105+L106</f>
        <v>889.692</v>
      </c>
      <c r="M103" s="52">
        <f t="shared" si="29"/>
        <v>156.1375</v>
      </c>
      <c r="N103" s="52">
        <f t="shared" si="29"/>
        <v>66.545772</v>
      </c>
      <c r="O103" s="52">
        <f t="shared" si="29"/>
        <v>0</v>
      </c>
      <c r="P103" s="52">
        <f t="shared" si="29"/>
        <v>0</v>
      </c>
      <c r="Q103" s="52">
        <f t="shared" si="29"/>
        <v>0</v>
      </c>
      <c r="R103" s="52">
        <f t="shared" si="29"/>
        <v>0</v>
      </c>
      <c r="S103" s="52">
        <f t="shared" si="29"/>
        <v>585.558728</v>
      </c>
      <c r="T103" s="52">
        <f t="shared" si="29"/>
        <v>0</v>
      </c>
      <c r="U103" s="52">
        <f t="shared" si="29"/>
        <v>0</v>
      </c>
      <c r="V103" s="52">
        <f t="shared" si="29"/>
        <v>0</v>
      </c>
      <c r="W103" s="52">
        <f t="shared" si="29"/>
        <v>81.45</v>
      </c>
      <c r="X103" s="61"/>
      <c r="Y103" s="61"/>
      <c r="Z103" s="78"/>
      <c r="AA103" s="78"/>
      <c r="AB103" s="78"/>
      <c r="AC103" s="78"/>
    </row>
    <row r="104" s="2" customFormat="1" ht="78" customHeight="1" spans="1:16384">
      <c r="A104" s="40">
        <v>68</v>
      </c>
      <c r="B104" s="60" t="s">
        <v>480</v>
      </c>
      <c r="C104" s="56" t="s">
        <v>481</v>
      </c>
      <c r="D104" s="40" t="s">
        <v>482</v>
      </c>
      <c r="E104" s="40" t="s">
        <v>175</v>
      </c>
      <c r="F104" s="41" t="s">
        <v>127</v>
      </c>
      <c r="G104" s="42">
        <v>2019.05</v>
      </c>
      <c r="H104" s="43">
        <v>2020.06</v>
      </c>
      <c r="I104" s="60" t="s">
        <v>39</v>
      </c>
      <c r="J104" s="91" t="s">
        <v>249</v>
      </c>
      <c r="K104" s="56" t="s">
        <v>483</v>
      </c>
      <c r="L104" s="93">
        <v>152.1045</v>
      </c>
      <c r="M104" s="52"/>
      <c r="N104" s="52">
        <v>66.545772</v>
      </c>
      <c r="O104" s="52"/>
      <c r="P104" s="52"/>
      <c r="Q104" s="52"/>
      <c r="R104" s="52"/>
      <c r="S104" s="93">
        <v>85.558728</v>
      </c>
      <c r="T104" s="52"/>
      <c r="U104" s="52"/>
      <c r="V104" s="52"/>
      <c r="W104" s="52"/>
      <c r="X104" s="60">
        <v>303</v>
      </c>
      <c r="Y104" s="60">
        <v>1</v>
      </c>
      <c r="Z104" s="80" t="s">
        <v>484</v>
      </c>
      <c r="AA104" s="40" t="s">
        <v>235</v>
      </c>
      <c r="AB104" s="60" t="s">
        <v>180</v>
      </c>
      <c r="AC104" s="80"/>
      <c r="XFA104" s="1"/>
      <c r="XFB104" s="1"/>
      <c r="XFC104" s="1"/>
      <c r="XFD104" s="1"/>
    </row>
    <row r="105" s="2" customFormat="1" ht="78" customHeight="1" spans="1:16384">
      <c r="A105" s="40">
        <v>69</v>
      </c>
      <c r="B105" s="84" t="s">
        <v>485</v>
      </c>
      <c r="C105" s="56" t="s">
        <v>486</v>
      </c>
      <c r="D105" s="40" t="s">
        <v>482</v>
      </c>
      <c r="E105" s="40" t="s">
        <v>175</v>
      </c>
      <c r="F105" s="41" t="s">
        <v>98</v>
      </c>
      <c r="G105" s="42">
        <v>2019.04</v>
      </c>
      <c r="H105" s="43">
        <v>2019.07</v>
      </c>
      <c r="I105" s="41" t="s">
        <v>12</v>
      </c>
      <c r="J105" s="41" t="s">
        <v>185</v>
      </c>
      <c r="K105" s="56" t="s">
        <v>487</v>
      </c>
      <c r="L105" s="59">
        <v>7.5875</v>
      </c>
      <c r="M105" s="59">
        <v>7.5875</v>
      </c>
      <c r="N105" s="52"/>
      <c r="O105" s="52"/>
      <c r="P105" s="52"/>
      <c r="Q105" s="52"/>
      <c r="R105" s="52"/>
      <c r="S105" s="52"/>
      <c r="T105" s="52"/>
      <c r="U105" s="52"/>
      <c r="V105" s="52"/>
      <c r="W105" s="52"/>
      <c r="X105" s="60">
        <v>20</v>
      </c>
      <c r="Y105" s="60">
        <v>0</v>
      </c>
      <c r="Z105" s="80" t="s">
        <v>488</v>
      </c>
      <c r="AA105" s="40" t="s">
        <v>179</v>
      </c>
      <c r="AB105" s="60" t="s">
        <v>180</v>
      </c>
      <c r="AC105" s="80"/>
      <c r="XFA105" s="1"/>
      <c r="XFB105" s="1"/>
      <c r="XFC105" s="1"/>
      <c r="XFD105" s="1"/>
    </row>
    <row r="106" s="2" customFormat="1" ht="78" customHeight="1" spans="1:16384">
      <c r="A106" s="40">
        <v>70</v>
      </c>
      <c r="B106" s="84" t="s">
        <v>489</v>
      </c>
      <c r="C106" s="56" t="s">
        <v>490</v>
      </c>
      <c r="D106" s="40" t="s">
        <v>413</v>
      </c>
      <c r="E106" s="40" t="s">
        <v>175</v>
      </c>
      <c r="F106" s="41" t="s">
        <v>127</v>
      </c>
      <c r="G106" s="42">
        <v>2019.04</v>
      </c>
      <c r="H106" s="43">
        <v>2020.05</v>
      </c>
      <c r="I106" s="84" t="s">
        <v>39</v>
      </c>
      <c r="J106" s="89" t="s">
        <v>249</v>
      </c>
      <c r="K106" s="56" t="s">
        <v>491</v>
      </c>
      <c r="L106" s="43">
        <v>730</v>
      </c>
      <c r="M106" s="60">
        <v>148.55</v>
      </c>
      <c r="N106" s="60"/>
      <c r="O106" s="52"/>
      <c r="P106" s="52"/>
      <c r="Q106" s="52"/>
      <c r="R106" s="52"/>
      <c r="S106" s="52">
        <v>500</v>
      </c>
      <c r="T106" s="43"/>
      <c r="U106" s="52"/>
      <c r="V106" s="52"/>
      <c r="W106" s="52">
        <v>81.45</v>
      </c>
      <c r="X106" s="60">
        <v>132</v>
      </c>
      <c r="Y106" s="60">
        <v>1</v>
      </c>
      <c r="Z106" s="80" t="s">
        <v>492</v>
      </c>
      <c r="AA106" s="40" t="s">
        <v>208</v>
      </c>
      <c r="AB106" s="40" t="s">
        <v>214</v>
      </c>
      <c r="AC106" s="79"/>
      <c r="XFA106" s="1"/>
      <c r="XFB106" s="1"/>
      <c r="XFC106" s="1"/>
      <c r="XFD106" s="1"/>
    </row>
    <row r="107" s="1" customFormat="1" ht="47.1" customHeight="1" spans="1:29">
      <c r="A107" s="36"/>
      <c r="B107" s="33" t="s">
        <v>493</v>
      </c>
      <c r="C107" s="34"/>
      <c r="D107" s="34"/>
      <c r="E107" s="34"/>
      <c r="F107" s="34"/>
      <c r="G107" s="34"/>
      <c r="H107" s="35"/>
      <c r="I107" s="34"/>
      <c r="J107" s="34"/>
      <c r="K107" s="54"/>
      <c r="L107" s="52">
        <f t="shared" ref="L107:W107" si="30">L108</f>
        <v>233</v>
      </c>
      <c r="M107" s="52">
        <f t="shared" si="30"/>
        <v>233</v>
      </c>
      <c r="N107" s="52">
        <f t="shared" si="30"/>
        <v>0</v>
      </c>
      <c r="O107" s="52">
        <f t="shared" si="30"/>
        <v>0</v>
      </c>
      <c r="P107" s="52">
        <f t="shared" si="30"/>
        <v>0</v>
      </c>
      <c r="Q107" s="52">
        <f t="shared" si="30"/>
        <v>0</v>
      </c>
      <c r="R107" s="52">
        <f t="shared" si="30"/>
        <v>0</v>
      </c>
      <c r="S107" s="52">
        <f t="shared" si="30"/>
        <v>0</v>
      </c>
      <c r="T107" s="52">
        <f t="shared" si="30"/>
        <v>0</v>
      </c>
      <c r="U107" s="52">
        <f t="shared" si="30"/>
        <v>0</v>
      </c>
      <c r="V107" s="52">
        <f t="shared" si="30"/>
        <v>0</v>
      </c>
      <c r="W107" s="52">
        <f t="shared" si="30"/>
        <v>0</v>
      </c>
      <c r="X107" s="61"/>
      <c r="Y107" s="61"/>
      <c r="Z107" s="78"/>
      <c r="AA107" s="78"/>
      <c r="AB107" s="78"/>
      <c r="AC107" s="78"/>
    </row>
    <row r="108" s="2" customFormat="1" ht="96" customHeight="1" spans="1:16384">
      <c r="A108" s="40">
        <v>71</v>
      </c>
      <c r="B108" s="84" t="s">
        <v>494</v>
      </c>
      <c r="C108" s="56" t="s">
        <v>134</v>
      </c>
      <c r="D108" s="40" t="s">
        <v>495</v>
      </c>
      <c r="E108" s="40" t="s">
        <v>175</v>
      </c>
      <c r="F108" s="41" t="s">
        <v>135</v>
      </c>
      <c r="G108" s="42">
        <v>2019.01</v>
      </c>
      <c r="H108" s="43">
        <v>2019.12</v>
      </c>
      <c r="I108" s="84" t="s">
        <v>136</v>
      </c>
      <c r="J108" s="89" t="s">
        <v>496</v>
      </c>
      <c r="K108" s="56" t="s">
        <v>497</v>
      </c>
      <c r="L108" s="43">
        <v>233</v>
      </c>
      <c r="M108" s="43">
        <v>233</v>
      </c>
      <c r="N108" s="43"/>
      <c r="O108" s="43"/>
      <c r="P108" s="52"/>
      <c r="Q108" s="52"/>
      <c r="R108" s="52"/>
      <c r="S108" s="52"/>
      <c r="T108" s="52"/>
      <c r="U108" s="52"/>
      <c r="V108" s="52"/>
      <c r="W108" s="52"/>
      <c r="X108" s="60">
        <v>1641</v>
      </c>
      <c r="Y108" s="60">
        <v>2</v>
      </c>
      <c r="Z108" s="80" t="s">
        <v>498</v>
      </c>
      <c r="AA108" s="40" t="s">
        <v>179</v>
      </c>
      <c r="AB108" s="40" t="s">
        <v>499</v>
      </c>
      <c r="AC108" s="79"/>
      <c r="XFA108" s="1"/>
      <c r="XFB108" s="1"/>
      <c r="XFC108" s="1"/>
      <c r="XFD108" s="1"/>
    </row>
    <row r="109" s="1" customFormat="1" ht="48.95" customHeight="1" spans="1:29">
      <c r="A109" s="36"/>
      <c r="B109" s="29" t="s">
        <v>500</v>
      </c>
      <c r="C109" s="29"/>
      <c r="D109" s="29"/>
      <c r="E109" s="29"/>
      <c r="F109" s="29"/>
      <c r="G109" s="29"/>
      <c r="H109" s="85"/>
      <c r="I109" s="29"/>
      <c r="J109" s="29"/>
      <c r="K109" s="94"/>
      <c r="L109" s="52">
        <f t="shared" ref="L109:W109" si="31">L110</f>
        <v>6</v>
      </c>
      <c r="M109" s="52">
        <f t="shared" si="31"/>
        <v>6</v>
      </c>
      <c r="N109" s="52">
        <f t="shared" si="31"/>
        <v>0</v>
      </c>
      <c r="O109" s="52">
        <f t="shared" si="31"/>
        <v>0</v>
      </c>
      <c r="P109" s="52">
        <f t="shared" si="31"/>
        <v>0</v>
      </c>
      <c r="Q109" s="52">
        <f t="shared" si="31"/>
        <v>0</v>
      </c>
      <c r="R109" s="52">
        <f t="shared" si="31"/>
        <v>0</v>
      </c>
      <c r="S109" s="52">
        <f t="shared" si="31"/>
        <v>0</v>
      </c>
      <c r="T109" s="52">
        <f t="shared" si="31"/>
        <v>0</v>
      </c>
      <c r="U109" s="52">
        <f t="shared" si="31"/>
        <v>0</v>
      </c>
      <c r="V109" s="52">
        <f t="shared" si="31"/>
        <v>0</v>
      </c>
      <c r="W109" s="52">
        <f t="shared" si="31"/>
        <v>0</v>
      </c>
      <c r="X109" s="61"/>
      <c r="Y109" s="61"/>
      <c r="Z109" s="78"/>
      <c r="AA109" s="78"/>
      <c r="AB109" s="78"/>
      <c r="AC109" s="78"/>
    </row>
    <row r="110" s="2" customFormat="1" ht="145" customHeight="1" spans="1:16384">
      <c r="A110" s="40">
        <v>72</v>
      </c>
      <c r="B110" s="84" t="s">
        <v>501</v>
      </c>
      <c r="C110" s="56" t="s">
        <v>502</v>
      </c>
      <c r="D110" s="40" t="s">
        <v>503</v>
      </c>
      <c r="E110" s="40" t="s">
        <v>175</v>
      </c>
      <c r="F110" s="41" t="s">
        <v>138</v>
      </c>
      <c r="G110" s="42">
        <v>2019.01</v>
      </c>
      <c r="H110" s="43">
        <v>2019.12</v>
      </c>
      <c r="I110" s="84" t="s">
        <v>66</v>
      </c>
      <c r="J110" s="89" t="s">
        <v>316</v>
      </c>
      <c r="K110" s="56" t="s">
        <v>504</v>
      </c>
      <c r="L110" s="43">
        <v>6</v>
      </c>
      <c r="M110" s="43">
        <v>6</v>
      </c>
      <c r="N110" s="43"/>
      <c r="O110" s="43"/>
      <c r="P110" s="52"/>
      <c r="Q110" s="52"/>
      <c r="R110" s="52"/>
      <c r="S110" s="52"/>
      <c r="T110" s="52"/>
      <c r="U110" s="52"/>
      <c r="V110" s="52"/>
      <c r="W110" s="52"/>
      <c r="X110" s="60">
        <v>32</v>
      </c>
      <c r="Y110" s="60">
        <v>0</v>
      </c>
      <c r="Z110" s="80" t="s">
        <v>505</v>
      </c>
      <c r="AA110" s="40" t="s">
        <v>179</v>
      </c>
      <c r="AB110" s="60" t="s">
        <v>180</v>
      </c>
      <c r="AC110" s="79"/>
      <c r="XFA110" s="1"/>
      <c r="XFB110" s="1"/>
      <c r="XFC110" s="1"/>
      <c r="XFD110" s="1"/>
    </row>
    <row r="111" s="1" customFormat="1" ht="57.95" customHeight="1" spans="1:29">
      <c r="A111" s="86"/>
      <c r="B111" s="86"/>
      <c r="C111" s="86"/>
      <c r="D111" s="86"/>
      <c r="E111" s="86"/>
      <c r="F111" s="87"/>
      <c r="G111" s="87"/>
      <c r="H111" s="88"/>
      <c r="I111" s="87"/>
      <c r="J111" s="87"/>
      <c r="K111" s="86"/>
      <c r="L111" s="88"/>
      <c r="M111" s="88"/>
      <c r="N111" s="88"/>
      <c r="O111" s="88"/>
      <c r="P111" s="88"/>
      <c r="Q111" s="88"/>
      <c r="R111" s="88"/>
      <c r="S111" s="88"/>
      <c r="T111" s="88"/>
      <c r="U111" s="88"/>
      <c r="V111" s="88"/>
      <c r="W111" s="88"/>
      <c r="X111" s="87"/>
      <c r="Y111" s="87"/>
      <c r="Z111" s="86"/>
      <c r="AA111" s="86"/>
      <c r="AB111" s="86"/>
      <c r="AC111" s="86"/>
    </row>
    <row r="112" s="5" customFormat="1" spans="6:27">
      <c r="F112" s="6"/>
      <c r="G112" s="7"/>
      <c r="H112" s="8"/>
      <c r="K112" s="9"/>
      <c r="L112" s="8"/>
      <c r="M112" s="8"/>
      <c r="N112" s="8"/>
      <c r="O112" s="8"/>
      <c r="P112" s="8"/>
      <c r="Q112" s="8"/>
      <c r="R112" s="8"/>
      <c r="S112" s="8"/>
      <c r="T112" s="8"/>
      <c r="U112" s="8"/>
      <c r="V112" s="8"/>
      <c r="W112" s="8"/>
      <c r="X112" s="6"/>
      <c r="Y112" s="6"/>
      <c r="Z112" s="10"/>
      <c r="AA112" s="10"/>
    </row>
    <row r="113" s="5" customFormat="1" spans="6:27">
      <c r="F113" s="6"/>
      <c r="G113" s="7"/>
      <c r="H113" s="8"/>
      <c r="K113" s="9"/>
      <c r="L113" s="8"/>
      <c r="M113" s="8"/>
      <c r="N113" s="8"/>
      <c r="O113" s="8"/>
      <c r="P113" s="8"/>
      <c r="Q113" s="8"/>
      <c r="R113" s="8"/>
      <c r="S113" s="8"/>
      <c r="T113" s="6"/>
      <c r="U113" s="8"/>
      <c r="V113" s="8"/>
      <c r="W113" s="8"/>
      <c r="X113" s="6"/>
      <c r="Y113" s="6"/>
      <c r="Z113" s="10"/>
      <c r="AA113" s="10"/>
    </row>
    <row r="114" s="5" customFormat="1" spans="6:27">
      <c r="F114" s="6"/>
      <c r="G114" s="7"/>
      <c r="H114" s="8"/>
      <c r="K114" s="9"/>
      <c r="L114" s="8"/>
      <c r="M114" s="8"/>
      <c r="N114" s="8"/>
      <c r="O114" s="8"/>
      <c r="P114" s="8"/>
      <c r="Q114" s="8"/>
      <c r="R114" s="8"/>
      <c r="S114" s="8"/>
      <c r="T114" s="6"/>
      <c r="U114" s="8"/>
      <c r="V114" s="8"/>
      <c r="W114" s="8"/>
      <c r="X114" s="6"/>
      <c r="Y114" s="6"/>
      <c r="Z114" s="10"/>
      <c r="AA114" s="10"/>
    </row>
    <row r="115" s="5" customFormat="1" spans="3:27">
      <c r="C115" s="9"/>
      <c r="F115" s="6"/>
      <c r="G115" s="7"/>
      <c r="H115" s="8"/>
      <c r="K115" s="9"/>
      <c r="L115" s="8"/>
      <c r="M115" s="8"/>
      <c r="N115" s="8"/>
      <c r="O115" s="8"/>
      <c r="P115" s="8"/>
      <c r="Q115" s="8"/>
      <c r="R115" s="8"/>
      <c r="S115" s="8"/>
      <c r="T115" s="8"/>
      <c r="U115" s="8"/>
      <c r="V115" s="8"/>
      <c r="W115" s="8"/>
      <c r="X115" s="6"/>
      <c r="Y115" s="6"/>
      <c r="Z115" s="10"/>
      <c r="AA115" s="10"/>
    </row>
    <row r="116" s="5" customFormat="1" spans="3:27">
      <c r="C116" s="9"/>
      <c r="F116" s="6"/>
      <c r="G116" s="7"/>
      <c r="H116" s="8"/>
      <c r="K116" s="9"/>
      <c r="L116" s="8"/>
      <c r="M116" s="8"/>
      <c r="N116" s="8"/>
      <c r="O116" s="8"/>
      <c r="P116" s="8"/>
      <c r="Q116" s="8"/>
      <c r="R116" s="8"/>
      <c r="S116" s="8"/>
      <c r="T116" s="8"/>
      <c r="U116" s="8"/>
      <c r="V116" s="8"/>
      <c r="W116" s="8"/>
      <c r="X116" s="6"/>
      <c r="Y116" s="6"/>
      <c r="Z116" s="10"/>
      <c r="AA116" s="10"/>
    </row>
    <row r="117" s="5" customFormat="1" spans="3:27">
      <c r="C117" s="9"/>
      <c r="F117" s="6"/>
      <c r="G117" s="7"/>
      <c r="H117" s="8"/>
      <c r="K117" s="9"/>
      <c r="L117" s="8"/>
      <c r="M117" s="8"/>
      <c r="N117" s="8"/>
      <c r="O117" s="8"/>
      <c r="P117" s="8"/>
      <c r="Q117" s="8"/>
      <c r="R117" s="8"/>
      <c r="S117" s="8"/>
      <c r="T117" s="8"/>
      <c r="U117" s="8"/>
      <c r="V117" s="8"/>
      <c r="W117" s="8"/>
      <c r="X117" s="6"/>
      <c r="Y117" s="6"/>
      <c r="Z117" s="10"/>
      <c r="AA117" s="10"/>
    </row>
    <row r="118" s="5" customFormat="1" spans="3:27">
      <c r="C118" s="9"/>
      <c r="F118" s="6"/>
      <c r="G118" s="7"/>
      <c r="H118" s="8"/>
      <c r="K118" s="9"/>
      <c r="L118" s="8"/>
      <c r="M118" s="8"/>
      <c r="N118" s="8"/>
      <c r="O118" s="8"/>
      <c r="P118" s="8"/>
      <c r="Q118" s="8"/>
      <c r="R118" s="8"/>
      <c r="S118" s="8"/>
      <c r="T118" s="8"/>
      <c r="U118" s="8"/>
      <c r="V118" s="8"/>
      <c r="W118" s="8"/>
      <c r="X118" s="6"/>
      <c r="Y118" s="6"/>
      <c r="Z118" s="10"/>
      <c r="AA118" s="10"/>
    </row>
    <row r="119" s="5" customFormat="1" spans="3:27">
      <c r="C119" s="9"/>
      <c r="E119" s="9"/>
      <c r="F119" s="6"/>
      <c r="G119" s="7"/>
      <c r="H119" s="8"/>
      <c r="K119" s="9"/>
      <c r="L119" s="8"/>
      <c r="M119" s="8"/>
      <c r="N119" s="8"/>
      <c r="O119" s="8"/>
      <c r="P119" s="8"/>
      <c r="Q119" s="8"/>
      <c r="R119" s="8"/>
      <c r="S119" s="8"/>
      <c r="T119" s="8"/>
      <c r="U119" s="8"/>
      <c r="V119" s="8"/>
      <c r="W119" s="8"/>
      <c r="X119" s="6"/>
      <c r="Y119" s="6"/>
      <c r="Z119" s="10"/>
      <c r="AA119" s="10"/>
    </row>
    <row r="120" s="5" customFormat="1" spans="3:27">
      <c r="C120" s="9"/>
      <c r="E120" s="9"/>
      <c r="F120" s="6"/>
      <c r="G120" s="7"/>
      <c r="H120" s="8"/>
      <c r="K120" s="9"/>
      <c r="L120" s="8"/>
      <c r="M120" s="8"/>
      <c r="N120" s="8"/>
      <c r="O120" s="8"/>
      <c r="P120" s="8"/>
      <c r="Q120" s="8"/>
      <c r="R120" s="8"/>
      <c r="S120" s="8"/>
      <c r="T120" s="8"/>
      <c r="U120" s="8"/>
      <c r="V120" s="8"/>
      <c r="W120" s="8"/>
      <c r="X120" s="6"/>
      <c r="Y120" s="6"/>
      <c r="Z120" s="10"/>
      <c r="AA120" s="10"/>
    </row>
    <row r="121" s="5" customFormat="1" spans="3:27">
      <c r="C121" s="9"/>
      <c r="E121" s="9"/>
      <c r="F121" s="6"/>
      <c r="G121" s="7"/>
      <c r="H121" s="8"/>
      <c r="K121" s="9"/>
      <c r="L121" s="8"/>
      <c r="M121" s="8"/>
      <c r="N121" s="8"/>
      <c r="O121" s="8"/>
      <c r="P121" s="8"/>
      <c r="Q121" s="8"/>
      <c r="R121" s="8"/>
      <c r="S121" s="8"/>
      <c r="T121" s="8"/>
      <c r="U121" s="8"/>
      <c r="V121" s="8"/>
      <c r="W121" s="8"/>
      <c r="X121" s="6"/>
      <c r="Y121" s="6"/>
      <c r="Z121" s="10"/>
      <c r="AA121" s="10"/>
    </row>
    <row r="122" s="5" customFormat="1" spans="3:27">
      <c r="C122" s="9"/>
      <c r="E122" s="9"/>
      <c r="F122" s="6"/>
      <c r="G122" s="7"/>
      <c r="H122" s="8"/>
      <c r="K122" s="9"/>
      <c r="L122" s="8"/>
      <c r="M122" s="8"/>
      <c r="N122" s="8"/>
      <c r="O122" s="8"/>
      <c r="P122" s="8"/>
      <c r="Q122" s="8"/>
      <c r="R122" s="8"/>
      <c r="S122" s="8"/>
      <c r="T122" s="8"/>
      <c r="U122" s="8"/>
      <c r="V122" s="8"/>
      <c r="W122" s="8"/>
      <c r="X122" s="6"/>
      <c r="Y122" s="6"/>
      <c r="Z122" s="10"/>
      <c r="AA122" s="10"/>
    </row>
    <row r="123" s="5" customFormat="1" spans="3:27">
      <c r="C123" s="9"/>
      <c r="E123" s="9"/>
      <c r="F123" s="6"/>
      <c r="G123" s="7"/>
      <c r="H123" s="8"/>
      <c r="K123" s="9"/>
      <c r="L123" s="8"/>
      <c r="M123" s="8"/>
      <c r="N123" s="8"/>
      <c r="O123" s="8"/>
      <c r="P123" s="8"/>
      <c r="Q123" s="8"/>
      <c r="R123" s="8"/>
      <c r="S123" s="8"/>
      <c r="T123" s="8"/>
      <c r="U123" s="8"/>
      <c r="V123" s="8"/>
      <c r="W123" s="8"/>
      <c r="X123" s="6"/>
      <c r="Y123" s="6"/>
      <c r="Z123" s="10"/>
      <c r="AA123" s="10"/>
    </row>
    <row r="124" s="5" customFormat="1" spans="3:27">
      <c r="C124" s="9"/>
      <c r="E124" s="9"/>
      <c r="F124" s="6"/>
      <c r="G124" s="7"/>
      <c r="H124" s="8"/>
      <c r="K124" s="9"/>
      <c r="L124" s="8"/>
      <c r="M124" s="8"/>
      <c r="N124" s="8"/>
      <c r="O124" s="8"/>
      <c r="P124" s="8"/>
      <c r="Q124" s="8"/>
      <c r="R124" s="8"/>
      <c r="S124" s="8"/>
      <c r="T124" s="8"/>
      <c r="U124" s="8"/>
      <c r="V124" s="8"/>
      <c r="W124" s="8"/>
      <c r="X124" s="6"/>
      <c r="Y124" s="6"/>
      <c r="Z124" s="10"/>
      <c r="AA124" s="10"/>
    </row>
    <row r="125" s="5" customFormat="1" spans="3:27">
      <c r="C125" s="9"/>
      <c r="E125" s="9"/>
      <c r="F125" s="6"/>
      <c r="G125" s="7"/>
      <c r="H125" s="8"/>
      <c r="K125" s="9"/>
      <c r="L125" s="8"/>
      <c r="M125" s="8"/>
      <c r="N125" s="8"/>
      <c r="O125" s="8"/>
      <c r="P125" s="8"/>
      <c r="Q125" s="8"/>
      <c r="R125" s="8"/>
      <c r="S125" s="8"/>
      <c r="T125" s="8"/>
      <c r="U125" s="8"/>
      <c r="V125" s="8"/>
      <c r="W125" s="8"/>
      <c r="X125" s="6"/>
      <c r="Y125" s="6"/>
      <c r="Z125" s="10"/>
      <c r="AA125" s="10"/>
    </row>
    <row r="126" s="5" customFormat="1" spans="3:28">
      <c r="C126" s="9"/>
      <c r="E126" s="9"/>
      <c r="F126" s="6"/>
      <c r="G126" s="7"/>
      <c r="H126" s="8"/>
      <c r="K126" s="9"/>
      <c r="L126" s="8"/>
      <c r="M126" s="8"/>
      <c r="N126" s="8"/>
      <c r="O126" s="8"/>
      <c r="P126" s="8"/>
      <c r="Q126" s="8"/>
      <c r="R126" s="8"/>
      <c r="S126" s="8"/>
      <c r="T126" s="8"/>
      <c r="U126" s="8"/>
      <c r="V126" s="8"/>
      <c r="W126" s="8"/>
      <c r="X126" s="6"/>
      <c r="Y126" s="6"/>
      <c r="Z126" s="10"/>
      <c r="AA126" s="10"/>
      <c r="AB126" s="10"/>
    </row>
    <row r="127" s="5" customFormat="1" spans="3:28">
      <c r="C127" s="9"/>
      <c r="E127" s="9"/>
      <c r="F127" s="6"/>
      <c r="G127" s="7"/>
      <c r="H127" s="8"/>
      <c r="K127" s="9"/>
      <c r="L127" s="8"/>
      <c r="M127" s="8"/>
      <c r="N127" s="8"/>
      <c r="O127" s="8"/>
      <c r="P127" s="8"/>
      <c r="Q127" s="8"/>
      <c r="R127" s="8"/>
      <c r="S127" s="8"/>
      <c r="T127" s="8"/>
      <c r="U127" s="8"/>
      <c r="V127" s="8"/>
      <c r="W127" s="8"/>
      <c r="X127" s="6"/>
      <c r="Y127" s="6"/>
      <c r="Z127" s="10"/>
      <c r="AA127" s="10"/>
      <c r="AB127" s="10"/>
    </row>
    <row r="128" s="5" customFormat="1" spans="3:28">
      <c r="C128" s="9"/>
      <c r="E128" s="9"/>
      <c r="F128" s="6"/>
      <c r="G128" s="7"/>
      <c r="H128" s="8"/>
      <c r="K128" s="9"/>
      <c r="L128" s="8"/>
      <c r="M128" s="8"/>
      <c r="N128" s="8"/>
      <c r="O128" s="8"/>
      <c r="P128" s="8"/>
      <c r="Q128" s="8"/>
      <c r="R128" s="8"/>
      <c r="S128" s="8"/>
      <c r="T128" s="8"/>
      <c r="U128" s="8"/>
      <c r="V128" s="8"/>
      <c r="W128" s="8"/>
      <c r="X128" s="6"/>
      <c r="Y128" s="6"/>
      <c r="Z128" s="10"/>
      <c r="AA128" s="10"/>
      <c r="AB128" s="10"/>
    </row>
    <row r="129" s="5" customFormat="1" spans="3:28">
      <c r="C129" s="9"/>
      <c r="E129" s="9"/>
      <c r="F129" s="6"/>
      <c r="G129" s="7"/>
      <c r="H129" s="8"/>
      <c r="K129" s="9"/>
      <c r="L129" s="8"/>
      <c r="M129" s="8"/>
      <c r="N129" s="8"/>
      <c r="O129" s="8"/>
      <c r="P129" s="8"/>
      <c r="Q129" s="8"/>
      <c r="R129" s="8"/>
      <c r="S129" s="8"/>
      <c r="T129" s="8"/>
      <c r="U129" s="8"/>
      <c r="V129" s="8"/>
      <c r="W129" s="8"/>
      <c r="X129" s="6"/>
      <c r="Y129" s="6"/>
      <c r="Z129" s="10"/>
      <c r="AA129" s="10"/>
      <c r="AB129" s="10"/>
    </row>
    <row r="130" s="5" customFormat="1" spans="3:28">
      <c r="C130" s="9"/>
      <c r="E130" s="9"/>
      <c r="F130" s="6"/>
      <c r="G130" s="7"/>
      <c r="H130" s="8"/>
      <c r="K130" s="9"/>
      <c r="L130" s="8"/>
      <c r="M130" s="8"/>
      <c r="N130" s="8"/>
      <c r="O130" s="8"/>
      <c r="P130" s="8"/>
      <c r="Q130" s="8"/>
      <c r="R130" s="8"/>
      <c r="S130" s="8"/>
      <c r="T130" s="8"/>
      <c r="U130" s="8"/>
      <c r="V130" s="8"/>
      <c r="W130" s="8"/>
      <c r="X130" s="6"/>
      <c r="Y130" s="6"/>
      <c r="Z130" s="10"/>
      <c r="AA130" s="10"/>
      <c r="AB130" s="10"/>
    </row>
    <row r="131" s="5" customFormat="1" spans="3:28">
      <c r="C131" s="9"/>
      <c r="E131" s="9"/>
      <c r="F131" s="6"/>
      <c r="G131" s="7"/>
      <c r="H131" s="8"/>
      <c r="K131" s="9"/>
      <c r="L131" s="8"/>
      <c r="M131" s="8"/>
      <c r="N131" s="8"/>
      <c r="O131" s="8"/>
      <c r="P131" s="8"/>
      <c r="Q131" s="8"/>
      <c r="R131" s="8"/>
      <c r="S131" s="8"/>
      <c r="T131" s="8"/>
      <c r="U131" s="8"/>
      <c r="V131" s="8"/>
      <c r="W131" s="8"/>
      <c r="X131" s="6"/>
      <c r="Y131" s="6"/>
      <c r="Z131" s="10"/>
      <c r="AA131" s="10"/>
      <c r="AB131" s="10"/>
    </row>
    <row r="132" s="5" customFormat="1" spans="3:28">
      <c r="C132" s="9"/>
      <c r="E132" s="9"/>
      <c r="F132" s="6"/>
      <c r="G132" s="7"/>
      <c r="H132" s="8"/>
      <c r="K132" s="9"/>
      <c r="L132" s="8"/>
      <c r="M132" s="8"/>
      <c r="N132" s="8"/>
      <c r="O132" s="8"/>
      <c r="P132" s="8"/>
      <c r="Q132" s="8"/>
      <c r="R132" s="8"/>
      <c r="S132" s="8"/>
      <c r="T132" s="8"/>
      <c r="U132" s="8"/>
      <c r="V132" s="8"/>
      <c r="W132" s="8"/>
      <c r="X132" s="6"/>
      <c r="Y132" s="6"/>
      <c r="Z132" s="10"/>
      <c r="AA132" s="10"/>
      <c r="AB132" s="10"/>
    </row>
    <row r="133" s="5" customFormat="1" spans="3:28">
      <c r="C133" s="9"/>
      <c r="E133" s="9"/>
      <c r="F133" s="6"/>
      <c r="G133" s="7"/>
      <c r="H133" s="8"/>
      <c r="K133" s="9"/>
      <c r="L133" s="8"/>
      <c r="M133" s="8"/>
      <c r="N133" s="8"/>
      <c r="O133" s="8"/>
      <c r="P133" s="8"/>
      <c r="Q133" s="8"/>
      <c r="R133" s="8"/>
      <c r="S133" s="8"/>
      <c r="T133" s="8"/>
      <c r="U133" s="8"/>
      <c r="V133" s="8"/>
      <c r="W133" s="8"/>
      <c r="X133" s="6"/>
      <c r="Y133" s="6"/>
      <c r="Z133" s="10"/>
      <c r="AA133" s="10"/>
      <c r="AB133" s="10"/>
    </row>
    <row r="134" s="5" customFormat="1" spans="3:28">
      <c r="C134" s="9"/>
      <c r="F134" s="6"/>
      <c r="G134" s="7"/>
      <c r="H134" s="8"/>
      <c r="K134" s="9"/>
      <c r="L134" s="8"/>
      <c r="M134" s="8"/>
      <c r="N134" s="8"/>
      <c r="O134" s="8"/>
      <c r="P134" s="8"/>
      <c r="Q134" s="8"/>
      <c r="R134" s="8"/>
      <c r="S134" s="8"/>
      <c r="T134" s="8"/>
      <c r="U134" s="8"/>
      <c r="V134" s="8"/>
      <c r="W134" s="8"/>
      <c r="X134" s="6"/>
      <c r="Y134" s="6"/>
      <c r="Z134" s="10"/>
      <c r="AA134" s="10"/>
      <c r="AB134" s="10"/>
    </row>
    <row r="135" s="5" customFormat="1" spans="3:28">
      <c r="C135" s="9"/>
      <c r="F135" s="6"/>
      <c r="G135" s="7"/>
      <c r="H135" s="8"/>
      <c r="K135" s="9"/>
      <c r="L135" s="8"/>
      <c r="M135" s="8"/>
      <c r="N135" s="8"/>
      <c r="O135" s="8"/>
      <c r="P135" s="8"/>
      <c r="Q135" s="8"/>
      <c r="R135" s="8"/>
      <c r="S135" s="8"/>
      <c r="T135" s="8"/>
      <c r="U135" s="8"/>
      <c r="V135" s="8"/>
      <c r="W135" s="8"/>
      <c r="X135" s="6"/>
      <c r="Y135" s="6"/>
      <c r="Z135" s="10"/>
      <c r="AA135" s="10"/>
      <c r="AB135" s="10"/>
    </row>
  </sheetData>
  <autoFilter ref="A4:XFD111">
    <extLst/>
  </autoFilter>
  <mergeCells count="52">
    <mergeCell ref="A2:AC2"/>
    <mergeCell ref="G3:H3"/>
    <mergeCell ref="L3:W3"/>
    <mergeCell ref="X3:Y3"/>
    <mergeCell ref="B5:K5"/>
    <mergeCell ref="B6:K6"/>
    <mergeCell ref="B7:K7"/>
    <mergeCell ref="B8:K8"/>
    <mergeCell ref="B10:K10"/>
    <mergeCell ref="B13:K13"/>
    <mergeCell ref="B15:K15"/>
    <mergeCell ref="B17:K17"/>
    <mergeCell ref="B21:K21"/>
    <mergeCell ref="B23:K23"/>
    <mergeCell ref="B24:K24"/>
    <mergeCell ref="B28:K28"/>
    <mergeCell ref="B31:K31"/>
    <mergeCell ref="B41:K41"/>
    <mergeCell ref="B43:K43"/>
    <mergeCell ref="B47:K47"/>
    <mergeCell ref="B48:K48"/>
    <mergeCell ref="B51:K51"/>
    <mergeCell ref="B53:K53"/>
    <mergeCell ref="B65:K65"/>
    <mergeCell ref="B66:K66"/>
    <mergeCell ref="B70:K70"/>
    <mergeCell ref="B71:K71"/>
    <mergeCell ref="B73:K73"/>
    <mergeCell ref="B80:K80"/>
    <mergeCell ref="B81:K81"/>
    <mergeCell ref="B82:K82"/>
    <mergeCell ref="B83:K83"/>
    <mergeCell ref="B84:K84"/>
    <mergeCell ref="B92:K92"/>
    <mergeCell ref="B102:K102"/>
    <mergeCell ref="B103:K103"/>
    <mergeCell ref="B107:K107"/>
    <mergeCell ref="B109:K109"/>
    <mergeCell ref="A111:AC111"/>
    <mergeCell ref="A3:A4"/>
    <mergeCell ref="B3:B4"/>
    <mergeCell ref="C3:C4"/>
    <mergeCell ref="D3:D4"/>
    <mergeCell ref="E3:E4"/>
    <mergeCell ref="F3:F4"/>
    <mergeCell ref="I3:I4"/>
    <mergeCell ref="J3:J4"/>
    <mergeCell ref="K3:K4"/>
    <mergeCell ref="Z3:Z4"/>
    <mergeCell ref="AA3:AA4"/>
    <mergeCell ref="AB3:AB4"/>
    <mergeCell ref="AC3:AC4"/>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lsh</dc:creator>
  <cp:lastModifiedBy>lenovo</cp:lastModifiedBy>
  <dcterms:created xsi:type="dcterms:W3CDTF">2019-06-09T04:35:00Z</dcterms:created>
  <dcterms:modified xsi:type="dcterms:W3CDTF">2019-07-12T05:02:27Z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2052-11.1.0.8808</vt:lpwstr>
  </property>
</Properties>
</file>