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3" activeTab="3"/>
  </bookViews>
  <sheets>
    <sheet name="2026年计划项目清单" sheetId="1" state="hidden" r:id="rId1"/>
    <sheet name="2026年项目库 (2026.4.3)" sheetId="4" state="hidden" r:id="rId2"/>
    <sheet name="2026年第一批启动 (2026.4.3) (上会定)" sheetId="6" state="hidden" r:id="rId3"/>
    <sheet name="2026年第一批启动 (2026.6.12) (项目替换调整)" sheetId="7" r:id="rId4"/>
    <sheet name="汇总表" sheetId="2" state="hidden" r:id="rId5"/>
    <sheet name="2026年第一批启动项目（拟定）" sheetId="3" state="hidden" r:id="rId6"/>
  </sheets>
  <definedNames>
    <definedName name="_xlnm._FilterDatabase" localSheetId="0" hidden="1">'2026年计划项目清单'!$A$4:$AJ$123</definedName>
    <definedName name="_xlnm._FilterDatabase" localSheetId="1" hidden="1">'2026年项目库 (2026.4.3)'!$A$4:$AJ$125</definedName>
    <definedName name="_xlnm._FilterDatabase" localSheetId="2" hidden="1">'2026年第一批启动 (2026.4.3) (上会定)'!$A$4:$AK$120</definedName>
    <definedName name="_xlnm._FilterDatabase" localSheetId="3" hidden="1">'2026年第一批启动 (2026.6.12) (项目替换调整)'!$A$4:$AK$120</definedName>
    <definedName name="_xlnm._FilterDatabase" localSheetId="5" hidden="1">'2026年第一批启动项目（拟定）'!$A$4:$AK$120</definedName>
    <definedName name="_xlnm.Print_Area" localSheetId="0">'2026年计划项目清单'!$A$1:$AI$123</definedName>
    <definedName name="_xlnm.Print_Titles" localSheetId="0">'2026年计划项目清单'!$2:$4</definedName>
    <definedName name="_xlnm.Print_Area" localSheetId="5">'2026年第一批启动项目（拟定）'!$A$1:$AJ$120</definedName>
    <definedName name="_xlnm.Print_Titles" localSheetId="5">'2026年第一批启动项目（拟定）'!$2:$4</definedName>
    <definedName name="_xlnm.Print_Area" localSheetId="1">'2026年项目库 (2026.4.3)'!$A$1:$AI$125</definedName>
    <definedName name="_xlnm.Print_Titles" localSheetId="1">'2026年项目库 (2026.4.3)'!$2:$4</definedName>
    <definedName name="_xlnm.Print_Area" localSheetId="2">'2026年第一批启动 (2026.4.3) (上会定)'!$A$1:$AJ$120</definedName>
    <definedName name="_xlnm.Print_Titles" localSheetId="2">'2026年第一批启动 (2026.4.3) (上会定)'!$2:$4</definedName>
    <definedName name="_xlnm.Print_Area" localSheetId="3">'2026年第一批启动 (2026.6.12) (项目替换调整)'!$A$1:$AJ$120</definedName>
    <definedName name="_xlnm.Print_Titles" localSheetId="3">'2026年第一批启动 (2026.6.12) (项目替换调整)'!$2:$4</definedName>
  </definedNames>
  <calcPr calcId="144525"/>
</workbook>
</file>

<file path=xl/sharedStrings.xml><?xml version="1.0" encoding="utf-8"?>
<sst xmlns="http://schemas.openxmlformats.org/spreadsheetml/2006/main" count="393">
  <si>
    <t>克州阿合奇县2026巩固拓展脱贫攻坚成果和乡村振兴项目（计划库）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</si>
  <si>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</si>
  <si>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</si>
  <si>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</si>
  <si>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</si>
  <si>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</si>
  <si>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</si>
  <si>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</si>
  <si>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</si>
  <si>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</si>
  <si>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</si>
  <si>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</si>
  <si>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受益情况</t>
  </si>
  <si>
    <t>资金规模（I）</t>
  </si>
  <si>
    <t>资金来源</t>
  </si>
  <si>
    <t>责任部门及责任人（K）</t>
  </si>
  <si>
    <t>简要绩效目标(L)</t>
  </si>
  <si>
    <t>简要利益机制</t>
  </si>
  <si>
    <t>入库时间(M)</t>
  </si>
  <si>
    <t>审批文号(N)</t>
  </si>
  <si>
    <t>十大产业链项目类别（芦笋巴仁杏无花果木纳格葡萄中草药牛羊黄麻鸡大果沙枣)</t>
  </si>
  <si>
    <t>户</t>
  </si>
  <si>
    <t>人</t>
  </si>
  <si>
    <t>衔接资金</t>
  </si>
  <si>
    <r>
      <rPr>
        <b/>
        <sz val="12"/>
        <rFont val="宋体"/>
        <charset val="134"/>
      </rPr>
      <t>地方政府债券(J</t>
    </r>
    <r>
      <rPr>
        <b/>
        <vertAlign val="subscript"/>
        <sz val="12"/>
        <rFont val="宋体"/>
        <charset val="134"/>
      </rPr>
      <t>4</t>
    </r>
    <r>
      <rPr>
        <b/>
        <sz val="12"/>
        <rFont val="宋体"/>
        <charset val="134"/>
      </rPr>
      <t>)</t>
    </r>
  </si>
  <si>
    <t>州级配套资金</t>
  </si>
  <si>
    <t>县级配套资金</t>
  </si>
  <si>
    <t>其他资金(J5)</t>
  </si>
  <si>
    <t>备注（其他资金名称）</t>
  </si>
  <si>
    <t>企业投资</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</si>
  <si>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</si>
  <si>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</si>
  <si>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</si>
  <si>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</si>
  <si>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</si>
  <si>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</si>
  <si>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乡村振兴巩固任务</t>
  </si>
  <si>
    <t>以工代赈任务</t>
  </si>
  <si>
    <t>少数民族发展任务</t>
  </si>
  <si>
    <t>国有贫困农牧场任务</t>
  </si>
  <si>
    <t>一级</t>
  </si>
  <si>
    <t>产业发展</t>
  </si>
  <si>
    <t>二级</t>
  </si>
  <si>
    <t>产业到户奖补</t>
  </si>
  <si>
    <t>三级</t>
  </si>
  <si>
    <t>种植业</t>
  </si>
  <si>
    <t>AHQ-2026-01</t>
  </si>
  <si>
    <t>阿合奇县产业发展到户（种植业）补助项目</t>
  </si>
  <si>
    <t>种植业基地</t>
  </si>
  <si>
    <t>生产项目</t>
  </si>
  <si>
    <t>新建</t>
  </si>
  <si>
    <t>23个村</t>
  </si>
  <si>
    <t>2026.4=2026.10</t>
  </si>
  <si>
    <t>1.支持主要粮食作物单产提升。对应用粮食增产先进技术，种植面积在1亩以上，实现小麦单产提升1%以上（冬小麦产量达到381kg以上、春小麦产量达到270kg以上）、玉米单产提升2%以上（产量达到603kg以上），按照100元/亩的标准给予补助。
2.支持耕地质量保护和提升。种植面积在1亩以上，对积造有机肥的，按照30元/m³的标准给予补助。</t>
  </si>
  <si>
    <t>100户</t>
  </si>
  <si>
    <t>农业农村局</t>
  </si>
  <si>
    <t>阿斯力别克·亚力坤</t>
  </si>
  <si>
    <t>安瑞</t>
  </si>
  <si>
    <t>目标1：补贴户数大于340户；
目标2：带动受益户户均增收入大于600元；
目标3：项目区受益群体满意度大于95%。</t>
  </si>
  <si>
    <t>一是通过项目实施后带动增加群众收入，进一步激发群众的内生动力。二是保障粮食安全</t>
  </si>
  <si>
    <t>畜牧业</t>
  </si>
  <si>
    <t>AHQ-2026-02</t>
  </si>
  <si>
    <t>阿合奇县产业发展到户（畜牧业）补助项目</t>
  </si>
  <si>
    <t>养殖业基地</t>
  </si>
  <si>
    <t>1.支持良种能繁母畜养殖。包括牛、羊、马、骆驼等良种能繁母畜养殖给予适当补助，每头（只、匹、峰）母畜当年只补一次。
①县外引进良种母畜。对当年引进符合本地主导品种的良种能繁母畜（饲养三个月以上）：母牛按照2000元/头的标准给予补助；母马、母骆驼按照4000元/匹、峰的标准给予补助；母羊按照400元/只的标准给予补助。
②自繁良种母畜。对当年自繁扩增的母畜（饲养三个月以上）：母牛犊按照1500元/头的标准给予补助；母马驹、母骆驼羔按照3000元/匹、峰的标准给予补助；母羊羔按照300元/只的标准给予补助。
2.支持畜禽养殖提质增效。
①品种改良。对母羊采用人工授精配种并定胎的，按照40元/只的标准给予补助。
②常见多发病防治社会化服务。对接受常见病免疫、诊疗、药浴、驱虫、环境消杀等有偿畜牧兽医社会化服务的，按照200元/户/年的标准给予补助。可由县级或乡级统一委托当地畜牧兽医社会化服务组织提供服务。
3.支持养殖配套设施新建改造提升。
①青贮窖建设。发展牛羊等养殖并经营稳定，对新建砖混结构、容积达到20立方米（含）以上的青贮窖，按照1000元/座/户的标准给予一次性补助；对改造青贮窖的，按照500元/座/户的标准给予一次性补助。
②养殖圈舍设施改造。发展牛羊等养殖并经营稳定，对原有养殖圈舍的围栏、食槽、饮水、棚顶、围墙等设施改造加固，符合规范养殖要求的，按照1000元/座/户的标准给予一次性补助。
4.支持饲草料补助。发展牛羊等养殖并经营稳定，利用永久性青贮窖池加工调制青贮、黄贮饲草料的，按照50元/吨的标准给予一次性补助；对购买或自配全价饲料和配合饲料养殖牛羊的，按照饲料成本的30%给予一次性补助（单户当年最高补助1000 元）。</t>
  </si>
  <si>
    <t>3350户</t>
  </si>
  <si>
    <t>目标1：补贴户数大于3100户；
目标2：带动受益户户均增收入大于6000元；
目标3：项目区受益群体满意度大于95%。</t>
  </si>
  <si>
    <t>一是通过项目实施后，提升以柯尔克孜羊良种繁育、大畜品种改良、饲草料种植质量，加大品种引进推广与地方品种选育提纯力度，优化畜品种区域布局，以柯尔克孜羊作为主导品种，加大柯尔克孜羊扩繁场、核心群建设，持续提升畜群品质和产出效益。
二是坚持牲畜补贴等惠民补贴力度，鼓励农牧民购买优质生产资料，增加牲畜饲养数量，提高牲畜良种率，增加生产经营性收入</t>
  </si>
  <si>
    <t>柯尔克孜羊、帕米尔牦牛</t>
  </si>
  <si>
    <t>林果业</t>
  </si>
  <si>
    <t>渔业</t>
  </si>
  <si>
    <t>庭院经济</t>
  </si>
  <si>
    <t>AHQ-2026-03</t>
  </si>
  <si>
    <t>阿合奇县产业发展到户补助(庭院经济）项目</t>
  </si>
  <si>
    <t>庭院特色种植</t>
  </si>
  <si>
    <t>1.庭院特色种植：利用自家房前屋后、前庭后院等区域发展家庭特色种植蔬菜、林果，种植面积在0.2亩以上并产生一定效益的，按照每户不超过1000元的标准给予补助2.庭院养殖：庭院养殖鸡50羽以上，饲养3个月以上的，按照10元/羽的标准给予补助庭院养殖肉鸽100羽以上，饲养30天以上的，按照3元/羽的标准给予补助。</t>
  </si>
  <si>
    <t>450户</t>
  </si>
  <si>
    <t>目标1：补贴户数大于420户；
目标2：带动受益户户均增收入大于800元；
目标3: 项目区受益群体满意度大于95%。</t>
  </si>
  <si>
    <t>一是通过项目实施，进一步激发群的积极性，提升乡土特色，按照宜种则种、宜养则养，依托农家庭院，可以拓展农业的多种功能，在传统种养业、手工业的基础上，发休闲农业、乡村旅游等多元业态，有效提升农业产业链附加值。
二是转变群众思想，从单一发展传统的畜牧业转向多种途径，多种渠道发展生产，拓宽增收致富的渠道</t>
  </si>
  <si>
    <t>就业创业</t>
  </si>
  <si>
    <t>AHQ-2026-04</t>
  </si>
  <si>
    <t>阿合奇县产业发展到户补助(就业创业）项目</t>
  </si>
  <si>
    <t>就业项目</t>
  </si>
  <si>
    <t>创业补助</t>
  </si>
  <si>
    <t>2026.1-2026.12</t>
  </si>
  <si>
    <t>对取得相关资质或营业许可，县域内从事特色手工产品制作、食品加工、农业农村生产生活服务等经营活动，生产或经营面积在20㎡（含）以上，正常经营至少6个月，按照2000元标准给予一次性补助；生产或经营面积不足20㎡（包含餐车、零售点等移动式摊位），正常经营至少3个月的，按照1000 元标准给予一次性补助。</t>
  </si>
  <si>
    <t>30户</t>
  </si>
  <si>
    <t>人社局</t>
  </si>
  <si>
    <t>刘星星</t>
  </si>
  <si>
    <t>周明来</t>
  </si>
  <si>
    <t>目标1：补贴户数大于30户；
目标2：带动受益户户均增收入大于1500元；
目标3：项目区受益群体满意度大于95%。</t>
  </si>
  <si>
    <t>一是通过项目实施，支持其发展创业，成功创业的农户可吸纳周边劳动力，特别是同村其他农户，形成创业-就业吸纳模式，共同发展
二是培养本地群众的就业能力，培育致富能手，乡村产业致富带头人</t>
  </si>
  <si>
    <t>AHQ-2026-05</t>
  </si>
  <si>
    <t>阿合奇县库兰萨日克乡阿克特克提尔村农田配套提升项目</t>
  </si>
  <si>
    <t>阿克特克提尔村</t>
  </si>
  <si>
    <t>对阿克特克提尔村三小队2433.87亩土地进行配套提升，将现有小地块4-5亩结合地形整合为单个11-74亩大地块。
1.田块整治工程：土地平整2433.87亩，单个条田11-74亩；
2.灌溉与排水工程：沉砂池引水渠长度为0.100km采用预制渠UJ800渠道，渠系建筑物20座，其中节制分水闸10座，农桥10座；新建滴灌系统首部3套，新建主干管总长6.244km, 新建分干管总长19.107km，阀门井64座，排水井62座,出地桩 254座；
3.田间道路工程：新建田间道路总长度2.355km；
4.农田输配电工程：新建10KV高压输电线路2.25km，0.38KV低压输电线路 0.15km。</t>
  </si>
  <si>
    <t>2433.87亩</t>
  </si>
  <si>
    <t>库兰萨日克乡</t>
  </si>
  <si>
    <t>娄子龙</t>
  </si>
  <si>
    <t>目标1：土地平整2433.87亩土地平整，可有效提升农业生产条件，通过土地平整实现规模化种植，提高土地利用率15%以上
目标2：完善的灌排系统将使灌溉水利用系数提升至0.85，减少农业用水浪费
目标3：电力设施的配套建设能保障田间机械化作业率达到90%，显著降低人工成本，促进农业生产效率提升30%左右</t>
  </si>
  <si>
    <t>一是农民参与保障​：项目前期召开村民大会明确权属调整方案，确保农民知情权；优先雇佣本地劳动力参与施工（如道路、渠道建设）
二是​土地增值收益共享​：地块整合后新增耕地或规模化经营产生的增值收益，按比例分配给村集体和农民</t>
  </si>
  <si>
    <t>AHQ-2026-06</t>
  </si>
  <si>
    <t>阿合奇县林果种植及三防技术项目</t>
  </si>
  <si>
    <t>阿依尼克喀克尔村、皮羌村、佳朗奇村、阿果依村、色帕巴依村</t>
  </si>
  <si>
    <t>1.良种场阿依尼克喀克尔村平整土地450亩，铺设农家肥及其他肥料，采购巴仁杏果树32000颗，亩均70棵，配套滴灌管道，雇佣捡石机对种植区石块进行清理，并铺设沙子。
2.皮羌村:887亩土地平整及配套附属设施建设；采购并种植海棠果幼苗5.2万棵。佳朗奇村:150亩土地平整及配套附属设施建设；采购海棠果幼苗4.2万棵，用于补植补栽400亩土地。
3.为色帕巴依乡集中杏树地搭建防雹网120亩。一是搭建适配型基础格架，布设加厚镀锌钢管立柱每亩约28根，立柱顶部铺设主丝与副丝钢绞线并配备固定帽，形成“加密田字格”支撑网，四周配套加重地锚等；二是铺设适配本地强紫外线、强风环境的高抗逆防雹网每亩约820平方米，相关配套设施设备、零部件等。</t>
  </si>
  <si>
    <t>1457亩</t>
  </si>
  <si>
    <t>林草中心</t>
  </si>
  <si>
    <t>周尹</t>
  </si>
  <si>
    <t>目标1：通过项目实施，盘活集体土地资源，带动群众就业，增加村集体和农牧民经济收入。
目标2：通过土地平整、清理和苗木种植、铺设肥料，改善土壤结构，增强保水保肥能力，提升土地质量，增加特色林果产量。
目标3：加强特色林果产业防护，减少灾害损失，确保产业平稳发展。</t>
  </si>
  <si>
    <t>直接带动农民增收，通过土地流转、务工就业、分红等方式实现人均年收入增长。盘活集体土地资源，形成可持续的产业收益模式，预计项目建成后年产值显著提升。</t>
  </si>
  <si>
    <t>巴仁杏</t>
  </si>
  <si>
    <t>AHQ-2026-08</t>
  </si>
  <si>
    <t>阿合奇县苏木塔什乡免耕补播项目</t>
  </si>
  <si>
    <t>克孜宫拜孜村</t>
  </si>
  <si>
    <t>1.计划免耕补播面积6000亩；
2.新修建容量2万立方水池，重新安装喷灌喷头6000个及配套开关井500个；400直径主管道需要更换长度15公里（PE），分管管道250直径管道需要跟换长度18公里（PE），
需要重新铺90直径管道30公里（PE）
3.建设1000平米的羊圈、400平米的精饲料库、1000平米的草料储存库各一座；
4.引进皮山红羊200只、种公羊20只。</t>
  </si>
  <si>
    <t>6000亩</t>
  </si>
  <si>
    <t>苏木塔什乡</t>
  </si>
  <si>
    <t>郭启鸿</t>
  </si>
  <si>
    <t>目标1：改善耕地质量与覆盖度≥5% 与≥85% 
目标2. 土壤有机质提升率≥5%
目标3：提高土地产出率和资源利用效率，每亩产量增加100元，牲畜养殖效益显著提升。
目标4：提升出苗及存活效果≥85%
目标5：提升农牧民满意率≥95%</t>
  </si>
  <si>
    <t>工程的建设对于带动项目区农副产品的加工业发展奠定了坚实的基础，同时也推动了农业产业化的经营，带动农副业产品的整体效益的提高，今后农业发展的方向就是向产业化、自动化迈进。</t>
  </si>
  <si>
    <t>AHQ-2026-20</t>
  </si>
  <si>
    <t>阿合奇县哈拉布拉克乡哈拉布拉克村人工草地建设项目</t>
  </si>
  <si>
    <t>哈拉布拉克村</t>
  </si>
  <si>
    <t>1、在其勒特克沟汇水口以上800m左支阿特加依沟新建引水闸；2、引水闸口下游120米处新建0.21万m³条形沉砂蓄水池；3、新建3420mDN500PE引水主管道4、新建1100m³高位汇水池一座；5、2150亩草料地修整；6、放水管道和灌溉系统等工程；7、种植技术服务支持1年；8、配套拖拉机等农机设备。</t>
  </si>
  <si>
    <t>2150亩</t>
  </si>
  <si>
    <t>哈拉布拉克乡</t>
  </si>
  <si>
    <t>李恒</t>
  </si>
  <si>
    <t>目标1：完成1500亩人工饲草料地平整，符合规划设计标准的土地面积达标率100%；配套建设必要的灌溉、田间道路等基础设施
目标2：项目建成后，每亩饲草料地年产量较平整前提升20%以上；通过规模化种植、统一经营</t>
  </si>
  <si>
    <t>充分利用乡村振兴衔接资金，将戈壁荒滩变人工草场，达到生态效益与经济效益的“双丰收”的效果，由公司或村集体组织运营，按“保底收益+分红”模式向牧民分红</t>
  </si>
  <si>
    <t>AHQ-2026-07</t>
  </si>
  <si>
    <t>苏木塔什乡奶牛养殖项目</t>
  </si>
  <si>
    <t>克孜宫拜孜村养殖小区对1100平米羊圈改建成牛圈及其配套设施，对羊圈外围活动区域进行扩大，购买荷斯坦母牛50头。</t>
  </si>
  <si>
    <t>1100平方米</t>
  </si>
  <si>
    <t>目标1：项目完工后工程验收合格率100%；牲畜存活率均≥98%。
目标2：增加集体经济收入10万元以上。
目标3：带动稳就业5人
目标4：资金使用合规率100%，无超支挪用情况。</t>
  </si>
  <si>
    <t>该项目以 “就业 + 分红 + 托管 + 产业联动” 为核心，兼顾短期增收与长期发展，形成 “集体增实力、农户增收入、产业增效益” 的良性循环</t>
  </si>
  <si>
    <t>牛</t>
  </si>
  <si>
    <t>水产养殖业发展</t>
  </si>
  <si>
    <t>林草基地建设</t>
  </si>
  <si>
    <t>休闲农业与乡村旅游</t>
  </si>
  <si>
    <t>光伏电站建设</t>
  </si>
  <si>
    <t>加工流通项目</t>
  </si>
  <si>
    <t>农产品仓储保鲜冷链基础设施建设</t>
  </si>
  <si>
    <t>产地初加工和精深加工</t>
  </si>
  <si>
    <t>AHQ-2026-18</t>
  </si>
  <si>
    <t>阿合奇县哈拉奇乡阿合奇村柯尔克孜民族特色刺绣项目</t>
  </si>
  <si>
    <t>加工业</t>
  </si>
  <si>
    <t>建设600平米厂房，项目建设相关配套（电路、暖气等）；采购9针10头600头距600*800链锈自动刺绣机1台、采购9针10头600头距600*800平绣机1台、采购二合一平绣加链式高速机器（9针10头910x600）1台、采购电剪刀5台、采购JCOK电脑高速包缝机5台、采购自动蒸汽烫斗机2台、采购自动裁缝机15台、采购激光切割机1台、采购数码直喷机刷机1台。</t>
  </si>
  <si>
    <t>600平方米</t>
  </si>
  <si>
    <t>哈拉奇乡</t>
  </si>
  <si>
    <t>朱成</t>
  </si>
  <si>
    <t>统战部</t>
  </si>
  <si>
    <t>牛海宝</t>
  </si>
  <si>
    <t>买买提艾沙·托合提巴依</t>
  </si>
  <si>
    <t>目标1：带动就业人数20人；
目标2：村集体收入增加6-8万元；
目标3：项目区受益群体满意度大于95%。</t>
  </si>
  <si>
    <t>搭建资源对接平台，采用公司化运营
为绣娘提供免费技能培训（含传统技艺与现代工艺结合）、生产物料；按件或按米计酬支付绣娘工资，还吸纳农户就业，拓宽农户增收渠道。
以家庭主妇、毕业生等为主，可居家或在合作社参与刺绣生产，灵活兼顾家庭与增收；通过技能提升获得稳定收入（月收入最高达4000余元）；非遗传承人及技术骨干还可通过传帮带获得额外激励，同时实现民族技艺的代际传承。</t>
  </si>
  <si>
    <t>市场建设和农村电商物流</t>
  </si>
  <si>
    <t>品牌打造和展销平台</t>
  </si>
  <si>
    <t>配套基础设施项目</t>
  </si>
  <si>
    <t>小型农田水利设施建设(排碱渠、节水灌溉、防渗渠建设、其它乡村振兴有关的农田水利建设)</t>
  </si>
  <si>
    <t>产业园（区）</t>
  </si>
  <si>
    <t>其他（合作社补助、壮大村集体经济）</t>
  </si>
  <si>
    <t>产业服务支撑项目</t>
  </si>
  <si>
    <t>智慧（数字）农业</t>
  </si>
  <si>
    <t>产业科技服务</t>
  </si>
  <si>
    <t>人才培养</t>
  </si>
  <si>
    <t>农业社会化服务</t>
  </si>
  <si>
    <t>金融保险配套项目</t>
  </si>
  <si>
    <t>小额贷款贴息</t>
  </si>
  <si>
    <t>AHQ-2026-16</t>
  </si>
  <si>
    <t>阿合奇县脱贫人口小额信贷贴息项目</t>
  </si>
  <si>
    <t>为符合条件的小额贷款脱贫户、边缘易致贫户进行全额贴息。</t>
  </si>
  <si>
    <t>1000户</t>
  </si>
  <si>
    <t>目标1：对全县8个乡（镇）场符合条件的脱贫户、边缘易致贫户进行贴息；
目标2：预计受益户数1000户，受益脱贫户900户；
目标3：对符合条件的脱贫人口贷款满足率大于95%；
目标4：脱贫人口小额贷款及时发放率等于100%；</t>
  </si>
  <si>
    <t>一是计划为脱贫户、边缘易致贫户扶贫小额信贷，提供贴息
二是促进脱贫户生产发展，减轻脱贫户还款压力</t>
  </si>
  <si>
    <t>小额信贷风险补偿金</t>
  </si>
  <si>
    <t>特色产业保险保费补助</t>
  </si>
  <si>
    <t>新型经营主体贷款贴息</t>
  </si>
  <si>
    <t>防贫保险（基金）</t>
  </si>
  <si>
    <t>务工补助</t>
  </si>
  <si>
    <t>交通费补助</t>
  </si>
  <si>
    <t>AHQ-2026-13</t>
  </si>
  <si>
    <t>阿合奇县就业补助项目—外出务工交通补贴项目</t>
  </si>
  <si>
    <t>向2025年外出务工的阿合奇县籍脱贫人口和监测对象发放一次性交通补贴。补助标准：2025年连续外出务工就业3个月以上的，给予一次性交通补助。其中：疆外按照每人不超过2000元、疆内跨地州市（含兵团）按照每人不超过1000元标准给予补助，补助按年度发放。具体如下：疆外按照每人不超过2000元；阿克苏地区不超过300元，喀什地区不超过400元，和田地区、巴州不超过500元，北疆、东疆不超过1000元。</t>
  </si>
  <si>
    <t>1200户</t>
  </si>
  <si>
    <t>目标1：一次性交通补助人数（人）&gt;1200人
目标2：资金使用合规率=100%
目标3：资金发放及时率≥95%
目标4：受益人口数（&gt;=**人）&gt;=27691人
目标5：提高人员外出务工动力 有效改善
目标6：外出务工人员满意度 ≥97%</t>
  </si>
  <si>
    <t>为脱贫劳动力就业提供一次性交通补助，解决脱贫劳动力就业交通费用，减轻农牧民就业负担</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</si>
  <si>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</si>
  <si>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</si>
  <si>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</si>
  <si>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</si>
  <si>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</si>
  <si>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</si>
  <si>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</si>
  <si>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</si>
  <si>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</si>
  <si>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</si>
  <si>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</si>
  <si>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</si>
  <si>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</si>
  <si>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AHQ-2026-19</t>
  </si>
  <si>
    <t>阿合奇县农村公路护路员养护项目</t>
  </si>
  <si>
    <t>以乡镇为单位，从有劳动能力的脱贫人口、监测对象及低收入家庭人员中选聘350名护路员，从事农村道路日常养护工作。</t>
  </si>
  <si>
    <t>350户</t>
  </si>
  <si>
    <t>交通局</t>
  </si>
  <si>
    <t>苏俊</t>
  </si>
  <si>
    <t>目标1：确保全县符合条件的农村道路管护人员每月按时足额领取补助，补助发放准确率、及时率均达 100%；保障管护队伍稳定，覆盖全县农村道路管护需求。
目标2：提升管护人员工作积极性，农村道路日常保洁、小修保养到位率显著提高，道路完好率稳步提升；改善农村通行条件，便利群众出行及农产品运输，提升群众满意度；夯实农村道路管护长效机制，助力乡村振兴。
目标3：路面干净整洁无杂草杂物；路肩边坡稳定无缺土亏坡；边沟桥涵排水畅通无淤泥堵塞；安全防护设施完好无损坏。</t>
  </si>
  <si>
    <t>通过招聘护路员，为劳动能力的脱贫人口、监测对象及低收入家庭人员增加收入，同时保障农村道路的正常运行</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</si>
  <si>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</si>
  <si>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</si>
  <si>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</si>
  <si>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</si>
  <si>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产业路、资源路、旅游路建设</t>
  </si>
  <si>
    <t>农村供水保障（饮水安全）设施建设</t>
  </si>
  <si>
    <t>电力设施及维修改造</t>
  </si>
  <si>
    <t>数字乡村建设（信息通信基础设施建设、数字化、智能化建设等）</t>
  </si>
  <si>
    <t>农业农村基础设施中长期贷款贴息</t>
  </si>
  <si>
    <t>其他（防洪工程、排碱渠，渠道清淤）</t>
  </si>
  <si>
    <t>AHQ-2026-10</t>
  </si>
  <si>
    <t>天然草原生态保护修复项目</t>
  </si>
  <si>
    <t>其他</t>
  </si>
  <si>
    <t>别迭里村</t>
  </si>
  <si>
    <t>2026.5-2026.11</t>
  </si>
  <si>
    <t>2026年计划实施人工种草0.8万亩，项目总投资为1079.2万元，其中渠系配套资金700万元，人工种草资金为379.2万元，渠系配套建设内容包括喷灌系统首部、沉砂池、管道等（使用衔接资金700万元）；人工种草建设内容主要包括草种费、机耕费、围栏等（使用林草专项资金379.2万元）。</t>
  </si>
  <si>
    <t>8000亩</t>
  </si>
  <si>
    <t>目标1：通过实施人工种草，草产量和优质牧草比例提高20%，植被覆盖率提升，植被生物多样性提高，群落更新速度加快
目标2：通过实施草地围栏，对天然草原进行季节性休牧，植被盖度由3—8%提高到5-12%，草层高度由4-12厘米提高到6-16厘米。
目标3：该项目实施，有效促进草地建设，提高草地产出能力，推动畜牧业持续发展，
目标4：有效改善区域水热条件，促进草地生态系统良性循环，提高草地维护生态环境的基础作用。</t>
  </si>
  <si>
    <t>一是项目建成后种植优质牧草可为村集体、农牧民的牲畜提供充足饲草料，节省饲养成本。二是可带动农牧民参与到饲草种植管护中，增加农户收入。同时为草蓄平衡发展奠定基础</t>
  </si>
  <si>
    <t>AHQ-2026-11</t>
  </si>
  <si>
    <t>克州阿合奇县哈拉布拉克乡2026年防渗水渠中央财政以工代赈项目</t>
  </si>
  <si>
    <t>2026.04-2026.10</t>
  </si>
  <si>
    <t>哈拉布拉克乡哈拉布拉克村渠道防渗改建长度 8.33km。
1.1小队渠和4小队渠采用C30F200W6现浇矩形渠（JXQ600×600）、2 小队渠和 3 小队渠采用 C30F200W6 现浇矩形渠（JXQ800×800），配套渠系建筑物 83 座；
2.项目建成后将解决哈拉布拉克村解决辖区内2300亩草地、耕地用水需求，并提高水资源利用率。</t>
  </si>
  <si>
    <t>8.33公里</t>
  </si>
  <si>
    <t>目标1：新建矩形防渗渠8.33公里及配套设施，
目标2：2300亩草地、耕地得到有效灌溉，提高了牧草及农作物产量，确保农牧民通过种植稳步增收
目标3：受益户423户，2300人     
目标4：随着农田水渠设施的不断完善，可促进农业增产增收，带动农业产量增加，提高农户家庭收入，为农户增收致富打下基础</t>
  </si>
  <si>
    <t>一是通过项目的实施建设，提高土地利用率。                                                            
二是提升农业生产用水方便程度，为周边农田、草地有效供给农业用水，为农牧民群众用水提供便利
三是保障农业用水需求，提高农业耕地灌溉和生产效率，从而提升农作物品质，提高农户收入
四是对本乡水土保持、水系连通及水美乡村建设、水资源节约与保护起到极大作用</t>
  </si>
  <si>
    <t>AHQ-2026-12</t>
  </si>
  <si>
    <t>阿合奇县2026年中型灌区引水骨干支斗渠系防渗改造及配套工程</t>
  </si>
  <si>
    <t>哈拉布拉克村、阿合奇村、阿克塔拉村、喀拉布隆村、佳朗奇村、阿克特克提尔村</t>
  </si>
  <si>
    <t>2026.4-2026.11</t>
  </si>
  <si>
    <t>新建防渗渠道14.244公里及渠系配套工程(其中哈拉布拉克乡哈拉布拉克村1队斗渠0.434km，哈拉布拉克乡哈拉布拉克村1队2斗渠1.44km，哈拉奇乡阿合奇村4队斗渠2.727km，苏木塔什乡阿合塔拉村3队2斗渠0.55km，苏木塔什乡阿合塔拉村3队2分斗渠0.12km，苏木塔什乡阿合塔拉村4队斗渠 0.476km，苏木塔什乡阿合塔拉村1队斗渠1.31km，阿合奇镇佳朗奇村3队1斗渠1.493km，阿合奇镇佳朗奇村3队2斗渠0.75km，阿合奇镇佳朗奇村3队3斗渠0.3km，阿合奇镇佳朗奇村3队4斗渠0.514km，色帕巴依乡支渠3.525km，库兰萨日克乡阿克特克提尔村斗渠0.605km)。</t>
  </si>
  <si>
    <t>14.244公里</t>
  </si>
  <si>
    <t>水利局</t>
  </si>
  <si>
    <t>李存云</t>
  </si>
  <si>
    <t>宁海平</t>
  </si>
  <si>
    <t>目标1：带动增加劳动者收入每亩80元
目标2：改善灌溉面积2万亩
目标3：受益人口数10000人
目标4：新增年节水能力达10%</t>
  </si>
  <si>
    <t>AHQ-2026-09</t>
  </si>
  <si>
    <t>阿合奇县库兰萨日克乡阿克特克提尔村2026年草场提升项目</t>
  </si>
  <si>
    <t>1.对阿克特克提尔村原有7.374公里土渠改为防渗渠，规格全部为UJ600预制渠，配套渠系建筑物182座，全部为节制分水闸，可解决1400亩耕地和300亩草地供水。
2.新建3000m³沉砂池1座: 新建喷灌系统首部1套，新建主干管总长2.427km,新建干管6.287km，干管闸阀井11座，干管排气井2座，分干管阀门井1座，分干管排水井13座，计划免耕补播面积930亩，项目建成后预计解决6000头/只牲畜草料问题。</t>
  </si>
  <si>
    <t>7.374公里</t>
  </si>
  <si>
    <t>目标1：可有效提升区域灌溉保证率至90%以上，通过沉砂池的沉降处理，使灌溉水含沙量降低60%，减少渠道淤积，延长工程使用寿命
目标2：主干管与干管的合理布局将输水效率提高25%，满足周边0.1万亩农田的高效节水灌溉需求
目标3：通过完善渠系、沉砂池及管网建设，可系统解决灌溉用水效率低、农田用水保障不足等问题</t>
  </si>
  <si>
    <t>种养结合闭环：稳定的耕地灌溉保障粮食及经济作物产出，饲草基地为养殖业提供支撑，养殖业产生的粪污经处理后可作为耕地、草地的有机肥，形成“种养循环”模式，提升农业产业整体效益。辐射周边产业：优质农产品及牲畜产出量增加后，可带动本村及周边农产品收购、加工、运输等相关产业发展，创造更多就业岗位，拓宽村民增收路径。</t>
  </si>
  <si>
    <t>人居环境整治</t>
  </si>
  <si>
    <t>农村卫生厕所改造（户用、公共厕所）</t>
  </si>
  <si>
    <t>农村污水治理</t>
  </si>
  <si>
    <t>AHQ-2026-14</t>
  </si>
  <si>
    <t>克州阿合奇县哈拉奇乡哈拉奇村人居环境整治2026年中央财政以工代赈项目</t>
  </si>
  <si>
    <t>哈拉奇村</t>
  </si>
  <si>
    <t>1、哈拉奇乡哈拉奇村新建排水管网15公里（村委会主干道5公里、巴合提路1队至4队4公里、干部路一巷、二巷3公里、阿克铁列克路3公里）；
  2、新建道路5公里、羊圈通水3公里（123户集中连片东侧集中羊圈）；
  3.90户集中连片内部道路维修3.5公里；
  4、购买压缩式垃圾运输车1辆，垃圾船30个，垃圾桶100个。</t>
  </si>
  <si>
    <t>15公里</t>
  </si>
  <si>
    <t>目标1：新建排水管网15公里；新建道路5公里；采购压缩式垃圾运输车1辆；垃圾桶100个；垃圾船30个。
目标2：大幅度提升哈拉奇村生活污水无害化处理及垃圾运输能力，有效保护环境。
目标3：提升群众出行安全，加大出行便捷性；提升群众生活环境增加获得感幸福感；通过示范村打造提升哈拉奇村整体村容村貌。</t>
  </si>
  <si>
    <t>完善农村基础设施建设，全面推进乡村振兴。持续改善农村人居环境具有重要意义。有利于激发内生动力，改变乡村生产生活条件。以工代赈项目，农民既是项目建设者也是受者，通过项目建设激发其脱贫致富内生动力，</t>
  </si>
  <si>
    <t>农村垃圾治理</t>
  </si>
  <si>
    <t>村容村貌提升</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</si>
  <si>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</si>
  <si>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</si>
  <si>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</si>
  <si>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</si>
  <si>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</si>
  <si>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</si>
  <si>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</si>
  <si>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</si>
  <si>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</si>
  <si>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</si>
  <si>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</si>
  <si>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</si>
  <si>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</si>
  <si>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</si>
  <si>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</si>
  <si>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</si>
  <si>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</si>
  <si>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</si>
  <si>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</si>
  <si>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AHQ-2026-15</t>
  </si>
  <si>
    <t>阿合奇县雨露计划补助项目</t>
  </si>
  <si>
    <t>享受“雨露计划”职业教育补助</t>
  </si>
  <si>
    <t>对已脱贫户（含监测户）家庭子女接受中等、高等职业教育(中等职业教育包括全日制普通中专、成人中专、职业高中，技工院校；高等职业教育包括全日制普通大专、高职院校、技师学院等）及职业本科的在籍在读全日制学生进行补助，计划850人，补助标准每生3000元。</t>
  </si>
  <si>
    <t>850人</t>
  </si>
  <si>
    <t>教育局</t>
  </si>
  <si>
    <t>夏虎林</t>
  </si>
  <si>
    <t>目标：资助人数≧850人
目标2：社会效益指标:减轻家庭教育负担                  
目标3：受助学生及家长满意度≧98%</t>
  </si>
  <si>
    <t>一是进一步提高已脱贫人口素质，增加家庭收入
二是促增强就业创业能力，帮助贫困人口转移就业</t>
  </si>
  <si>
    <t>饮水</t>
  </si>
  <si>
    <t>农村饮水安全巩固提升</t>
  </si>
  <si>
    <t>项目管理费</t>
  </si>
  <si>
    <t>少数民族特色村寨建设项目</t>
  </si>
  <si>
    <t>困难群众饮用低氟茶</t>
  </si>
  <si>
    <t>AHQ-2026-17</t>
  </si>
  <si>
    <t>阿合奇县2026年困难群众饮用低氟边销茶项目</t>
  </si>
  <si>
    <t>困难群众饮用低氟边销茶</t>
  </si>
  <si>
    <t>2026.2-2026.4</t>
  </si>
  <si>
    <t>为全县3962余户脱贫户及监测户购买低氟边销茶，每户3公斤。</t>
  </si>
  <si>
    <t>刘海宝</t>
  </si>
  <si>
    <t>目标1：为引导群众提高对饮茶型地氟病的防治意识，有效预防地氟病，有效提升困难群众身心健康。项目实施后，有效提升预防地氟病的发生。
目标2：通过项目的实施，受益农户3962户，人口15000人。</t>
  </si>
  <si>
    <t>一是引导农牧民群众建立健康的饮茶消费观念，为满足各族群众日益增长的健康需求奠定坚实的基础。二是加大科普宣传力度，加强低氟病预防，广泛开展健康教育。</t>
  </si>
  <si>
    <t>……</t>
  </si>
  <si>
    <t>王军见</t>
  </si>
  <si>
    <t>计划</t>
  </si>
  <si>
    <t>第二批资金</t>
  </si>
  <si>
    <t>第一批</t>
  </si>
  <si>
    <t>新建1500平方米的牛圈及配套设施，购买荷斯坦母牛50头</t>
  </si>
  <si>
    <t>1、在其勒特克沟汇水口以上800m左支阿特加依沟新建引水闸；2、引水闸口下游120米处新建0.21万m³条形沉砂蓄水池；3、新建3420mDN500PE引水主管道；4、新建1100m³高位汇水池一座；5、2150亩草料地修整；6、放水管道和灌溉系统等工程；7、种植技术服务支持1年；8、配套拖拉机等农机设备。</t>
  </si>
  <si>
    <t>目标1：完成2150亩草料地修整，符合规划设计标准的土地面积达标率100%；配套建设必要的灌溉、田间道路等基础设施
目标2：项目建成后，每亩饲草料地年产量较平整前提升20%以上；通过规模化种植、统一经营</t>
  </si>
  <si>
    <t>建设660平方米厂房，项目建设相关配套(电路、暖气等);采购高速平绣机15色600头炬16头800*900一台，采购特种刺绣机9色600头炬16头800*900一台，采购单头刺绣机15色35×50cm一台，采购单头刺绣机15色80×170cm一台，采购自动剪线缝纫机八台，采购快速包缝机三台，采购蒸汽烫台一体机四台，采购激光切割机一台，采购自动绕线机一台，采购绣花专用分线机一台，采购拼缝机两台，采购曲折缝缝纫机一台，采购相机一台，采购镜头一台，采购操作台桌椅套装一套</t>
  </si>
  <si>
    <t>吐尔逊白克·吐尔洪</t>
  </si>
  <si>
    <t>林草专项</t>
  </si>
  <si>
    <t>向2026年外出务工的阿合奇县籍脱贫人口和监测对象发放一次性交通补贴。补助标准：2026年连续外出务工就业3个月以上的，给予一次性交通补助。其中：疆外按照每人不超过2000元、疆内跨地州市（含兵团）按照每人不超过1000元标准给予补助，补助按年度发放。具体如下：疆外按照每人不超过2000元；阿克苏地区不超过300元，喀什地区不超过400元，和田地区、巴州不超过500元，北疆、东疆不超过1000元。</t>
  </si>
  <si>
    <t>在全县各乡（镇）选聘350名护路员（优先从有劳动能力的脱贫人口、监测对象及低收入家庭人员中选聘从事农村道路日常养护工作）</t>
  </si>
  <si>
    <t>余唐洪</t>
  </si>
  <si>
    <t>AHQ-2026-21</t>
  </si>
  <si>
    <t>阿合奇县2026年哈拉布拉克乡农村供水保障能力提升项目</t>
  </si>
  <si>
    <t>哈拉布拉克乡各村</t>
  </si>
  <si>
    <t>新建取水井2座、300m³蓄水池3座，配套净化设备3套、配套加压泵站2座，维修蓄水池1处，维修取水渗井1处，新增水表500块等</t>
  </si>
  <si>
    <t>目标1：工程按期完工、质量合格，设施正常运行率 100%。
目标2：有效提升区域供水保障能力，改善供水水质，满足群众生产生活用水需求，
目标3:完善农村供水基础设施，巩固提升饮水安全保障水平，助力乡村振兴</t>
  </si>
  <si>
    <t>一是通过改善水量、水质、水压及维修老旧设施，保障群众稳定安全用水，降低用水成本，提升生活质量。二是提升偏远居民区供水能力不高问题</t>
  </si>
  <si>
    <t>储备</t>
  </si>
  <si>
    <t>农村清洁能源设施（燃气、户用光伏、风电、水电、农村生物质能源、北方地区清洁取暖等）</t>
  </si>
  <si>
    <t>AHQ-2026-22</t>
  </si>
  <si>
    <t>托什干河阿合奇段河道综合整治及生态廊道修复工程(阿合奇县防洪丁坝三期工程)</t>
  </si>
  <si>
    <t>哈拉布拉克乡、苏木塔什乡、阿合奇镇，</t>
  </si>
  <si>
    <t>修建透水丁坝16座,其中哈拉布拉克乡阿翁库尔村克孜郎2座、苏木塔什乡苏木塔什村4座(上段2道,下段2道)、阿合奇镇科克乔库尔2座、老县城5座、吾曲村3座</t>
  </si>
  <si>
    <t>水利局资金</t>
  </si>
  <si>
    <t>目标1：稳定河道岸线，减轻水流冲刷，保护沿岸耕地、道路、村庄及基础设施安全，提升河道防洪减灾能力。
目标2：保障沿线群众生产生活安全，降低洪涝灾害风险</t>
  </si>
  <si>
    <t>一是有效护岸固堤，减少冲刷坍塌风险，保护农田、住房及出行安全，降低灾害损失。二是稳定河道水文条件，保障农业灌溉与生产用水安全，促进农业稳产增收。</t>
  </si>
  <si>
    <t>阿合奇县2026年度财政常态化帮扶资金第一批项目计划</t>
  </si>
  <si>
    <t>乡村振兴巩固任务
(中央）</t>
  </si>
  <si>
    <t>乡村振兴巩固任务
(自治区）</t>
  </si>
  <si>
    <t>阿合奇县2026年度财政常态化帮扶资金第一批项目调整计划表</t>
  </si>
  <si>
    <r>
      <t>地方政府债券(J</t>
    </r>
    <r>
      <rPr>
        <vertAlign val="subscript"/>
        <sz val="12"/>
        <rFont val="宋体"/>
        <charset val="134"/>
      </rPr>
      <t>4</t>
    </r>
    <r>
      <rPr>
        <sz val="12"/>
        <rFont val="宋体"/>
        <charset val="134"/>
      </rPr>
      <t>)</t>
    </r>
  </si>
  <si>
    <r>
      <t>项目主管单位（K</t>
    </r>
    <r>
      <rPr>
        <vertAlign val="subscript"/>
        <sz val="12"/>
        <rFont val="宋体"/>
        <charset val="134"/>
      </rPr>
      <t>1</t>
    </r>
    <r>
      <rPr>
        <sz val="12"/>
        <rFont val="宋体"/>
        <charset val="134"/>
      </rPr>
      <t>)</t>
    </r>
  </si>
  <si>
    <t>AHQ-2026-24</t>
  </si>
  <si>
    <t>阿合奇县到户产业奖补政策促进农民持续增收项目</t>
  </si>
  <si>
    <t>各乡镇</t>
  </si>
  <si>
    <t>1.种植业：耕地质量提升。种植绿肥实施秸秆还田，每亩奖补20元；积造有机肥并施用，每亩奖补50元。实施节水灌溉，每亩奖补30元。2.林果业：品种优化。采取高接换头等措施进行品种更新改良，对苹果（含海棠）、杏进行新品种推广，每亩奖补300元。整形修剪，苹果（含海棠）每亩奖补110元，杏等其他树种每亩奖补80元。病虫害防治。苹果（含海棠）每亩奖补140元，杏等其他树种每亩奖补80元。3.畜牧业：扩大良种能繁母畜养殖规模（饲养3个月以上）。当年引进良种能繁母牛、母羊，每头母牛奖补3000元、每只母羊奖补400元；当年自繁扩增主导品种的良种母畜产羔后与母犊共同饲养3个月以上，每头母牛犊奖补2000元、每峰母驼羔1500元、每只母羊羔300元。调羔育肥。从疆外购买断奶羔羊育肥，每出栏1只育肥羊奖补60元；从县外疆内购买断奶羔羊育肥，每出栏1只育肥羊奖补30元。品种改良。马、羊采用人工授精配种并产羔，每匹母马奖补1200元、每只母羊奖补40元。疫病防治。有组织的开展畜禽常规病种免疫、诊疗、药浴、驱虫、环境消杀的，每户奖补不超过200元。青贮窖建设改造。新建20立方米（含）及以上砖混结构，奖补1000元；改造达到砖混结构奖补不超过500元。4.特色产业：特色养殖（饲养3个月以上）。养殖鸡、鸭、鹅等禽类50羽以上，每羽奖补10元；养殖肉鸽50羽以上，30天以上，每羽奖补3元；养殖肉兔50只以上，每只奖补10元。设施农业种植。一个标准棚购置菜苗每亩奖补450元，购置食用菌每棒奖补0.6元；对拱棚（财政资金投资建设的除外）进行改造，每棚奖补300元。特色庭院经济。1亩及以下的按每0.1亩100元奖补；1亩以上，超出面积按每0.1亩50元的奖补，每户最高不超过2000元。5.手工经济（稳定经营3个月以上）：从事民族手工艺、非遗、文创产品等制作，面积≥15平方米，每户奖补3000元；对摊位、零散制作，每户奖补2000元。6.经营性服务业（稳定经营3个月以上）：从事农业农村生产生活服务等经营活动，面积在20平方米（含）以上，按2000元奖补；生产或经营面积不足20平方米（包括摊位），按1000元奖补。详见实施方案。</t>
  </si>
  <si>
    <t>3000户</t>
  </si>
  <si>
    <t>阿斯力别克·压力坤</t>
  </si>
  <si>
    <t>目标1：帮扶对象依托种养、庭院、手工、服务业发展持续提升家庭经营性收入，依托产业奖补滚动扩大种养经营规模。
目标2：引导农户融入县域主导产业链，小麦杂粮、柯尔克孜羊、特色林果、民族手工艺等本土特色产业规模化稳步发展。拓宽农户多元增收渠道，筑牢防返贫底线，降低返贫致贫风险。
目标3：激发脱贫人口、防返贫监测对象内生发展动力，落实以干定补、干好再补、不干不补，杜绝普惠式无偿补贴依赖。</t>
  </si>
  <si>
    <t>依托到户直补政策，帮扶对象自筹投入发展种养、庭院、手工、服务业，达标验收后申领定额奖补；奖补资金用于再生产，逐年滚动扩大种养 / 经营规模，农户独享生产经营收益、产业奖补收益，自主承担经营风险，实现 “自主投入 — 产业增收 — 奖补赋能 — 扩产增收” 良性循环。</t>
  </si>
  <si>
    <t>托什干河阿合奇段河道综合整治及生态廊道修复工程（阿合奇县防洪丁坝三期工程）</t>
  </si>
  <si>
    <t>基础设施</t>
  </si>
  <si>
    <t>哈拉布拉克乡、苏木塔什乡、阿合奇镇。</t>
  </si>
  <si>
    <t>2026.7-2026.11</t>
  </si>
  <si>
    <t>修建透水丁坝16座,其中哈拉布拉克乡阿翁库尔村克孜郎2座、苏木塔什乡苏木塔什村4座(上段2道,下段2道)、阿合奇镇科克乔库尔2座、吾曲村8座。</t>
  </si>
  <si>
    <t>3000亩</t>
  </si>
  <si>
    <t>阿合奇县水管站</t>
  </si>
  <si>
    <t>苏来曼·玉赛英</t>
  </si>
  <si>
    <t>目标1：修建透水丁坝16座；
目标2：通过在托什干河哈拉布拉克乡阿翁库尔村克孜郎，苏木塔什乡苏木塔什村、阿合奇镇科克乔库尔、阿合奇镇吾曲村共5段河岸治理，修建防洪丁坝16座，保护位于河岸上的基础设施及居民点不受洪水威胁。保护3500亩地、320户群众生命财政安全</t>
  </si>
  <si>
    <t>一是通过实施托什干河阿合奇段河道综合整治及生态廊道修复工程（阿合奇县防洪丁坝三期工程）的建设，显著提升河段行洪能力，改善区域生态环境，有效遏制水土流失，为项目区经济社会全面发展生态安全屏障。
二是切实保障托什干河沿岸的哈拉布拉克乡阿翁库尔村克孜郎、苏木塔什乡苏木塔什村、阿合奇镇科克乔库尔、吾曲村等5处乡镇居民点及耕地免受洪水顶冲，保护当地居民生命安全，保障阿合奇县经济发展和农牧业生产正常进行。</t>
  </si>
  <si>
    <t>2026年衔接资金计划项目汇总表</t>
  </si>
  <si>
    <t>县市名称</t>
  </si>
  <si>
    <t>总体情况</t>
  </si>
  <si>
    <t>产业类项目</t>
  </si>
  <si>
    <t>就业类</t>
  </si>
  <si>
    <t>巩固三保障</t>
  </si>
  <si>
    <t>易地扶贫搬迁后扶</t>
  </si>
  <si>
    <t>项目个数</t>
  </si>
  <si>
    <t>投资规模（亿元）</t>
  </si>
  <si>
    <t>占比%</t>
  </si>
  <si>
    <t>投资规模</t>
  </si>
  <si>
    <t>阿图什市</t>
  </si>
  <si>
    <t>阿克陶县</t>
  </si>
  <si>
    <t>乌恰县</t>
  </si>
  <si>
    <t>阿合奇县</t>
  </si>
  <si>
    <t>十大产业链谋划项目情况汇总表</t>
  </si>
  <si>
    <t>十大产业链谋划情况</t>
  </si>
  <si>
    <t>芦笋</t>
  </si>
  <si>
    <t>无花果</t>
  </si>
  <si>
    <t>木纳格葡萄</t>
  </si>
  <si>
    <t>中草药</t>
  </si>
  <si>
    <t>羊</t>
  </si>
  <si>
    <t>黄麻鸡</t>
  </si>
  <si>
    <t>大果沙枣</t>
  </si>
  <si>
    <t>2026年克州阿合奇县财政衔接资金项目第一批启动计划</t>
  </si>
  <si>
    <t>乡村振兴巩固任务
中央</t>
  </si>
  <si>
    <t>乡村振兴巩固任务
自治区</t>
  </si>
  <si>
    <t>2026.4-2026.10</t>
  </si>
  <si>
    <t>正在签订合同</t>
  </si>
  <si>
    <t>3月27日开标</t>
  </si>
  <si>
    <t>4月1日开标</t>
  </si>
  <si>
    <t>1800亩</t>
  </si>
  <si>
    <t>正在中标公示期</t>
  </si>
  <si>
    <t>正在前期</t>
  </si>
  <si>
    <t>开工</t>
  </si>
  <si>
    <t>张文成</t>
  </si>
  <si>
    <t>4月17日开标</t>
  </si>
  <si>
    <t>44月17日</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</si>
</sst>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52">
    <font>
      <sz val="11"/>
      <color theme="1"/>
      <name val="宋体"/>
      <charset val="134"/>
      <scheme val="minor"/>
    </font>
    <font>
      <sz val="11"/>
      <name val="Times New Roman"/>
      <charset val="134"/>
    </font>
    <font>
      <b/>
      <sz val="12"/>
      <name val="宋体"/>
      <charset val="134"/>
    </font>
    <font>
      <sz val="12"/>
      <name val="宋体"/>
      <charset val="134"/>
      <scheme val="minor"/>
    </font>
    <font>
      <sz val="12"/>
      <name val="宋体"/>
      <charset val="134"/>
    </font>
    <font>
      <sz val="11"/>
      <name val="宋体"/>
      <charset val="134"/>
      <scheme val="minor"/>
    </font>
    <font>
      <b/>
      <sz val="28"/>
      <name val="宋体"/>
      <charset val="134"/>
    </font>
    <font>
      <b/>
      <sz val="12"/>
      <name val="宋体"/>
      <charset val="134"/>
      <scheme val="minor"/>
    </font>
    <font>
      <sz val="11"/>
      <name val="宋体"/>
      <charset val="134"/>
    </font>
    <font>
      <b/>
      <sz val="36"/>
      <name val="宋体"/>
      <charset val="134"/>
    </font>
    <font>
      <b/>
      <sz val="11"/>
      <color rgb="FFFF0000"/>
      <name val="宋体"/>
      <charset val="134"/>
    </font>
    <font>
      <sz val="26"/>
      <name val="宋体"/>
      <charset val="134"/>
      <scheme val="minor"/>
    </font>
    <font>
      <sz val="26"/>
      <color theme="1"/>
      <name val="宋体"/>
      <charset val="134"/>
      <scheme val="minor"/>
    </font>
    <font>
      <b/>
      <sz val="12"/>
      <color theme="1"/>
      <name val="宋体"/>
      <charset val="134"/>
      <scheme val="minor"/>
    </font>
    <font>
      <sz val="12"/>
      <color theme="1"/>
      <name val="宋体"/>
      <charset val="134"/>
      <scheme val="minor"/>
    </font>
    <font>
      <b/>
      <sz val="18"/>
      <color theme="1"/>
      <name val="宋体"/>
      <charset val="134"/>
      <scheme val="minor"/>
    </font>
    <font>
      <b/>
      <sz val="11"/>
      <color theme="1"/>
      <name val="宋体"/>
      <charset val="134"/>
      <scheme val="minor"/>
    </font>
    <font>
      <b/>
      <sz val="14"/>
      <color theme="1"/>
      <name val="宋体"/>
      <charset val="134"/>
      <scheme val="minor"/>
    </font>
    <font>
      <b/>
      <sz val="12"/>
      <color theme="1"/>
      <name val="方正仿宋_GBK"/>
      <charset val="134"/>
    </font>
    <font>
      <sz val="20"/>
      <name val="宋体"/>
      <charset val="134"/>
    </font>
    <font>
      <sz val="28"/>
      <name val="宋体"/>
      <charset val="134"/>
    </font>
    <font>
      <sz val="36"/>
      <name val="宋体"/>
      <charset val="134"/>
    </font>
    <font>
      <sz val="20"/>
      <name val="宋体"/>
      <charset val="134"/>
      <scheme val="minor"/>
    </font>
    <font>
      <sz val="16"/>
      <name val="宋体"/>
      <charset val="134"/>
      <scheme val="minor"/>
    </font>
    <font>
      <sz val="12"/>
      <color rgb="FFFF0000"/>
      <name val="宋体"/>
      <charset val="134"/>
      <scheme val="minor"/>
    </font>
    <font>
      <sz val="12"/>
      <color rgb="FFFF0000"/>
      <name val="宋体"/>
      <charset val="134"/>
    </font>
    <font>
      <sz val="11"/>
      <color rgb="FFFF0000"/>
      <name val="宋体"/>
      <charset val="134"/>
    </font>
    <font>
      <b/>
      <sz val="12"/>
      <color rgb="FFFF0000"/>
      <name val="宋体"/>
      <charset val="134"/>
    </font>
    <font>
      <b/>
      <sz val="12"/>
      <color rgb="FFFF0000"/>
      <name val="宋体"/>
      <charset val="134"/>
      <scheme val="minor"/>
    </font>
    <font>
      <sz val="11"/>
      <color rgb="FFFF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vertAlign val="subscript"/>
      <sz val="12"/>
      <name val="宋体"/>
      <charset val="134"/>
    </font>
    <font>
      <vertAlign val="subscript"/>
      <sz val="12"/>
      <name val="宋体"/>
      <charset val="134"/>
    </font>
  </fonts>
  <fills count="36">
    <fill>
      <patternFill patternType="none"/>
    </fill>
    <fill>
      <patternFill patternType="gray125"/>
    </fill>
    <fill>
      <patternFill patternType="solid">
        <fgColor theme="3" tint="0.6"/>
        <bgColor indexed="64"/>
      </patternFill>
    </fill>
    <fill>
      <patternFill patternType="solid">
        <fgColor rgb="FFFFFF00"/>
        <bgColor indexed="64"/>
      </patternFill>
    </fill>
    <fill>
      <patternFill patternType="solid">
        <fgColor theme="9" tint="0.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30" fillId="28" borderId="0" applyNumberFormat="0" applyBorder="0" applyAlignment="0" applyProtection="0">
      <alignment vertical="center"/>
    </xf>
    <xf numFmtId="0" fontId="46" fillId="2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8" borderId="0" applyNumberFormat="0" applyBorder="0" applyAlignment="0" applyProtection="0">
      <alignment vertical="center"/>
    </xf>
    <xf numFmtId="0" fontId="37" fillId="12" borderId="0" applyNumberFormat="0" applyBorder="0" applyAlignment="0" applyProtection="0">
      <alignment vertical="center"/>
    </xf>
    <xf numFmtId="43" fontId="0" fillId="0" borderId="0" applyFont="0" applyFill="0" applyBorder="0" applyAlignment="0" applyProtection="0">
      <alignment vertical="center"/>
    </xf>
    <xf numFmtId="0" fontId="39" fillId="31"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7" borderId="10" applyNumberFormat="0" applyFont="0" applyAlignment="0" applyProtection="0">
      <alignment vertical="center"/>
    </xf>
    <xf numFmtId="0" fontId="39" fillId="24" borderId="0" applyNumberFormat="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0" borderId="8" applyNumberFormat="0" applyFill="0" applyAlignment="0" applyProtection="0">
      <alignment vertical="center"/>
    </xf>
    <xf numFmtId="0" fontId="32" fillId="0" borderId="8" applyNumberFormat="0" applyFill="0" applyAlignment="0" applyProtection="0">
      <alignment vertical="center"/>
    </xf>
    <xf numFmtId="0" fontId="39" fillId="30" borderId="0" applyNumberFormat="0" applyBorder="0" applyAlignment="0" applyProtection="0">
      <alignment vertical="center"/>
    </xf>
    <xf numFmtId="0" fontId="35" fillId="0" borderId="12" applyNumberFormat="0" applyFill="0" applyAlignment="0" applyProtection="0">
      <alignment vertical="center"/>
    </xf>
    <xf numFmtId="0" fontId="39" fillId="23" borderId="0" applyNumberFormat="0" applyBorder="0" applyAlignment="0" applyProtection="0">
      <alignment vertical="center"/>
    </xf>
    <xf numFmtId="0" fontId="40" fillId="16" borderId="9" applyNumberFormat="0" applyAlignment="0" applyProtection="0">
      <alignment vertical="center"/>
    </xf>
    <xf numFmtId="0" fontId="47" fillId="16" borderId="13" applyNumberFormat="0" applyAlignment="0" applyProtection="0">
      <alignment vertical="center"/>
    </xf>
    <xf numFmtId="0" fontId="31" fillId="7" borderId="7" applyNumberFormat="0" applyAlignment="0" applyProtection="0">
      <alignment vertical="center"/>
    </xf>
    <xf numFmtId="0" fontId="30" fillId="35" borderId="0" applyNumberFormat="0" applyBorder="0" applyAlignment="0" applyProtection="0">
      <alignment vertical="center"/>
    </xf>
    <xf numFmtId="0" fontId="39" fillId="20" borderId="0" applyNumberFormat="0" applyBorder="0" applyAlignment="0" applyProtection="0">
      <alignment vertical="center"/>
    </xf>
    <xf numFmtId="0" fontId="48" fillId="0" borderId="14" applyNumberFormat="0" applyFill="0" applyAlignment="0" applyProtection="0">
      <alignment vertical="center"/>
    </xf>
    <xf numFmtId="0" fontId="42" fillId="0" borderId="11" applyNumberFormat="0" applyFill="0" applyAlignment="0" applyProtection="0">
      <alignment vertical="center"/>
    </xf>
    <xf numFmtId="0" fontId="49" fillId="34" borderId="0" applyNumberFormat="0" applyBorder="0" applyAlignment="0" applyProtection="0">
      <alignment vertical="center"/>
    </xf>
    <xf numFmtId="0" fontId="45" fillId="22" borderId="0" applyNumberFormat="0" applyBorder="0" applyAlignment="0" applyProtection="0">
      <alignment vertical="center"/>
    </xf>
    <xf numFmtId="0" fontId="30" fillId="27" borderId="0" applyNumberFormat="0" applyBorder="0" applyAlignment="0" applyProtection="0">
      <alignment vertical="center"/>
    </xf>
    <xf numFmtId="0" fontId="39" fillId="15" borderId="0" applyNumberFormat="0" applyBorder="0" applyAlignment="0" applyProtection="0">
      <alignment vertical="center"/>
    </xf>
    <xf numFmtId="0" fontId="30" fillId="26" borderId="0" applyNumberFormat="0" applyBorder="0" applyAlignment="0" applyProtection="0">
      <alignment vertical="center"/>
    </xf>
    <xf numFmtId="0" fontId="30" fillId="6" borderId="0" applyNumberFormat="0" applyBorder="0" applyAlignment="0" applyProtection="0">
      <alignment vertical="center"/>
    </xf>
    <xf numFmtId="0" fontId="30" fillId="33" borderId="0" applyNumberFormat="0" applyBorder="0" applyAlignment="0" applyProtection="0">
      <alignment vertical="center"/>
    </xf>
    <xf numFmtId="0" fontId="30" fillId="11" borderId="0" applyNumberFormat="0" applyBorder="0" applyAlignment="0" applyProtection="0">
      <alignment vertical="center"/>
    </xf>
    <xf numFmtId="0" fontId="39" fillId="14" borderId="0" applyNumberFormat="0" applyBorder="0" applyAlignment="0" applyProtection="0">
      <alignment vertical="center"/>
    </xf>
    <xf numFmtId="0" fontId="39" fillId="19" borderId="0" applyNumberFormat="0" applyBorder="0" applyAlignment="0" applyProtection="0">
      <alignment vertical="center"/>
    </xf>
    <xf numFmtId="0" fontId="30" fillId="32" borderId="0" applyNumberFormat="0" applyBorder="0" applyAlignment="0" applyProtection="0">
      <alignment vertical="center"/>
    </xf>
    <xf numFmtId="0" fontId="30" fillId="10" borderId="0" applyNumberFormat="0" applyBorder="0" applyAlignment="0" applyProtection="0">
      <alignment vertical="center"/>
    </xf>
    <xf numFmtId="0" fontId="39" fillId="13" borderId="0" applyNumberFormat="0" applyBorder="0" applyAlignment="0" applyProtection="0">
      <alignment vertical="center"/>
    </xf>
    <xf numFmtId="0" fontId="30" fillId="5" borderId="0" applyNumberFormat="0" applyBorder="0" applyAlignment="0" applyProtection="0">
      <alignment vertical="center"/>
    </xf>
    <xf numFmtId="0" fontId="39" fillId="29" borderId="0" applyNumberFormat="0" applyBorder="0" applyAlignment="0" applyProtection="0">
      <alignment vertical="center"/>
    </xf>
    <xf numFmtId="0" fontId="39" fillId="18" borderId="0" applyNumberFormat="0" applyBorder="0" applyAlignment="0" applyProtection="0">
      <alignment vertical="center"/>
    </xf>
    <xf numFmtId="0" fontId="30" fillId="9" borderId="0" applyNumberFormat="0" applyBorder="0" applyAlignment="0" applyProtection="0">
      <alignment vertical="center"/>
    </xf>
    <xf numFmtId="0" fontId="39" fillId="21" borderId="0" applyNumberFormat="0" applyBorder="0" applyAlignment="0" applyProtection="0">
      <alignment vertical="center"/>
    </xf>
    <xf numFmtId="0" fontId="38" fillId="0" borderId="0" applyProtection="0"/>
  </cellStyleXfs>
  <cellXfs count="20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2" fillId="2"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2" borderId="0" xfId="0" applyFont="1" applyFill="1" applyAlignment="1">
      <alignment vertical="center"/>
    </xf>
    <xf numFmtId="0" fontId="4" fillId="0" borderId="1" xfId="0" applyFont="1" applyFill="1" applyBorder="1" applyAlignment="1">
      <alignment horizontal="center" vertical="center" wrapText="1"/>
    </xf>
    <xf numFmtId="0" fontId="0" fillId="3" borderId="0" xfId="0"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0" fillId="0" borderId="0" xfId="0" applyFill="1" applyAlignment="1">
      <alignment vertical="center"/>
    </xf>
    <xf numFmtId="0" fontId="6" fillId="0" borderId="0" xfId="0" applyFont="1" applyFill="1" applyAlignment="1">
      <alignment horizontal="center" vertical="center" wrapText="1"/>
    </xf>
    <xf numFmtId="0" fontId="6"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justify" vertical="center" wrapText="1"/>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left" vertical="center" wrapText="1"/>
    </xf>
    <xf numFmtId="0" fontId="2" fillId="2" borderId="3"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justify"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6" fillId="0" borderId="0" xfId="0" applyFont="1" applyFill="1" applyAlignment="1">
      <alignment horizontal="left"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5" xfId="0" applyNumberFormat="1" applyFont="1" applyFill="1" applyBorder="1" applyAlignment="1" applyProtection="1">
      <alignment horizontal="left" vertical="center" wrapText="1"/>
    </xf>
    <xf numFmtId="0" fontId="2" fillId="2" borderId="1" xfId="0" applyFont="1" applyFill="1" applyBorder="1" applyAlignment="1">
      <alignment horizontal="center" vertical="center"/>
    </xf>
    <xf numFmtId="0" fontId="2" fillId="0" borderId="5"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xf>
    <xf numFmtId="0" fontId="2" fillId="0" borderId="5" xfId="0" applyNumberFormat="1" applyFont="1" applyFill="1" applyBorder="1" applyAlignment="1" applyProtection="1">
      <alignment horizontal="center" vertical="center"/>
    </xf>
    <xf numFmtId="0" fontId="3" fillId="0" borderId="1" xfId="0" applyFont="1" applyFill="1" applyBorder="1" applyAlignment="1">
      <alignment vertical="center"/>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2" fillId="0" borderId="4" xfId="0" applyFont="1" applyFill="1" applyBorder="1" applyAlignment="1">
      <alignment vertical="center" wrapText="1"/>
    </xf>
    <xf numFmtId="0" fontId="2" fillId="0" borderId="4" xfId="0" applyNumberFormat="1" applyFont="1" applyFill="1" applyBorder="1" applyAlignment="1">
      <alignment vertical="center" wrapText="1"/>
    </xf>
    <xf numFmtId="0" fontId="2" fillId="0" borderId="5"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xf>
    <xf numFmtId="0" fontId="3" fillId="3" borderId="1" xfId="0" applyFont="1" applyFill="1" applyBorder="1" applyAlignment="1">
      <alignment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0" fillId="2" borderId="0" xfId="0" applyFill="1" applyAlignment="1">
      <alignment vertical="center"/>
    </xf>
    <xf numFmtId="0" fontId="3" fillId="0" borderId="0" xfId="0" applyFont="1" applyFill="1" applyAlignment="1">
      <alignment vertical="center" wrapText="1"/>
    </xf>
    <xf numFmtId="0" fontId="2" fillId="2"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0" fillId="3" borderId="0" xfId="0" applyFill="1" applyAlignment="1">
      <alignment vertical="center"/>
    </xf>
    <xf numFmtId="0" fontId="5" fillId="0" borderId="1" xfId="0" applyFont="1" applyFill="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2" xfId="0" applyFont="1" applyFill="1" applyBorder="1" applyAlignment="1">
      <alignment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0" fillId="0" borderId="1" xfId="0" applyBorder="1">
      <alignment vertical="center"/>
    </xf>
    <xf numFmtId="0" fontId="14" fillId="0" borderId="1" xfId="0" applyFont="1" applyFill="1" applyBorder="1" applyAlignment="1">
      <alignment horizontal="center" vertical="center" wrapText="1"/>
    </xf>
    <xf numFmtId="10" fontId="0" fillId="0" borderId="1" xfId="0" applyNumberFormat="1" applyBorder="1">
      <alignmen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3" fillId="0" borderId="5" xfId="0" applyFont="1" applyFill="1" applyBorder="1" applyAlignment="1">
      <alignment horizontal="center" vertical="center" wrapText="1"/>
    </xf>
    <xf numFmtId="0" fontId="13" fillId="0" borderId="5" xfId="0" applyFont="1" applyFill="1" applyBorder="1" applyAlignment="1">
      <alignment vertical="center" wrapText="1"/>
    </xf>
    <xf numFmtId="0" fontId="18"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vertical="center"/>
    </xf>
    <xf numFmtId="0" fontId="4" fillId="0" borderId="0" xfId="0" applyFont="1" applyFill="1" applyAlignment="1">
      <alignment vertical="center"/>
    </xf>
    <xf numFmtId="0" fontId="19"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3" fillId="0" borderId="0" xfId="0" applyFont="1" applyFill="1" applyAlignment="1">
      <alignment vertical="center"/>
    </xf>
    <xf numFmtId="0" fontId="5"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vertical="center"/>
    </xf>
    <xf numFmtId="0" fontId="5" fillId="0" borderId="0" xfId="0" applyFont="1" applyFill="1" applyBorder="1">
      <alignment vertical="center"/>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justify" vertical="center" wrapText="1"/>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0" fillId="0" borderId="0" xfId="0" applyFont="1" applyFill="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left" vertical="center" wrapText="1"/>
    </xf>
    <xf numFmtId="0" fontId="4"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4" fillId="0" borderId="4" xfId="0" applyFont="1" applyFill="1" applyBorder="1" applyAlignment="1">
      <alignment vertical="center" wrapText="1"/>
    </xf>
    <xf numFmtId="0" fontId="4" fillId="0" borderId="4" xfId="0" applyNumberFormat="1" applyFont="1" applyFill="1" applyBorder="1" applyAlignment="1">
      <alignment vertical="center" wrapText="1"/>
    </xf>
    <xf numFmtId="0" fontId="4" fillId="0" borderId="5"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xf>
    <xf numFmtId="0" fontId="2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Alignment="1">
      <alignment vertical="center"/>
    </xf>
    <xf numFmtId="0" fontId="22" fillId="0" borderId="0" xfId="0" applyFont="1" applyFill="1" applyBorder="1">
      <alignment vertical="center"/>
    </xf>
    <xf numFmtId="0" fontId="19" fillId="0" borderId="0" xfId="0" applyFont="1" applyFill="1" applyBorder="1" applyAlignment="1">
      <alignment vertical="center"/>
    </xf>
    <xf numFmtId="0" fontId="4" fillId="0" borderId="0" xfId="0" applyFont="1" applyFill="1" applyBorder="1" applyAlignment="1">
      <alignment vertical="center"/>
    </xf>
    <xf numFmtId="0" fontId="3" fillId="0" borderId="1" xfId="0" applyFont="1" applyFill="1" applyBorder="1" applyAlignment="1">
      <alignment vertical="center" wrapText="1"/>
    </xf>
    <xf numFmtId="0" fontId="3" fillId="0" borderId="0" xfId="0" applyFont="1" applyFill="1" applyBorder="1" applyAlignment="1">
      <alignment vertical="center"/>
    </xf>
    <xf numFmtId="0" fontId="4" fillId="0" borderId="5"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left" vertical="center" wrapText="1"/>
    </xf>
    <xf numFmtId="0" fontId="23" fillId="0" borderId="1" xfId="0" applyNumberFormat="1" applyFont="1" applyFill="1" applyBorder="1" applyAlignment="1" applyProtection="1">
      <alignment horizontal="left" vertical="center" wrapText="1"/>
    </xf>
    <xf numFmtId="0" fontId="5" fillId="0" borderId="1" xfId="0" applyFont="1" applyFill="1" applyBorder="1" applyAlignment="1">
      <alignment vertical="center"/>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27"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8" fillId="0" borderId="1"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1" xfId="0" applyFont="1" applyFill="1" applyBorder="1" applyAlignment="1">
      <alignment vertical="center" wrapText="1"/>
    </xf>
    <xf numFmtId="0" fontId="4" fillId="0" borderId="0" xfId="0" applyFont="1" applyFill="1" applyBorder="1" applyAlignment="1">
      <alignment horizontal="center" vertical="center" wrapText="1"/>
    </xf>
    <xf numFmtId="0" fontId="24" fillId="0" borderId="1" xfId="0" applyFont="1" applyFill="1" applyBorder="1" applyAlignment="1">
      <alignment vertical="center"/>
    </xf>
    <xf numFmtId="0" fontId="3" fillId="0" borderId="0" xfId="0" applyFont="1" applyFill="1" applyBorder="1" applyAlignment="1">
      <alignment vertical="center"/>
    </xf>
    <xf numFmtId="0" fontId="4" fillId="0" borderId="5" xfId="0" applyFont="1" applyFill="1" applyBorder="1" applyAlignment="1">
      <alignment horizontal="center" vertical="center" wrapText="1"/>
    </xf>
    <xf numFmtId="0" fontId="25" fillId="0" borderId="0" xfId="0" applyFont="1" applyFill="1" applyAlignment="1">
      <alignment vertical="center"/>
    </xf>
    <xf numFmtId="0" fontId="27" fillId="2" borderId="0" xfId="0" applyFont="1" applyFill="1" applyAlignment="1">
      <alignment vertical="center"/>
    </xf>
    <xf numFmtId="0" fontId="0" fillId="0" borderId="0" xfId="0" applyFill="1" applyBorder="1" applyAlignment="1">
      <alignment vertical="center"/>
    </xf>
    <xf numFmtId="0" fontId="0" fillId="0" borderId="0" xfId="0" applyBorder="1">
      <alignment vertical="center"/>
    </xf>
    <xf numFmtId="0" fontId="3" fillId="3"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wrapText="1"/>
    </xf>
    <xf numFmtId="0" fontId="24" fillId="3"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0" xfId="0" applyFont="1" applyFill="1" applyBorder="1" applyAlignment="1">
      <alignment vertical="center"/>
    </xf>
    <xf numFmtId="0" fontId="7" fillId="0" borderId="1" xfId="0" applyFont="1" applyFill="1" applyBorder="1" applyAlignment="1">
      <alignment horizontal="center" vertical="center"/>
    </xf>
    <xf numFmtId="0" fontId="2" fillId="2" borderId="0" xfId="0" applyFont="1" applyFill="1" applyBorder="1" applyAlignment="1">
      <alignment vertical="center"/>
    </xf>
    <xf numFmtId="0" fontId="25" fillId="0" borderId="0" xfId="0" applyFont="1" applyFill="1" applyBorder="1" applyAlignment="1">
      <alignment vertical="center"/>
    </xf>
    <xf numFmtId="0" fontId="27" fillId="2" borderId="0" xfId="0" applyFont="1" applyFill="1" applyBorder="1" applyAlignment="1">
      <alignment vertical="center"/>
    </xf>
    <xf numFmtId="0" fontId="25" fillId="0" borderId="0" xfId="0" applyFont="1" applyFill="1" applyBorder="1" applyAlignment="1">
      <alignment horizontal="center" vertical="center" wrapText="1"/>
    </xf>
    <xf numFmtId="0" fontId="3" fillId="2" borderId="0" xfId="0" applyFont="1" applyFill="1" applyBorder="1" applyAlignment="1">
      <alignment vertical="center"/>
    </xf>
    <xf numFmtId="0" fontId="25" fillId="0" borderId="5" xfId="0" applyFont="1" applyFill="1" applyBorder="1" applyAlignment="1">
      <alignment horizontal="center" vertical="center" wrapText="1"/>
    </xf>
    <xf numFmtId="0" fontId="0" fillId="2" borderId="0" xfId="0" applyFill="1" applyBorder="1" applyAlignment="1">
      <alignment vertical="center"/>
    </xf>
    <xf numFmtId="0" fontId="29" fillId="0" borderId="0" xfId="0" applyFont="1" applyFill="1" applyAlignment="1">
      <alignment vertical="center"/>
    </xf>
    <xf numFmtId="0" fontId="29" fillId="2"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90</xdr:row>
      <xdr:rowOff>0</xdr:rowOff>
    </xdr:from>
    <xdr:to>
      <xdr:col>3</xdr:col>
      <xdr:colOff>76200</xdr:colOff>
      <xdr:row>111</xdr:row>
      <xdr:rowOff>219710</xdr:rowOff>
    </xdr:to>
    <xdr:sp>
      <xdr:nvSpPr>
        <xdr:cNvPr id="2" name="Text Box 79"/>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3" name="Text Box 80"/>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4" name="Text Box 81"/>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5" name="Text Box 82"/>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6" name="Text Box 79"/>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7" name="Text Box 80"/>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8" name="Text Box 81"/>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9" name="Text Box 82"/>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0" name="Text Box 79"/>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1" name="Text Box 80"/>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2" name="Text Box 81"/>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3" name="Text Box 82"/>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4" name="Text Box 79"/>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5" name="Text Box 80"/>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6" name="Text Box 81"/>
        <xdr:cNvSpPr txBox="1"/>
      </xdr:nvSpPr>
      <xdr:spPr>
        <a:xfrm>
          <a:off x="1896110"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7" name="Text Box 82"/>
        <xdr:cNvSpPr txBox="1"/>
      </xdr:nvSpPr>
      <xdr:spPr>
        <a:xfrm>
          <a:off x="1896110" y="3934460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18"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19"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0"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1"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2"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3"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4"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5"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6"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7"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8"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9"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0"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1"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2"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3" name="Text Box 82"/>
        <xdr:cNvSpPr txBox="1"/>
      </xdr:nvSpPr>
      <xdr:spPr>
        <a:xfrm>
          <a:off x="0" y="0"/>
          <a:ext cx="76200" cy="21971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AN123"/>
  <sheetViews>
    <sheetView view="pageBreakPreview" zoomScale="55" zoomScaleNormal="40" zoomScaleSheetLayoutView="55" workbookViewId="0">
      <pane xSplit="10" ySplit="7" topLeftCell="K8" activePane="bottomRight" state="frozen"/>
      <selection/>
      <selection pane="topRight"/>
      <selection pane="bottomLeft"/>
      <selection pane="bottomRight" activeCell="B70" sqref="B70"/>
    </sheetView>
  </sheetViews>
  <sheetFormatPr defaultColWidth="8.89166666666667" defaultRowHeight="13.5"/>
  <cols>
    <col min="1" max="1" width="7.75" style="10" customWidth="1"/>
    <col min="2" max="2" width="9.75" style="11" customWidth="1"/>
    <col min="3" max="3" width="7.38333333333333" style="12" customWidth="1"/>
    <col min="4" max="4" width="10.5" style="13" customWidth="1"/>
    <col min="5" max="5" width="10.6333333333333" style="13" customWidth="1"/>
    <col min="6" max="6" width="10.5" style="13" customWidth="1"/>
    <col min="7" max="7" width="9.63333333333333" style="10" customWidth="1"/>
    <col min="8" max="8" width="13" style="14" customWidth="1"/>
    <col min="9" max="9" width="12.5" style="14" customWidth="1"/>
    <col min="10" max="10" width="143.975" style="15" customWidth="1"/>
    <col min="11" max="11" width="10.9416666666667" style="10" hidden="1" customWidth="1"/>
    <col min="12" max="12" width="10.9" style="10" hidden="1" customWidth="1"/>
    <col min="13" max="13" width="8.11666666666667" style="10" hidden="1" customWidth="1"/>
    <col min="14" max="14" width="14.9416666666667" style="10" customWidth="1"/>
    <col min="15" max="17" width="8.13333333333333" style="10" customWidth="1"/>
    <col min="18" max="18" width="8.63333333333333" style="10" customWidth="1"/>
    <col min="19" max="19" width="7.25" style="10" customWidth="1"/>
    <col min="20" max="20" width="11.1333333333333" style="10" customWidth="1"/>
    <col min="21" max="22" width="8.5" style="10" customWidth="1"/>
    <col min="23" max="23" width="9.25" style="10" customWidth="1"/>
    <col min="24" max="24" width="8.38333333333333" style="10" customWidth="1"/>
    <col min="25" max="25" width="6.5" style="10" customWidth="1"/>
    <col min="26" max="26" width="8.88333333333333" style="13" customWidth="1"/>
    <col min="27" max="27" width="9.75" style="13" hidden="1" customWidth="1"/>
    <col min="28" max="28" width="8" style="13" hidden="1" customWidth="1"/>
    <col min="29" max="29" width="10.6333333333333" style="13" hidden="1" customWidth="1"/>
    <col min="30" max="30" width="8.63333333333333" style="13" hidden="1" customWidth="1"/>
    <col min="31" max="31" width="46.6583333333333" style="15" hidden="1" customWidth="1"/>
    <col min="32" max="32" width="38.175" style="15" hidden="1" customWidth="1"/>
    <col min="33" max="33" width="10.3833333333333" style="13" hidden="1" customWidth="1"/>
    <col min="34" max="34" width="8.25" style="13" hidden="1" customWidth="1"/>
    <col min="35" max="35" width="18.1333333333333" style="13" hidden="1" customWidth="1"/>
    <col min="36" max="36" width="8.89166666666667" style="16"/>
  </cols>
  <sheetData>
    <row r="1" s="1" customFormat="1" ht="63" customHeight="1" spans="1:35">
      <c r="A1" s="17" t="s">
        <v>0</v>
      </c>
      <c r="B1" s="17"/>
      <c r="C1" s="18"/>
      <c r="D1" s="17"/>
      <c r="E1" s="17"/>
      <c r="F1" s="17"/>
      <c r="G1" s="17"/>
      <c r="H1" s="17"/>
      <c r="I1" s="17"/>
      <c r="J1" s="40"/>
      <c r="K1" s="17"/>
      <c r="L1" s="17"/>
      <c r="M1" s="17"/>
      <c r="N1" s="17"/>
      <c r="O1" s="17"/>
      <c r="P1" s="17"/>
      <c r="Q1" s="17"/>
      <c r="R1" s="17"/>
      <c r="S1" s="17"/>
      <c r="T1" s="17"/>
      <c r="U1" s="17"/>
      <c r="V1" s="17"/>
      <c r="W1" s="17"/>
      <c r="X1" s="17"/>
      <c r="Y1" s="17"/>
      <c r="Z1" s="17"/>
      <c r="AA1" s="17"/>
      <c r="AB1" s="17"/>
      <c r="AC1" s="17"/>
      <c r="AD1" s="17"/>
      <c r="AE1" s="40"/>
      <c r="AF1" s="40"/>
      <c r="AG1" s="67"/>
      <c r="AH1" s="67"/>
      <c r="AI1" s="67"/>
    </row>
    <row r="2" s="2" customFormat="1" ht="30" customHeight="1" spans="1:35">
      <c r="A2" s="19" t="s">
        <v>1</v>
      </c>
      <c r="B2" s="19" t="s">
        <v>2</v>
      </c>
      <c r="C2" s="20" t="s">
        <v>3</v>
      </c>
      <c r="D2" s="19" t="s">
        <v>4</v>
      </c>
      <c r="E2" s="19" t="s">
        <v>5</v>
      </c>
      <c r="F2" s="19" t="s">
        <v>6</v>
      </c>
      <c r="G2" s="19" t="s">
        <v>7</v>
      </c>
      <c r="H2" s="19" t="s">
        <v>8</v>
      </c>
      <c r="I2" s="19" t="s">
        <v>9</v>
      </c>
      <c r="J2" s="19" t="s">
        <v>10</v>
      </c>
      <c r="K2" s="19" t="s">
        <v>11</v>
      </c>
      <c r="L2" s="19" t="s">
        <v>12</v>
      </c>
      <c r="M2" s="19"/>
      <c r="N2" s="19" t="s">
        <v>13</v>
      </c>
      <c r="O2" s="41" t="s">
        <v>14</v>
      </c>
      <c r="P2" s="42"/>
      <c r="Q2" s="42"/>
      <c r="R2" s="42"/>
      <c r="S2" s="42"/>
      <c r="T2" s="42"/>
      <c r="U2" s="42"/>
      <c r="V2" s="42"/>
      <c r="W2" s="42"/>
      <c r="X2" s="42"/>
      <c r="Y2" s="63"/>
      <c r="Z2" s="19" t="s">
        <v>15</v>
      </c>
      <c r="AA2" s="19"/>
      <c r="AB2" s="19"/>
      <c r="AC2" s="19"/>
      <c r="AD2" s="19"/>
      <c r="AE2" s="19" t="s">
        <v>16</v>
      </c>
      <c r="AF2" s="19" t="s">
        <v>17</v>
      </c>
      <c r="AG2" s="19" t="s">
        <v>18</v>
      </c>
      <c r="AH2" s="19" t="s">
        <v>19</v>
      </c>
      <c r="AI2" s="68" t="s">
        <v>20</v>
      </c>
    </row>
    <row r="3" s="2" customFormat="1" ht="35" customHeight="1" spans="1:35">
      <c r="A3" s="19"/>
      <c r="B3" s="19"/>
      <c r="C3" s="20"/>
      <c r="D3" s="19"/>
      <c r="E3" s="19"/>
      <c r="F3" s="19"/>
      <c r="G3" s="19"/>
      <c r="H3" s="19"/>
      <c r="I3" s="19"/>
      <c r="J3" s="19"/>
      <c r="K3" s="19"/>
      <c r="L3" s="19" t="s">
        <v>21</v>
      </c>
      <c r="M3" s="19" t="s">
        <v>22</v>
      </c>
      <c r="N3" s="19"/>
      <c r="O3" s="19" t="s">
        <v>23</v>
      </c>
      <c r="P3" s="19"/>
      <c r="Q3" s="19"/>
      <c r="R3" s="19"/>
      <c r="S3" s="19"/>
      <c r="T3" s="19" t="s">
        <v>24</v>
      </c>
      <c r="U3" s="19" t="s">
        <v>25</v>
      </c>
      <c r="V3" s="19" t="s">
        <v>26</v>
      </c>
      <c r="W3" s="19" t="s">
        <v>27</v>
      </c>
      <c r="X3" s="19" t="s">
        <v>28</v>
      </c>
      <c r="Y3" s="19" t="s">
        <v>29</v>
      </c>
      <c r="Z3" s="19" t="s">
        <v>30</v>
      </c>
      <c r="AA3" s="19" t="s">
        <v>31</v>
      </c>
      <c r="AB3" s="19" t="s">
        <v>32</v>
      </c>
      <c r="AC3" s="19" t="s">
        <v>33</v>
      </c>
      <c r="AD3" s="19" t="s">
        <v>34</v>
      </c>
      <c r="AE3" s="19"/>
      <c r="AF3" s="19"/>
      <c r="AG3" s="19"/>
      <c r="AH3" s="19"/>
      <c r="AI3" s="68"/>
    </row>
    <row r="4" s="2" customFormat="1" ht="99" customHeight="1" spans="1:35">
      <c r="A4" s="19"/>
      <c r="B4" s="19"/>
      <c r="C4" s="20"/>
      <c r="D4" s="19"/>
      <c r="E4" s="19"/>
      <c r="F4" s="19"/>
      <c r="G4" s="19"/>
      <c r="H4" s="19"/>
      <c r="I4" s="19"/>
      <c r="J4" s="19"/>
      <c r="K4" s="19"/>
      <c r="L4" s="19"/>
      <c r="M4" s="19"/>
      <c r="N4" s="19"/>
      <c r="O4" s="43" t="s">
        <v>35</v>
      </c>
      <c r="P4" s="43" t="s">
        <v>36</v>
      </c>
      <c r="Q4" s="43" t="s">
        <v>37</v>
      </c>
      <c r="R4" s="61" t="s">
        <v>38</v>
      </c>
      <c r="S4" s="62" t="s">
        <v>39</v>
      </c>
      <c r="T4" s="19"/>
      <c r="U4" s="19"/>
      <c r="V4" s="19"/>
      <c r="W4" s="19"/>
      <c r="X4" s="19"/>
      <c r="Y4" s="19"/>
      <c r="Z4" s="19"/>
      <c r="AA4" s="19"/>
      <c r="AB4" s="19"/>
      <c r="AC4" s="19"/>
      <c r="AD4" s="19"/>
      <c r="AE4" s="19"/>
      <c r="AF4" s="19"/>
      <c r="AG4" s="19"/>
      <c r="AH4" s="19"/>
      <c r="AI4" s="68"/>
    </row>
    <row r="5" s="2" customFormat="1" ht="66" hidden="1" customHeight="1" spans="1:35">
      <c r="A5" s="21" t="s">
        <v>35</v>
      </c>
      <c r="B5" s="22"/>
      <c r="C5" s="22"/>
      <c r="D5" s="22"/>
      <c r="E5" s="22"/>
      <c r="F5" s="22"/>
      <c r="G5" s="22"/>
      <c r="H5" s="22"/>
      <c r="I5" s="22"/>
      <c r="J5" s="44"/>
      <c r="K5" s="45">
        <f t="shared" ref="K5:Y5" si="0">K6+K52+K71+K99+K107+K115+K118</f>
        <v>0</v>
      </c>
      <c r="L5" s="45">
        <f t="shared" si="0"/>
        <v>19779</v>
      </c>
      <c r="M5" s="45">
        <f t="shared" si="0"/>
        <v>24275</v>
      </c>
      <c r="N5" s="45">
        <f t="shared" si="0"/>
        <v>13879.68</v>
      </c>
      <c r="O5" s="45">
        <f t="shared" si="0"/>
        <v>12525</v>
      </c>
      <c r="P5" s="45">
        <f t="shared" si="0"/>
        <v>10606</v>
      </c>
      <c r="Q5" s="45">
        <f t="shared" si="0"/>
        <v>711</v>
      </c>
      <c r="R5" s="45">
        <f t="shared" si="0"/>
        <v>1208</v>
      </c>
      <c r="S5" s="45">
        <f t="shared" si="0"/>
        <v>0</v>
      </c>
      <c r="T5" s="45">
        <f t="shared" si="0"/>
        <v>0</v>
      </c>
      <c r="U5" s="45">
        <f t="shared" si="0"/>
        <v>0</v>
      </c>
      <c r="V5" s="45">
        <f t="shared" si="0"/>
        <v>0</v>
      </c>
      <c r="W5" s="45">
        <f t="shared" si="0"/>
        <v>1354.68</v>
      </c>
      <c r="X5" s="45">
        <f t="shared" si="0"/>
        <v>0</v>
      </c>
      <c r="Y5" s="45">
        <f t="shared" si="0"/>
        <v>0</v>
      </c>
      <c r="Z5" s="45"/>
      <c r="AA5" s="45"/>
      <c r="AB5" s="45"/>
      <c r="AC5" s="45"/>
      <c r="AD5" s="45"/>
      <c r="AE5" s="45"/>
      <c r="AF5" s="45"/>
      <c r="AG5" s="45"/>
      <c r="AH5" s="45"/>
      <c r="AI5" s="45"/>
    </row>
    <row r="6" s="3" customFormat="1" ht="30" hidden="1" customHeight="1" spans="1:35">
      <c r="A6" s="23" t="s">
        <v>40</v>
      </c>
      <c r="B6" s="24" t="s">
        <v>41</v>
      </c>
      <c r="C6" s="24"/>
      <c r="D6" s="24"/>
      <c r="E6" s="24"/>
      <c r="F6" s="24"/>
      <c r="G6" s="24"/>
      <c r="H6" s="24"/>
      <c r="I6" s="24"/>
      <c r="J6" s="24"/>
      <c r="K6" s="46">
        <f t="shared" ref="K6:Y6" si="1">K7+K18+K30+K36+K40+K45</f>
        <v>0</v>
      </c>
      <c r="L6" s="46">
        <f t="shared" si="1"/>
        <v>8215</v>
      </c>
      <c r="M6" s="46">
        <f t="shared" si="1"/>
        <v>8215</v>
      </c>
      <c r="N6" s="46">
        <f t="shared" si="1"/>
        <v>8080.48</v>
      </c>
      <c r="O6" s="46">
        <f t="shared" si="1"/>
        <v>7105</v>
      </c>
      <c r="P6" s="46">
        <f t="shared" si="1"/>
        <v>6409</v>
      </c>
      <c r="Q6" s="46">
        <f t="shared" si="1"/>
        <v>0</v>
      </c>
      <c r="R6" s="46">
        <f t="shared" si="1"/>
        <v>696</v>
      </c>
      <c r="S6" s="46">
        <f t="shared" si="1"/>
        <v>0</v>
      </c>
      <c r="T6" s="46">
        <f t="shared" si="1"/>
        <v>0</v>
      </c>
      <c r="U6" s="46">
        <f t="shared" si="1"/>
        <v>0</v>
      </c>
      <c r="V6" s="46">
        <f t="shared" si="1"/>
        <v>0</v>
      </c>
      <c r="W6" s="46">
        <f t="shared" si="1"/>
        <v>975.48</v>
      </c>
      <c r="X6" s="46">
        <f t="shared" si="1"/>
        <v>0</v>
      </c>
      <c r="Y6" s="46">
        <f t="shared" si="1"/>
        <v>0</v>
      </c>
      <c r="Z6" s="46"/>
      <c r="AA6" s="46"/>
      <c r="AB6" s="46"/>
      <c r="AC6" s="46"/>
      <c r="AD6" s="46"/>
      <c r="AE6" s="46"/>
      <c r="AF6" s="46"/>
      <c r="AG6" s="46"/>
      <c r="AH6" s="46"/>
      <c r="AI6" s="46"/>
    </row>
    <row r="7" s="4" customFormat="1" ht="30" hidden="1" customHeight="1" spans="1:36">
      <c r="A7" s="25" t="s">
        <v>42</v>
      </c>
      <c r="B7" s="26" t="s">
        <v>43</v>
      </c>
      <c r="C7" s="27"/>
      <c r="D7" s="27"/>
      <c r="E7" s="27"/>
      <c r="F7" s="27"/>
      <c r="G7" s="27"/>
      <c r="H7" s="27"/>
      <c r="I7" s="27"/>
      <c r="J7" s="47"/>
      <c r="K7" s="48">
        <f t="shared" ref="K7:Y7" si="2">K8+K10+K12+K13+K14+K16</f>
        <v>0</v>
      </c>
      <c r="L7" s="48">
        <f t="shared" si="2"/>
        <v>3930</v>
      </c>
      <c r="M7" s="48">
        <f t="shared" si="2"/>
        <v>3930</v>
      </c>
      <c r="N7" s="48">
        <f t="shared" si="2"/>
        <v>1810</v>
      </c>
      <c r="O7" s="48">
        <f t="shared" si="2"/>
        <v>834.52</v>
      </c>
      <c r="P7" s="48">
        <f t="shared" si="2"/>
        <v>274</v>
      </c>
      <c r="Q7" s="48">
        <f t="shared" si="2"/>
        <v>0</v>
      </c>
      <c r="R7" s="48">
        <f t="shared" si="2"/>
        <v>560.52</v>
      </c>
      <c r="S7" s="48">
        <f t="shared" si="2"/>
        <v>0</v>
      </c>
      <c r="T7" s="48">
        <f t="shared" si="2"/>
        <v>0</v>
      </c>
      <c r="U7" s="48">
        <f t="shared" si="2"/>
        <v>0</v>
      </c>
      <c r="V7" s="48">
        <f t="shared" si="2"/>
        <v>0</v>
      </c>
      <c r="W7" s="48">
        <f t="shared" si="2"/>
        <v>975.48</v>
      </c>
      <c r="X7" s="48">
        <f t="shared" si="2"/>
        <v>0</v>
      </c>
      <c r="Y7" s="48">
        <f t="shared" si="2"/>
        <v>0</v>
      </c>
      <c r="Z7" s="48"/>
      <c r="AA7" s="48"/>
      <c r="AB7" s="48"/>
      <c r="AC7" s="48"/>
      <c r="AD7" s="48"/>
      <c r="AE7" s="48"/>
      <c r="AF7" s="48"/>
      <c r="AG7" s="48"/>
      <c r="AH7" s="48"/>
      <c r="AI7" s="48"/>
      <c r="AJ7" s="69"/>
    </row>
    <row r="8" s="3" customFormat="1" ht="30" hidden="1" customHeight="1" spans="1:35">
      <c r="A8" s="28" t="s">
        <v>44</v>
      </c>
      <c r="B8" s="29" t="s">
        <v>45</v>
      </c>
      <c r="C8" s="30"/>
      <c r="D8" s="30"/>
      <c r="E8" s="30"/>
      <c r="F8" s="30"/>
      <c r="G8" s="30"/>
      <c r="H8" s="30"/>
      <c r="I8" s="30"/>
      <c r="J8" s="49"/>
      <c r="K8" s="50"/>
      <c r="L8" s="50">
        <f t="shared" ref="L8:Y8" si="3">L9</f>
        <v>100</v>
      </c>
      <c r="M8" s="50">
        <f t="shared" si="3"/>
        <v>100</v>
      </c>
      <c r="N8" s="50">
        <f t="shared" si="3"/>
        <v>10</v>
      </c>
      <c r="O8" s="50">
        <f t="shared" si="3"/>
        <v>10</v>
      </c>
      <c r="P8" s="50">
        <f t="shared" si="3"/>
        <v>10</v>
      </c>
      <c r="Q8" s="50">
        <f t="shared" si="3"/>
        <v>0</v>
      </c>
      <c r="R8" s="50">
        <f t="shared" si="3"/>
        <v>0</v>
      </c>
      <c r="S8" s="50">
        <f t="shared" si="3"/>
        <v>0</v>
      </c>
      <c r="T8" s="50">
        <f t="shared" si="3"/>
        <v>0</v>
      </c>
      <c r="U8" s="50">
        <f t="shared" si="3"/>
        <v>0</v>
      </c>
      <c r="V8" s="50">
        <f t="shared" si="3"/>
        <v>0</v>
      </c>
      <c r="W8" s="50">
        <f t="shared" si="3"/>
        <v>0</v>
      </c>
      <c r="X8" s="50">
        <f t="shared" si="3"/>
        <v>0</v>
      </c>
      <c r="Y8" s="50">
        <f t="shared" si="3"/>
        <v>0</v>
      </c>
      <c r="Z8" s="50"/>
      <c r="AA8" s="50"/>
      <c r="AB8" s="50"/>
      <c r="AC8" s="50"/>
      <c r="AD8" s="50"/>
      <c r="AE8" s="50"/>
      <c r="AF8" s="50"/>
      <c r="AG8" s="50"/>
      <c r="AH8" s="50"/>
      <c r="AI8" s="50"/>
    </row>
    <row r="9" s="3" customFormat="1" ht="116" customHeight="1" spans="1:35">
      <c r="A9" s="37">
        <v>1</v>
      </c>
      <c r="B9" s="37" t="s">
        <v>46</v>
      </c>
      <c r="C9" s="37">
        <v>2026</v>
      </c>
      <c r="D9" s="37" t="s">
        <v>47</v>
      </c>
      <c r="E9" s="37" t="s">
        <v>48</v>
      </c>
      <c r="F9" s="37" t="s">
        <v>49</v>
      </c>
      <c r="G9" s="37" t="s">
        <v>50</v>
      </c>
      <c r="H9" s="37" t="s">
        <v>51</v>
      </c>
      <c r="I9" s="37" t="s">
        <v>52</v>
      </c>
      <c r="J9" s="53" t="s">
        <v>53</v>
      </c>
      <c r="K9" s="37" t="s">
        <v>54</v>
      </c>
      <c r="L9" s="37">
        <v>100</v>
      </c>
      <c r="M9" s="37">
        <v>100</v>
      </c>
      <c r="N9" s="37">
        <f>O9+T9+U9+V9+W9</f>
        <v>10</v>
      </c>
      <c r="O9" s="37">
        <f>P9+Q9+R9+S9</f>
        <v>10</v>
      </c>
      <c r="P9" s="37">
        <v>10</v>
      </c>
      <c r="Q9" s="37">
        <v>0</v>
      </c>
      <c r="R9" s="37">
        <v>0</v>
      </c>
      <c r="S9" s="37">
        <v>0</v>
      </c>
      <c r="T9" s="37">
        <v>0</v>
      </c>
      <c r="U9" s="37">
        <v>0</v>
      </c>
      <c r="V9" s="37">
        <v>0</v>
      </c>
      <c r="W9" s="37">
        <v>0</v>
      </c>
      <c r="X9" s="37"/>
      <c r="Y9" s="37">
        <v>0</v>
      </c>
      <c r="Z9" s="37" t="s">
        <v>55</v>
      </c>
      <c r="AA9" s="37" t="s">
        <v>56</v>
      </c>
      <c r="AB9" s="37" t="s">
        <v>55</v>
      </c>
      <c r="AC9" s="37" t="s">
        <v>56</v>
      </c>
      <c r="AD9" s="37" t="s">
        <v>57</v>
      </c>
      <c r="AE9" s="53" t="s">
        <v>58</v>
      </c>
      <c r="AF9" s="64" t="s">
        <v>59</v>
      </c>
      <c r="AG9" s="37"/>
      <c r="AH9" s="37"/>
      <c r="AI9" s="39"/>
    </row>
    <row r="10" s="3" customFormat="1" ht="30" hidden="1" customHeight="1" spans="1:35">
      <c r="A10" s="28" t="s">
        <v>44</v>
      </c>
      <c r="B10" s="29" t="s">
        <v>60</v>
      </c>
      <c r="C10" s="30"/>
      <c r="D10" s="30"/>
      <c r="E10" s="30"/>
      <c r="F10" s="30"/>
      <c r="G10" s="30"/>
      <c r="H10" s="30"/>
      <c r="I10" s="30"/>
      <c r="J10" s="49"/>
      <c r="K10" s="50"/>
      <c r="L10" s="50">
        <f t="shared" ref="L10:Y10" si="4">L11</f>
        <v>3350</v>
      </c>
      <c r="M10" s="50">
        <f t="shared" si="4"/>
        <v>3350</v>
      </c>
      <c r="N10" s="50">
        <f t="shared" si="4"/>
        <v>1750</v>
      </c>
      <c r="O10" s="50">
        <f t="shared" si="4"/>
        <v>774.52</v>
      </c>
      <c r="P10" s="50">
        <f t="shared" si="4"/>
        <v>214</v>
      </c>
      <c r="Q10" s="50">
        <f t="shared" si="4"/>
        <v>0</v>
      </c>
      <c r="R10" s="50">
        <f t="shared" si="4"/>
        <v>560.52</v>
      </c>
      <c r="S10" s="50">
        <f t="shared" si="4"/>
        <v>0</v>
      </c>
      <c r="T10" s="50">
        <f t="shared" si="4"/>
        <v>0</v>
      </c>
      <c r="U10" s="50">
        <f t="shared" si="4"/>
        <v>0</v>
      </c>
      <c r="V10" s="50">
        <f t="shared" si="4"/>
        <v>0</v>
      </c>
      <c r="W10" s="50">
        <f t="shared" si="4"/>
        <v>975.48</v>
      </c>
      <c r="X10" s="50">
        <f t="shared" si="4"/>
        <v>0</v>
      </c>
      <c r="Y10" s="50">
        <f t="shared" si="4"/>
        <v>0</v>
      </c>
      <c r="Z10" s="50"/>
      <c r="AA10" s="50"/>
      <c r="AB10" s="50"/>
      <c r="AC10" s="50"/>
      <c r="AD10" s="50"/>
      <c r="AE10" s="50"/>
      <c r="AF10" s="50"/>
      <c r="AG10" s="50"/>
      <c r="AH10" s="50"/>
      <c r="AI10" s="50"/>
    </row>
    <row r="11" s="173" customFormat="1" ht="256" customHeight="1" spans="1:36">
      <c r="A11" s="171">
        <v>2</v>
      </c>
      <c r="B11" s="171" t="s">
        <v>61</v>
      </c>
      <c r="C11" s="171">
        <v>2026</v>
      </c>
      <c r="D11" s="171" t="s">
        <v>62</v>
      </c>
      <c r="E11" s="169" t="s">
        <v>41</v>
      </c>
      <c r="F11" s="169" t="s">
        <v>63</v>
      </c>
      <c r="G11" s="171" t="s">
        <v>50</v>
      </c>
      <c r="H11" s="171" t="s">
        <v>51</v>
      </c>
      <c r="I11" s="171" t="s">
        <v>52</v>
      </c>
      <c r="J11" s="192" t="s">
        <v>64</v>
      </c>
      <c r="K11" s="169" t="s">
        <v>65</v>
      </c>
      <c r="L11" s="169">
        <v>3350</v>
      </c>
      <c r="M11" s="169">
        <v>3350</v>
      </c>
      <c r="N11" s="169">
        <v>1750</v>
      </c>
      <c r="O11" s="169">
        <f>P11+Q11+R11+S11</f>
        <v>774.52</v>
      </c>
      <c r="P11" s="169">
        <v>214</v>
      </c>
      <c r="Q11" s="169">
        <v>0</v>
      </c>
      <c r="R11" s="169">
        <v>560.52</v>
      </c>
      <c r="S11" s="169">
        <v>0</v>
      </c>
      <c r="T11" s="169">
        <v>0</v>
      </c>
      <c r="U11" s="169">
        <v>0</v>
      </c>
      <c r="V11" s="169">
        <v>0</v>
      </c>
      <c r="W11" s="169">
        <f>N11-O11</f>
        <v>975.48</v>
      </c>
      <c r="X11" s="169"/>
      <c r="Y11" s="169">
        <v>0</v>
      </c>
      <c r="Z11" s="171" t="s">
        <v>55</v>
      </c>
      <c r="AA11" s="171" t="s">
        <v>56</v>
      </c>
      <c r="AB11" s="171" t="s">
        <v>55</v>
      </c>
      <c r="AC11" s="171" t="s">
        <v>56</v>
      </c>
      <c r="AD11" s="171" t="s">
        <v>57</v>
      </c>
      <c r="AE11" s="194" t="s">
        <v>66</v>
      </c>
      <c r="AF11" s="194" t="s">
        <v>67</v>
      </c>
      <c r="AG11" s="176"/>
      <c r="AH11" s="176"/>
      <c r="AI11" s="169" t="s">
        <v>68</v>
      </c>
      <c r="AJ11" s="204"/>
    </row>
    <row r="12" s="3" customFormat="1" ht="30" hidden="1" customHeight="1" spans="1:35">
      <c r="A12" s="28" t="s">
        <v>44</v>
      </c>
      <c r="B12" s="29" t="s">
        <v>69</v>
      </c>
      <c r="C12" s="30"/>
      <c r="D12" s="30"/>
      <c r="E12" s="30"/>
      <c r="F12" s="30"/>
      <c r="G12" s="30"/>
      <c r="H12" s="30"/>
      <c r="I12" s="30"/>
      <c r="J12" s="49"/>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row>
    <row r="13" s="3" customFormat="1" ht="30" hidden="1" customHeight="1" spans="1:35">
      <c r="A13" s="28" t="s">
        <v>44</v>
      </c>
      <c r="B13" s="29" t="s">
        <v>70</v>
      </c>
      <c r="C13" s="30"/>
      <c r="D13" s="30"/>
      <c r="E13" s="30"/>
      <c r="F13" s="30"/>
      <c r="G13" s="30"/>
      <c r="H13" s="30"/>
      <c r="I13" s="30"/>
      <c r="J13" s="49"/>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row>
    <row r="14" s="3" customFormat="1" ht="30" hidden="1" customHeight="1" spans="1:35">
      <c r="A14" s="28" t="s">
        <v>44</v>
      </c>
      <c r="B14" s="29" t="s">
        <v>71</v>
      </c>
      <c r="C14" s="30"/>
      <c r="D14" s="30"/>
      <c r="E14" s="30"/>
      <c r="F14" s="30"/>
      <c r="G14" s="30"/>
      <c r="H14" s="30"/>
      <c r="I14" s="30"/>
      <c r="J14" s="49"/>
      <c r="K14" s="50"/>
      <c r="L14" s="50">
        <f t="shared" ref="L14:Y14" si="5">L15</f>
        <v>450</v>
      </c>
      <c r="M14" s="50">
        <f t="shared" si="5"/>
        <v>450</v>
      </c>
      <c r="N14" s="50">
        <f t="shared" si="5"/>
        <v>45</v>
      </c>
      <c r="O14" s="50">
        <f t="shared" si="5"/>
        <v>45</v>
      </c>
      <c r="P14" s="50">
        <f t="shared" si="5"/>
        <v>45</v>
      </c>
      <c r="Q14" s="50">
        <f t="shared" si="5"/>
        <v>0</v>
      </c>
      <c r="R14" s="50">
        <f t="shared" si="5"/>
        <v>0</v>
      </c>
      <c r="S14" s="50">
        <f t="shared" si="5"/>
        <v>0</v>
      </c>
      <c r="T14" s="50">
        <f t="shared" si="5"/>
        <v>0</v>
      </c>
      <c r="U14" s="50">
        <f t="shared" si="5"/>
        <v>0</v>
      </c>
      <c r="V14" s="50">
        <f t="shared" si="5"/>
        <v>0</v>
      </c>
      <c r="W14" s="50">
        <f t="shared" si="5"/>
        <v>0</v>
      </c>
      <c r="X14" s="50">
        <f t="shared" si="5"/>
        <v>0</v>
      </c>
      <c r="Y14" s="50">
        <f t="shared" si="5"/>
        <v>0</v>
      </c>
      <c r="Z14" s="50"/>
      <c r="AA14" s="50"/>
      <c r="AB14" s="50"/>
      <c r="AC14" s="50"/>
      <c r="AD14" s="50"/>
      <c r="AE14" s="50"/>
      <c r="AF14" s="50"/>
      <c r="AG14" s="50"/>
      <c r="AH14" s="50"/>
      <c r="AI14" s="50"/>
    </row>
    <row r="15" s="4" customFormat="1" ht="129" customHeight="1" spans="1:36">
      <c r="A15" s="189">
        <v>3</v>
      </c>
      <c r="B15" s="37" t="s">
        <v>72</v>
      </c>
      <c r="C15" s="37">
        <v>2026</v>
      </c>
      <c r="D15" s="37" t="s">
        <v>73</v>
      </c>
      <c r="E15" s="39" t="s">
        <v>41</v>
      </c>
      <c r="F15" s="39" t="s">
        <v>74</v>
      </c>
      <c r="G15" s="37" t="s">
        <v>50</v>
      </c>
      <c r="H15" s="37" t="s">
        <v>51</v>
      </c>
      <c r="I15" s="37" t="s">
        <v>52</v>
      </c>
      <c r="J15" s="53" t="s">
        <v>75</v>
      </c>
      <c r="K15" s="39" t="s">
        <v>76</v>
      </c>
      <c r="L15" s="39">
        <v>450</v>
      </c>
      <c r="M15" s="39">
        <v>450</v>
      </c>
      <c r="N15" s="39">
        <v>45</v>
      </c>
      <c r="O15" s="39">
        <v>45</v>
      </c>
      <c r="P15" s="39">
        <v>45</v>
      </c>
      <c r="Q15" s="39">
        <v>0</v>
      </c>
      <c r="R15" s="39">
        <v>0</v>
      </c>
      <c r="S15" s="39">
        <v>0</v>
      </c>
      <c r="T15" s="193">
        <v>0</v>
      </c>
      <c r="U15" s="193">
        <v>0</v>
      </c>
      <c r="V15" s="193">
        <v>0</v>
      </c>
      <c r="W15" s="193">
        <v>0</v>
      </c>
      <c r="X15" s="193"/>
      <c r="Y15" s="193">
        <v>0</v>
      </c>
      <c r="Z15" s="37" t="s">
        <v>55</v>
      </c>
      <c r="AA15" s="37" t="s">
        <v>56</v>
      </c>
      <c r="AB15" s="37" t="s">
        <v>55</v>
      </c>
      <c r="AC15" s="37" t="s">
        <v>56</v>
      </c>
      <c r="AD15" s="37" t="s">
        <v>57</v>
      </c>
      <c r="AE15" s="64" t="s">
        <v>77</v>
      </c>
      <c r="AF15" s="64" t="s">
        <v>78</v>
      </c>
      <c r="AG15" s="196"/>
      <c r="AH15" s="196"/>
      <c r="AI15" s="196"/>
      <c r="AJ15" s="69"/>
    </row>
    <row r="16" s="5" customFormat="1" ht="30" hidden="1" customHeight="1" spans="1:35">
      <c r="A16" s="28" t="s">
        <v>44</v>
      </c>
      <c r="B16" s="29" t="s">
        <v>79</v>
      </c>
      <c r="C16" s="30"/>
      <c r="D16" s="30"/>
      <c r="E16" s="30"/>
      <c r="F16" s="30"/>
      <c r="G16" s="30"/>
      <c r="H16" s="30"/>
      <c r="I16" s="30"/>
      <c r="J16" s="49"/>
      <c r="K16" s="50"/>
      <c r="L16" s="50">
        <f t="shared" ref="L16:Y16" si="6">L17</f>
        <v>30</v>
      </c>
      <c r="M16" s="50">
        <f t="shared" si="6"/>
        <v>30</v>
      </c>
      <c r="N16" s="50">
        <f t="shared" si="6"/>
        <v>5</v>
      </c>
      <c r="O16" s="50">
        <f t="shared" si="6"/>
        <v>5</v>
      </c>
      <c r="P16" s="50">
        <f t="shared" si="6"/>
        <v>5</v>
      </c>
      <c r="Q16" s="50">
        <f t="shared" si="6"/>
        <v>0</v>
      </c>
      <c r="R16" s="50">
        <f t="shared" si="6"/>
        <v>0</v>
      </c>
      <c r="S16" s="50">
        <f t="shared" si="6"/>
        <v>0</v>
      </c>
      <c r="T16" s="50">
        <f t="shared" si="6"/>
        <v>0</v>
      </c>
      <c r="U16" s="50">
        <f t="shared" si="6"/>
        <v>0</v>
      </c>
      <c r="V16" s="50">
        <f t="shared" si="6"/>
        <v>0</v>
      </c>
      <c r="W16" s="50">
        <f t="shared" si="6"/>
        <v>0</v>
      </c>
      <c r="X16" s="50">
        <f t="shared" si="6"/>
        <v>0</v>
      </c>
      <c r="Y16" s="50">
        <f t="shared" si="6"/>
        <v>0</v>
      </c>
      <c r="Z16" s="50"/>
      <c r="AA16" s="50"/>
      <c r="AB16" s="50"/>
      <c r="AC16" s="50"/>
      <c r="AD16" s="50"/>
      <c r="AE16" s="50"/>
      <c r="AF16" s="52"/>
      <c r="AG16" s="52"/>
      <c r="AH16" s="52"/>
      <c r="AI16" s="52"/>
    </row>
    <row r="17" s="5" customFormat="1" ht="125" customHeight="1" spans="1:35">
      <c r="A17" s="37">
        <v>4</v>
      </c>
      <c r="B17" s="37" t="s">
        <v>80</v>
      </c>
      <c r="C17" s="37">
        <v>2026</v>
      </c>
      <c r="D17" s="37" t="s">
        <v>81</v>
      </c>
      <c r="E17" s="37" t="s">
        <v>82</v>
      </c>
      <c r="F17" s="37" t="s">
        <v>83</v>
      </c>
      <c r="G17" s="37" t="s">
        <v>50</v>
      </c>
      <c r="H17" s="37" t="s">
        <v>51</v>
      </c>
      <c r="I17" s="37" t="s">
        <v>84</v>
      </c>
      <c r="J17" s="53" t="s">
        <v>85</v>
      </c>
      <c r="K17" s="39" t="s">
        <v>86</v>
      </c>
      <c r="L17" s="39">
        <v>30</v>
      </c>
      <c r="M17" s="39">
        <v>30</v>
      </c>
      <c r="N17" s="39">
        <v>5</v>
      </c>
      <c r="O17" s="39">
        <v>5</v>
      </c>
      <c r="P17" s="39">
        <v>5</v>
      </c>
      <c r="Q17" s="39">
        <v>0</v>
      </c>
      <c r="R17" s="39">
        <v>0</v>
      </c>
      <c r="S17" s="39">
        <v>0</v>
      </c>
      <c r="T17" s="39">
        <v>0</v>
      </c>
      <c r="U17" s="39">
        <v>0</v>
      </c>
      <c r="V17" s="39">
        <v>0</v>
      </c>
      <c r="W17" s="39">
        <v>0</v>
      </c>
      <c r="X17" s="39"/>
      <c r="Y17" s="39">
        <v>0</v>
      </c>
      <c r="Z17" s="39" t="s">
        <v>87</v>
      </c>
      <c r="AA17" s="39" t="s">
        <v>88</v>
      </c>
      <c r="AB17" s="39" t="s">
        <v>87</v>
      </c>
      <c r="AC17" s="39" t="s">
        <v>88</v>
      </c>
      <c r="AD17" s="39" t="s">
        <v>89</v>
      </c>
      <c r="AE17" s="64" t="s">
        <v>90</v>
      </c>
      <c r="AF17" s="64" t="s">
        <v>91</v>
      </c>
      <c r="AG17" s="39"/>
      <c r="AH17" s="39"/>
      <c r="AI17" s="39"/>
    </row>
    <row r="18" s="5" customFormat="1" ht="30" hidden="1" customHeight="1" spans="1:35">
      <c r="A18" s="33" t="s">
        <v>42</v>
      </c>
      <c r="B18" s="34" t="s">
        <v>49</v>
      </c>
      <c r="C18" s="34"/>
      <c r="D18" s="34"/>
      <c r="E18" s="34"/>
      <c r="F18" s="34"/>
      <c r="G18" s="34"/>
      <c r="H18" s="34"/>
      <c r="I18" s="34"/>
      <c r="J18" s="34"/>
      <c r="K18" s="48">
        <f t="shared" ref="K18:Y18" si="7">K19+K24+K26+K27+K28+K29</f>
        <v>0</v>
      </c>
      <c r="L18" s="48">
        <f t="shared" si="7"/>
        <v>3265</v>
      </c>
      <c r="M18" s="48">
        <f t="shared" si="7"/>
        <v>3265</v>
      </c>
      <c r="N18" s="48">
        <f t="shared" si="7"/>
        <v>5985</v>
      </c>
      <c r="O18" s="48">
        <f t="shared" si="7"/>
        <v>5985</v>
      </c>
      <c r="P18" s="48">
        <f t="shared" si="7"/>
        <v>5985</v>
      </c>
      <c r="Q18" s="48">
        <f t="shared" si="7"/>
        <v>0</v>
      </c>
      <c r="R18" s="48">
        <f t="shared" si="7"/>
        <v>0</v>
      </c>
      <c r="S18" s="48">
        <f t="shared" si="7"/>
        <v>0</v>
      </c>
      <c r="T18" s="48">
        <f t="shared" si="7"/>
        <v>0</v>
      </c>
      <c r="U18" s="48">
        <f t="shared" si="7"/>
        <v>0</v>
      </c>
      <c r="V18" s="48">
        <f t="shared" si="7"/>
        <v>0</v>
      </c>
      <c r="W18" s="48">
        <f t="shared" si="7"/>
        <v>0</v>
      </c>
      <c r="X18" s="48">
        <f t="shared" si="7"/>
        <v>0</v>
      </c>
      <c r="Y18" s="48">
        <f t="shared" si="7"/>
        <v>0</v>
      </c>
      <c r="Z18" s="48"/>
      <c r="AA18" s="48"/>
      <c r="AB18" s="48"/>
      <c r="AC18" s="48"/>
      <c r="AD18" s="48"/>
      <c r="AE18" s="48"/>
      <c r="AF18" s="48"/>
      <c r="AG18" s="48"/>
      <c r="AH18" s="48"/>
      <c r="AI18" s="48"/>
    </row>
    <row r="19" s="5" customFormat="1" ht="30" hidden="1" customHeight="1" spans="1:35">
      <c r="A19" s="35" t="s">
        <v>44</v>
      </c>
      <c r="B19" s="36" t="s">
        <v>48</v>
      </c>
      <c r="C19" s="36"/>
      <c r="D19" s="36"/>
      <c r="E19" s="36"/>
      <c r="F19" s="36"/>
      <c r="G19" s="36"/>
      <c r="H19" s="36"/>
      <c r="I19" s="36"/>
      <c r="J19" s="36"/>
      <c r="K19" s="52"/>
      <c r="L19" s="52">
        <f t="shared" ref="L19:Y19" si="8">L20+L21+L22+L23</f>
        <v>2931</v>
      </c>
      <c r="M19" s="52">
        <f t="shared" si="8"/>
        <v>2931</v>
      </c>
      <c r="N19" s="52">
        <f t="shared" si="8"/>
        <v>5685</v>
      </c>
      <c r="O19" s="52">
        <f t="shared" si="8"/>
        <v>5685</v>
      </c>
      <c r="P19" s="52">
        <f t="shared" si="8"/>
        <v>5685</v>
      </c>
      <c r="Q19" s="52">
        <f t="shared" si="8"/>
        <v>0</v>
      </c>
      <c r="R19" s="52">
        <f t="shared" si="8"/>
        <v>0</v>
      </c>
      <c r="S19" s="52">
        <f t="shared" si="8"/>
        <v>0</v>
      </c>
      <c r="T19" s="52">
        <f t="shared" si="8"/>
        <v>0</v>
      </c>
      <c r="U19" s="52">
        <f t="shared" si="8"/>
        <v>0</v>
      </c>
      <c r="V19" s="52">
        <f t="shared" si="8"/>
        <v>0</v>
      </c>
      <c r="W19" s="52">
        <f t="shared" si="8"/>
        <v>0</v>
      </c>
      <c r="X19" s="52">
        <f t="shared" si="8"/>
        <v>0</v>
      </c>
      <c r="Y19" s="52">
        <f t="shared" si="8"/>
        <v>0</v>
      </c>
      <c r="Z19" s="52"/>
      <c r="AA19" s="52"/>
      <c r="AB19" s="52"/>
      <c r="AC19" s="52"/>
      <c r="AD19" s="52"/>
      <c r="AE19" s="52"/>
      <c r="AF19" s="52"/>
      <c r="AG19" s="52"/>
      <c r="AH19" s="52"/>
      <c r="AI19" s="52"/>
    </row>
    <row r="20" s="6" customFormat="1" ht="187" customHeight="1" spans="1:35">
      <c r="A20" s="37">
        <v>5</v>
      </c>
      <c r="B20" s="37" t="s">
        <v>92</v>
      </c>
      <c r="C20" s="37">
        <v>2026</v>
      </c>
      <c r="D20" s="37" t="s">
        <v>93</v>
      </c>
      <c r="E20" s="37" t="s">
        <v>41</v>
      </c>
      <c r="F20" s="37" t="s">
        <v>48</v>
      </c>
      <c r="G20" s="37" t="s">
        <v>50</v>
      </c>
      <c r="H20" s="37" t="s">
        <v>94</v>
      </c>
      <c r="I20" s="37" t="s">
        <v>52</v>
      </c>
      <c r="J20" s="53" t="s">
        <v>95</v>
      </c>
      <c r="K20" s="39" t="s">
        <v>96</v>
      </c>
      <c r="L20" s="39">
        <v>115</v>
      </c>
      <c r="M20" s="39">
        <v>115</v>
      </c>
      <c r="N20" s="39">
        <v>1200</v>
      </c>
      <c r="O20" s="39">
        <v>1200</v>
      </c>
      <c r="P20" s="39">
        <v>1200</v>
      </c>
      <c r="Q20" s="39">
        <v>0</v>
      </c>
      <c r="R20" s="39">
        <v>0</v>
      </c>
      <c r="S20" s="39">
        <v>0</v>
      </c>
      <c r="T20" s="39">
        <v>0</v>
      </c>
      <c r="U20" s="39">
        <v>0</v>
      </c>
      <c r="V20" s="39">
        <v>0</v>
      </c>
      <c r="W20" s="39">
        <v>0</v>
      </c>
      <c r="X20" s="39"/>
      <c r="Y20" s="39">
        <v>0</v>
      </c>
      <c r="Z20" s="39" t="s">
        <v>97</v>
      </c>
      <c r="AA20" s="39" t="s">
        <v>98</v>
      </c>
      <c r="AB20" s="37" t="s">
        <v>55</v>
      </c>
      <c r="AC20" s="37" t="s">
        <v>56</v>
      </c>
      <c r="AD20" s="39" t="s">
        <v>57</v>
      </c>
      <c r="AE20" s="64" t="s">
        <v>99</v>
      </c>
      <c r="AF20" s="64" t="s">
        <v>100</v>
      </c>
      <c r="AG20" s="52"/>
      <c r="AH20" s="52"/>
      <c r="AI20" s="39"/>
    </row>
    <row r="21" s="6" customFormat="1" ht="191" customHeight="1" spans="1:35">
      <c r="A21" s="37">
        <v>6</v>
      </c>
      <c r="B21" s="37" t="s">
        <v>101</v>
      </c>
      <c r="C21" s="37">
        <v>2026</v>
      </c>
      <c r="D21" s="37" t="s">
        <v>102</v>
      </c>
      <c r="E21" s="37" t="s">
        <v>41</v>
      </c>
      <c r="F21" s="37" t="s">
        <v>48</v>
      </c>
      <c r="G21" s="37" t="s">
        <v>50</v>
      </c>
      <c r="H21" s="37" t="s">
        <v>103</v>
      </c>
      <c r="I21" s="37" t="s">
        <v>52</v>
      </c>
      <c r="J21" s="53" t="s">
        <v>104</v>
      </c>
      <c r="K21" s="39" t="s">
        <v>105</v>
      </c>
      <c r="L21" s="39">
        <v>2059</v>
      </c>
      <c r="M21" s="39">
        <v>2059</v>
      </c>
      <c r="N21" s="39">
        <v>1665</v>
      </c>
      <c r="O21" s="39">
        <v>1665</v>
      </c>
      <c r="P21" s="39">
        <v>1665</v>
      </c>
      <c r="Q21" s="39">
        <v>0</v>
      </c>
      <c r="R21" s="39">
        <v>0</v>
      </c>
      <c r="S21" s="39">
        <v>0</v>
      </c>
      <c r="T21" s="39">
        <v>0</v>
      </c>
      <c r="U21" s="39">
        <v>0</v>
      </c>
      <c r="V21" s="39">
        <v>0</v>
      </c>
      <c r="W21" s="39">
        <v>0</v>
      </c>
      <c r="X21" s="39"/>
      <c r="Y21" s="39">
        <v>0</v>
      </c>
      <c r="Z21" s="39" t="s">
        <v>106</v>
      </c>
      <c r="AA21" s="39" t="s">
        <v>107</v>
      </c>
      <c r="AB21" s="39" t="s">
        <v>106</v>
      </c>
      <c r="AC21" s="39" t="s">
        <v>107</v>
      </c>
      <c r="AD21" s="39" t="s">
        <v>57</v>
      </c>
      <c r="AE21" s="64" t="s">
        <v>108</v>
      </c>
      <c r="AF21" s="70" t="s">
        <v>109</v>
      </c>
      <c r="AG21" s="52"/>
      <c r="AH21" s="52"/>
      <c r="AI21" s="54" t="s">
        <v>110</v>
      </c>
    </row>
    <row r="22" s="185" customFormat="1" ht="157" customHeight="1" spans="1:36">
      <c r="A22" s="171">
        <v>7</v>
      </c>
      <c r="B22" s="171" t="s">
        <v>111</v>
      </c>
      <c r="C22" s="171">
        <v>2026</v>
      </c>
      <c r="D22" s="171" t="s">
        <v>112</v>
      </c>
      <c r="E22" s="171" t="s">
        <v>41</v>
      </c>
      <c r="F22" s="171" t="s">
        <v>48</v>
      </c>
      <c r="G22" s="171" t="s">
        <v>50</v>
      </c>
      <c r="H22" s="171" t="s">
        <v>113</v>
      </c>
      <c r="I22" s="171" t="s">
        <v>52</v>
      </c>
      <c r="J22" s="192" t="s">
        <v>114</v>
      </c>
      <c r="K22" s="169" t="s">
        <v>115</v>
      </c>
      <c r="L22" s="169">
        <v>334</v>
      </c>
      <c r="M22" s="169">
        <v>334</v>
      </c>
      <c r="N22" s="169">
        <v>1720</v>
      </c>
      <c r="O22" s="169">
        <v>1720</v>
      </c>
      <c r="P22" s="169">
        <v>1720</v>
      </c>
      <c r="Q22" s="169">
        <v>0</v>
      </c>
      <c r="R22" s="169">
        <v>0</v>
      </c>
      <c r="S22" s="169">
        <v>0</v>
      </c>
      <c r="T22" s="169">
        <v>0</v>
      </c>
      <c r="U22" s="169">
        <v>0</v>
      </c>
      <c r="V22" s="169">
        <v>0</v>
      </c>
      <c r="W22" s="169">
        <v>0</v>
      </c>
      <c r="X22" s="169"/>
      <c r="Y22" s="169">
        <v>0</v>
      </c>
      <c r="Z22" s="169" t="s">
        <v>116</v>
      </c>
      <c r="AA22" s="169" t="s">
        <v>117</v>
      </c>
      <c r="AB22" s="171" t="s">
        <v>55</v>
      </c>
      <c r="AC22" s="171" t="s">
        <v>56</v>
      </c>
      <c r="AD22" s="169" t="s">
        <v>57</v>
      </c>
      <c r="AE22" s="194" t="s">
        <v>118</v>
      </c>
      <c r="AF22" s="194" t="s">
        <v>119</v>
      </c>
      <c r="AG22" s="181"/>
      <c r="AH22" s="181"/>
      <c r="AI22" s="169" t="s">
        <v>68</v>
      </c>
      <c r="AJ22" s="205"/>
    </row>
    <row r="23" s="185" customFormat="1" ht="157" customHeight="1" spans="1:36">
      <c r="A23" s="171">
        <v>8</v>
      </c>
      <c r="B23" s="171" t="s">
        <v>120</v>
      </c>
      <c r="C23" s="171">
        <v>2026</v>
      </c>
      <c r="D23" s="171" t="s">
        <v>121</v>
      </c>
      <c r="E23" s="171" t="s">
        <v>41</v>
      </c>
      <c r="F23" s="171" t="s">
        <v>48</v>
      </c>
      <c r="G23" s="171" t="s">
        <v>50</v>
      </c>
      <c r="H23" s="171" t="s">
        <v>122</v>
      </c>
      <c r="I23" s="171" t="s">
        <v>52</v>
      </c>
      <c r="J23" s="192" t="s">
        <v>123</v>
      </c>
      <c r="K23" s="169" t="s">
        <v>124</v>
      </c>
      <c r="L23" s="169">
        <v>423</v>
      </c>
      <c r="M23" s="169">
        <v>423</v>
      </c>
      <c r="N23" s="169">
        <v>1100</v>
      </c>
      <c r="O23" s="169">
        <v>1100</v>
      </c>
      <c r="P23" s="169">
        <v>1100</v>
      </c>
      <c r="Q23" s="169">
        <v>0</v>
      </c>
      <c r="R23" s="169">
        <v>0</v>
      </c>
      <c r="S23" s="169">
        <v>0</v>
      </c>
      <c r="T23" s="169">
        <v>0</v>
      </c>
      <c r="U23" s="169">
        <v>0</v>
      </c>
      <c r="V23" s="169">
        <v>0</v>
      </c>
      <c r="W23" s="169">
        <v>0</v>
      </c>
      <c r="X23" s="169">
        <v>0</v>
      </c>
      <c r="Y23" s="169"/>
      <c r="Z23" s="169" t="s">
        <v>125</v>
      </c>
      <c r="AA23" s="169" t="s">
        <v>126</v>
      </c>
      <c r="AB23" s="169" t="s">
        <v>55</v>
      </c>
      <c r="AC23" s="169" t="s">
        <v>56</v>
      </c>
      <c r="AD23" s="169" t="s">
        <v>57</v>
      </c>
      <c r="AE23" s="194" t="s">
        <v>127</v>
      </c>
      <c r="AF23" s="194" t="s">
        <v>128</v>
      </c>
      <c r="AG23" s="181"/>
      <c r="AH23" s="181"/>
      <c r="AI23" s="169" t="s">
        <v>68</v>
      </c>
      <c r="AJ23" s="205"/>
    </row>
    <row r="24" s="6" customFormat="1" ht="30" hidden="1" customHeight="1" spans="1:35">
      <c r="A24" s="35" t="s">
        <v>44</v>
      </c>
      <c r="B24" s="36" t="s">
        <v>63</v>
      </c>
      <c r="C24" s="36"/>
      <c r="D24" s="36"/>
      <c r="E24" s="36"/>
      <c r="F24" s="36"/>
      <c r="G24" s="36"/>
      <c r="H24" s="36"/>
      <c r="I24" s="36"/>
      <c r="J24" s="36"/>
      <c r="K24" s="52"/>
      <c r="L24" s="54">
        <f t="shared" ref="L24:Y24" si="9">L25</f>
        <v>334</v>
      </c>
      <c r="M24" s="54">
        <f t="shared" si="9"/>
        <v>334</v>
      </c>
      <c r="N24" s="54">
        <f t="shared" si="9"/>
        <v>300</v>
      </c>
      <c r="O24" s="54">
        <f t="shared" si="9"/>
        <v>300</v>
      </c>
      <c r="P24" s="54">
        <f t="shared" si="9"/>
        <v>300</v>
      </c>
      <c r="Q24" s="54">
        <f t="shared" si="9"/>
        <v>0</v>
      </c>
      <c r="R24" s="54">
        <f t="shared" si="9"/>
        <v>0</v>
      </c>
      <c r="S24" s="54">
        <f t="shared" si="9"/>
        <v>0</v>
      </c>
      <c r="T24" s="54">
        <f t="shared" si="9"/>
        <v>0</v>
      </c>
      <c r="U24" s="54">
        <f t="shared" si="9"/>
        <v>0</v>
      </c>
      <c r="V24" s="54">
        <f t="shared" si="9"/>
        <v>0</v>
      </c>
      <c r="W24" s="54">
        <f t="shared" si="9"/>
        <v>0</v>
      </c>
      <c r="X24" s="54">
        <f t="shared" si="9"/>
        <v>0</v>
      </c>
      <c r="Y24" s="54">
        <f t="shared" si="9"/>
        <v>0</v>
      </c>
      <c r="Z24" s="52"/>
      <c r="AA24" s="52"/>
      <c r="AB24" s="52"/>
      <c r="AC24" s="52"/>
      <c r="AD24" s="52"/>
      <c r="AE24" s="52"/>
      <c r="AF24" s="50"/>
      <c r="AG24" s="50"/>
      <c r="AH24" s="50"/>
      <c r="AI24" s="50"/>
    </row>
    <row r="25" s="184" customFormat="1" ht="143" customHeight="1" spans="1:36">
      <c r="A25" s="190">
        <v>9</v>
      </c>
      <c r="B25" s="190" t="s">
        <v>129</v>
      </c>
      <c r="C25" s="190">
        <v>2026</v>
      </c>
      <c r="D25" s="190" t="s">
        <v>130</v>
      </c>
      <c r="E25" s="190" t="s">
        <v>41</v>
      </c>
      <c r="F25" s="190" t="s">
        <v>63</v>
      </c>
      <c r="G25" s="190" t="s">
        <v>50</v>
      </c>
      <c r="H25" s="190" t="s">
        <v>113</v>
      </c>
      <c r="I25" s="171" t="s">
        <v>52</v>
      </c>
      <c r="J25" s="190" t="s">
        <v>131</v>
      </c>
      <c r="K25" s="169" t="s">
        <v>132</v>
      </c>
      <c r="L25" s="169">
        <v>334</v>
      </c>
      <c r="M25" s="169">
        <v>334</v>
      </c>
      <c r="N25" s="169">
        <v>300</v>
      </c>
      <c r="O25" s="169">
        <v>300</v>
      </c>
      <c r="P25" s="169">
        <v>300</v>
      </c>
      <c r="Q25" s="170">
        <v>0</v>
      </c>
      <c r="R25" s="170">
        <v>0</v>
      </c>
      <c r="S25" s="170">
        <v>0</v>
      </c>
      <c r="T25" s="170">
        <v>0</v>
      </c>
      <c r="U25" s="170">
        <v>0</v>
      </c>
      <c r="V25" s="170">
        <v>0</v>
      </c>
      <c r="W25" s="170">
        <v>0</v>
      </c>
      <c r="X25" s="170"/>
      <c r="Y25" s="170">
        <v>0</v>
      </c>
      <c r="Z25" s="169" t="s">
        <v>116</v>
      </c>
      <c r="AA25" s="169" t="s">
        <v>117</v>
      </c>
      <c r="AB25" s="172" t="s">
        <v>55</v>
      </c>
      <c r="AC25" s="172" t="s">
        <v>56</v>
      </c>
      <c r="AD25" s="169" t="s">
        <v>57</v>
      </c>
      <c r="AE25" s="194" t="s">
        <v>133</v>
      </c>
      <c r="AF25" s="169" t="s">
        <v>134</v>
      </c>
      <c r="AG25" s="169"/>
      <c r="AH25" s="169"/>
      <c r="AI25" s="169" t="s">
        <v>135</v>
      </c>
      <c r="AJ25" s="204"/>
    </row>
    <row r="26" s="6" customFormat="1" ht="30" hidden="1" customHeight="1" spans="1:35">
      <c r="A26" s="35" t="s">
        <v>44</v>
      </c>
      <c r="B26" s="36" t="s">
        <v>136</v>
      </c>
      <c r="C26" s="36"/>
      <c r="D26" s="36"/>
      <c r="E26" s="36"/>
      <c r="F26" s="36"/>
      <c r="G26" s="36"/>
      <c r="H26" s="36"/>
      <c r="I26" s="36"/>
      <c r="J26" s="36"/>
      <c r="K26" s="52"/>
      <c r="L26" s="52"/>
      <c r="M26" s="52"/>
      <c r="N26" s="52"/>
      <c r="O26" s="52"/>
      <c r="P26" s="52"/>
      <c r="Q26" s="52"/>
      <c r="R26" s="54"/>
      <c r="S26" s="54"/>
      <c r="T26" s="54"/>
      <c r="U26" s="54"/>
      <c r="V26" s="54"/>
      <c r="W26" s="54"/>
      <c r="X26" s="54"/>
      <c r="Y26" s="54"/>
      <c r="Z26" s="52"/>
      <c r="AA26" s="52"/>
      <c r="AB26" s="52"/>
      <c r="AC26" s="52"/>
      <c r="AD26" s="52"/>
      <c r="AE26" s="52"/>
      <c r="AF26" s="55"/>
      <c r="AG26" s="55"/>
      <c r="AH26" s="55"/>
      <c r="AI26" s="55"/>
    </row>
    <row r="27" s="5" customFormat="1" ht="30" hidden="1" customHeight="1" spans="1:35">
      <c r="A27" s="35" t="s">
        <v>44</v>
      </c>
      <c r="B27" s="36" t="s">
        <v>137</v>
      </c>
      <c r="C27" s="36"/>
      <c r="D27" s="36"/>
      <c r="E27" s="36"/>
      <c r="F27" s="36"/>
      <c r="G27" s="36"/>
      <c r="H27" s="36"/>
      <c r="I27" s="36"/>
      <c r="J27" s="36"/>
      <c r="K27" s="52"/>
      <c r="L27" s="52"/>
      <c r="M27" s="52"/>
      <c r="N27" s="52"/>
      <c r="O27" s="52"/>
      <c r="P27" s="52"/>
      <c r="Q27" s="52"/>
      <c r="R27" s="54"/>
      <c r="S27" s="54"/>
      <c r="T27" s="54"/>
      <c r="U27" s="54"/>
      <c r="V27" s="54"/>
      <c r="W27" s="54"/>
      <c r="X27" s="54"/>
      <c r="Y27" s="54"/>
      <c r="Z27" s="52"/>
      <c r="AA27" s="52"/>
      <c r="AB27" s="52"/>
      <c r="AC27" s="52"/>
      <c r="AD27" s="52"/>
      <c r="AE27" s="52"/>
      <c r="AF27" s="56"/>
      <c r="AG27" s="56"/>
      <c r="AH27" s="56"/>
      <c r="AI27" s="56"/>
    </row>
    <row r="28" s="4" customFormat="1" ht="30" hidden="1" customHeight="1" spans="1:36">
      <c r="A28" s="35" t="s">
        <v>44</v>
      </c>
      <c r="B28" s="36" t="s">
        <v>138</v>
      </c>
      <c r="C28" s="36"/>
      <c r="D28" s="36"/>
      <c r="E28" s="36"/>
      <c r="F28" s="36"/>
      <c r="G28" s="36"/>
      <c r="H28" s="36"/>
      <c r="I28" s="36"/>
      <c r="J28" s="36"/>
      <c r="K28" s="55"/>
      <c r="L28" s="55"/>
      <c r="M28" s="55"/>
      <c r="N28" s="55"/>
      <c r="O28" s="55"/>
      <c r="P28" s="55"/>
      <c r="Q28" s="55"/>
      <c r="R28" s="56"/>
      <c r="S28" s="56"/>
      <c r="T28" s="56"/>
      <c r="U28" s="56"/>
      <c r="V28" s="56"/>
      <c r="W28" s="56"/>
      <c r="X28" s="56"/>
      <c r="Y28" s="56"/>
      <c r="Z28" s="55"/>
      <c r="AA28" s="55"/>
      <c r="AB28" s="55"/>
      <c r="AC28" s="55"/>
      <c r="AD28" s="55"/>
      <c r="AE28" s="55"/>
      <c r="AF28" s="52"/>
      <c r="AG28" s="52"/>
      <c r="AH28" s="52"/>
      <c r="AI28" s="52"/>
      <c r="AJ28" s="69"/>
    </row>
    <row r="29" s="5" customFormat="1" ht="30" hidden="1" customHeight="1" spans="1:35">
      <c r="A29" s="35" t="s">
        <v>44</v>
      </c>
      <c r="B29" s="36" t="s">
        <v>139</v>
      </c>
      <c r="C29" s="36"/>
      <c r="D29" s="36"/>
      <c r="E29" s="36"/>
      <c r="F29" s="36"/>
      <c r="G29" s="36"/>
      <c r="H29" s="36"/>
      <c r="I29" s="36"/>
      <c r="J29" s="36"/>
      <c r="K29" s="55"/>
      <c r="L29" s="55"/>
      <c r="M29" s="55"/>
      <c r="N29" s="55"/>
      <c r="O29" s="55"/>
      <c r="P29" s="55"/>
      <c r="Q29" s="55"/>
      <c r="R29" s="56"/>
      <c r="S29" s="56"/>
      <c r="T29" s="56"/>
      <c r="U29" s="56"/>
      <c r="V29" s="56"/>
      <c r="W29" s="56"/>
      <c r="X29" s="56"/>
      <c r="Y29" s="56"/>
      <c r="Z29" s="55"/>
      <c r="AA29" s="55"/>
      <c r="AB29" s="55"/>
      <c r="AC29" s="55"/>
      <c r="AD29" s="55"/>
      <c r="AE29" s="55"/>
      <c r="AF29" s="50"/>
      <c r="AG29" s="50"/>
      <c r="AH29" s="50"/>
      <c r="AI29" s="50"/>
    </row>
    <row r="30" s="5" customFormat="1" ht="30" hidden="1" customHeight="1" spans="1:35">
      <c r="A30" s="33" t="s">
        <v>42</v>
      </c>
      <c r="B30" s="34" t="s">
        <v>140</v>
      </c>
      <c r="C30" s="34"/>
      <c r="D30" s="34"/>
      <c r="E30" s="34"/>
      <c r="F30" s="34"/>
      <c r="G30" s="34"/>
      <c r="H30" s="34"/>
      <c r="I30" s="34"/>
      <c r="J30" s="34"/>
      <c r="K30" s="48">
        <f t="shared" ref="K30:Y30" si="10">K31+K32+K34+K35</f>
        <v>0</v>
      </c>
      <c r="L30" s="48">
        <f t="shared" si="10"/>
        <v>20</v>
      </c>
      <c r="M30" s="48">
        <f t="shared" si="10"/>
        <v>20</v>
      </c>
      <c r="N30" s="48">
        <f t="shared" si="10"/>
        <v>135.48</v>
      </c>
      <c r="O30" s="48">
        <f t="shared" si="10"/>
        <v>135.48</v>
      </c>
      <c r="P30" s="48">
        <f t="shared" si="10"/>
        <v>0</v>
      </c>
      <c r="Q30" s="48">
        <f t="shared" si="10"/>
        <v>0</v>
      </c>
      <c r="R30" s="48">
        <f t="shared" si="10"/>
        <v>135.48</v>
      </c>
      <c r="S30" s="48">
        <f t="shared" si="10"/>
        <v>0</v>
      </c>
      <c r="T30" s="48">
        <f t="shared" si="10"/>
        <v>0</v>
      </c>
      <c r="U30" s="48">
        <f t="shared" si="10"/>
        <v>0</v>
      </c>
      <c r="V30" s="48">
        <f t="shared" si="10"/>
        <v>0</v>
      </c>
      <c r="W30" s="48">
        <f t="shared" si="10"/>
        <v>0</v>
      </c>
      <c r="X30" s="48">
        <f t="shared" si="10"/>
        <v>0</v>
      </c>
      <c r="Y30" s="48">
        <f t="shared" si="10"/>
        <v>0</v>
      </c>
      <c r="Z30" s="48"/>
      <c r="AA30" s="48"/>
      <c r="AB30" s="48"/>
      <c r="AC30" s="48"/>
      <c r="AD30" s="48"/>
      <c r="AE30" s="48"/>
      <c r="AF30" s="48"/>
      <c r="AG30" s="48"/>
      <c r="AH30" s="48"/>
      <c r="AI30" s="48"/>
    </row>
    <row r="31" s="5" customFormat="1" ht="30" hidden="1" customHeight="1" spans="1:35">
      <c r="A31" s="35" t="s">
        <v>44</v>
      </c>
      <c r="B31" s="36" t="s">
        <v>141</v>
      </c>
      <c r="C31" s="36"/>
      <c r="D31" s="36"/>
      <c r="E31" s="36"/>
      <c r="F31" s="36"/>
      <c r="G31" s="36"/>
      <c r="H31" s="36"/>
      <c r="I31" s="36"/>
      <c r="J31" s="36"/>
      <c r="K31" s="55"/>
      <c r="L31" s="55"/>
      <c r="M31" s="55"/>
      <c r="N31" s="55"/>
      <c r="O31" s="55"/>
      <c r="P31" s="55"/>
      <c r="Q31" s="55"/>
      <c r="R31" s="56"/>
      <c r="S31" s="56"/>
      <c r="T31" s="56"/>
      <c r="U31" s="56"/>
      <c r="V31" s="56"/>
      <c r="W31" s="56"/>
      <c r="X31" s="56"/>
      <c r="Y31" s="56"/>
      <c r="Z31" s="55"/>
      <c r="AA31" s="55"/>
      <c r="AB31" s="55"/>
      <c r="AC31" s="55"/>
      <c r="AD31" s="55"/>
      <c r="AE31" s="55"/>
      <c r="AF31" s="52"/>
      <c r="AG31" s="52"/>
      <c r="AH31" s="52"/>
      <c r="AI31" s="52"/>
    </row>
    <row r="32" s="7" customFormat="1" ht="30" hidden="1" customHeight="1" spans="1:36">
      <c r="A32" s="35" t="s">
        <v>44</v>
      </c>
      <c r="B32" s="36" t="s">
        <v>142</v>
      </c>
      <c r="C32" s="36"/>
      <c r="D32" s="36"/>
      <c r="E32" s="36"/>
      <c r="F32" s="36"/>
      <c r="G32" s="36"/>
      <c r="H32" s="36"/>
      <c r="I32" s="36"/>
      <c r="J32" s="36"/>
      <c r="K32" s="55"/>
      <c r="L32" s="55">
        <f t="shared" ref="L32:Y32" si="11">L33</f>
        <v>20</v>
      </c>
      <c r="M32" s="55">
        <f t="shared" si="11"/>
        <v>20</v>
      </c>
      <c r="N32" s="55">
        <f t="shared" si="11"/>
        <v>135.48</v>
      </c>
      <c r="O32" s="55">
        <f t="shared" si="11"/>
        <v>135.48</v>
      </c>
      <c r="P32" s="55">
        <f t="shared" si="11"/>
        <v>0</v>
      </c>
      <c r="Q32" s="55">
        <f t="shared" si="11"/>
        <v>0</v>
      </c>
      <c r="R32" s="55">
        <f t="shared" si="11"/>
        <v>135.48</v>
      </c>
      <c r="S32" s="55">
        <f t="shared" si="11"/>
        <v>0</v>
      </c>
      <c r="T32" s="55">
        <f t="shared" si="11"/>
        <v>0</v>
      </c>
      <c r="U32" s="55">
        <f t="shared" si="11"/>
        <v>0</v>
      </c>
      <c r="V32" s="55">
        <f t="shared" si="11"/>
        <v>0</v>
      </c>
      <c r="W32" s="55">
        <f t="shared" si="11"/>
        <v>0</v>
      </c>
      <c r="X32" s="55">
        <f t="shared" si="11"/>
        <v>0</v>
      </c>
      <c r="Y32" s="55">
        <f t="shared" si="11"/>
        <v>0</v>
      </c>
      <c r="Z32" s="55"/>
      <c r="AA32" s="55"/>
      <c r="AB32" s="55"/>
      <c r="AC32" s="55"/>
      <c r="AD32" s="55"/>
      <c r="AE32" s="55"/>
      <c r="AF32" s="52"/>
      <c r="AG32" s="52"/>
      <c r="AH32" s="52"/>
      <c r="AI32" s="52"/>
      <c r="AJ32" s="69"/>
    </row>
    <row r="33" s="5" customFormat="1" ht="205" customHeight="1" spans="1:35">
      <c r="A33" s="37">
        <v>10</v>
      </c>
      <c r="B33" s="37" t="s">
        <v>143</v>
      </c>
      <c r="C33" s="37">
        <v>2026</v>
      </c>
      <c r="D33" s="37" t="s">
        <v>144</v>
      </c>
      <c r="E33" s="37">
        <v>2026</v>
      </c>
      <c r="F33" s="39" t="s">
        <v>41</v>
      </c>
      <c r="G33" s="37" t="s">
        <v>41</v>
      </c>
      <c r="H33" s="37" t="s">
        <v>145</v>
      </c>
      <c r="I33" s="37" t="s">
        <v>52</v>
      </c>
      <c r="J33" s="53" t="s">
        <v>146</v>
      </c>
      <c r="K33" s="39" t="s">
        <v>147</v>
      </c>
      <c r="L33" s="39">
        <v>20</v>
      </c>
      <c r="M33" s="39">
        <v>20</v>
      </c>
      <c r="N33" s="39">
        <v>135.48</v>
      </c>
      <c r="O33" s="39">
        <v>135.48</v>
      </c>
      <c r="P33" s="39">
        <v>0</v>
      </c>
      <c r="Q33" s="39">
        <v>0</v>
      </c>
      <c r="R33" s="39">
        <v>135.48</v>
      </c>
      <c r="S33" s="39">
        <v>0</v>
      </c>
      <c r="T33" s="39">
        <v>0</v>
      </c>
      <c r="U33" s="39">
        <v>0</v>
      </c>
      <c r="V33" s="39">
        <v>0</v>
      </c>
      <c r="W33" s="39">
        <v>0</v>
      </c>
      <c r="X33" s="39"/>
      <c r="Y33" s="39">
        <v>0</v>
      </c>
      <c r="Z33" s="39" t="s">
        <v>148</v>
      </c>
      <c r="AA33" s="39" t="s">
        <v>149</v>
      </c>
      <c r="AB33" s="39" t="s">
        <v>150</v>
      </c>
      <c r="AC33" s="39" t="s">
        <v>151</v>
      </c>
      <c r="AD33" s="37" t="s">
        <v>152</v>
      </c>
      <c r="AE33" s="64" t="s">
        <v>153</v>
      </c>
      <c r="AF33" s="64" t="s">
        <v>154</v>
      </c>
      <c r="AG33" s="52"/>
      <c r="AH33" s="52"/>
      <c r="AI33" s="52"/>
    </row>
    <row r="34" s="5" customFormat="1" ht="30" hidden="1" customHeight="1" spans="1:35">
      <c r="A34" s="35" t="s">
        <v>44</v>
      </c>
      <c r="B34" s="36" t="s">
        <v>155</v>
      </c>
      <c r="C34" s="36"/>
      <c r="D34" s="36"/>
      <c r="E34" s="36"/>
      <c r="F34" s="36"/>
      <c r="G34" s="36"/>
      <c r="H34" s="36"/>
      <c r="I34" s="36"/>
      <c r="J34" s="36"/>
      <c r="K34" s="56"/>
      <c r="L34" s="56"/>
      <c r="M34" s="56"/>
      <c r="N34" s="56"/>
      <c r="O34" s="56"/>
      <c r="P34" s="56"/>
      <c r="Q34" s="56"/>
      <c r="R34" s="56"/>
      <c r="S34" s="56"/>
      <c r="T34" s="56"/>
      <c r="U34" s="56"/>
      <c r="V34" s="56"/>
      <c r="W34" s="56"/>
      <c r="X34" s="56"/>
      <c r="Y34" s="56"/>
      <c r="Z34" s="56"/>
      <c r="AA34" s="55"/>
      <c r="AB34" s="56"/>
      <c r="AC34" s="55"/>
      <c r="AD34" s="37"/>
      <c r="AE34" s="56"/>
      <c r="AF34" s="52"/>
      <c r="AG34" s="52"/>
      <c r="AH34" s="52"/>
      <c r="AI34" s="52"/>
    </row>
    <row r="35" s="5" customFormat="1" ht="30" hidden="1" customHeight="1" spans="1:35">
      <c r="A35" s="35" t="s">
        <v>44</v>
      </c>
      <c r="B35" s="36" t="s">
        <v>156</v>
      </c>
      <c r="C35" s="36"/>
      <c r="D35" s="36"/>
      <c r="E35" s="36"/>
      <c r="F35" s="36"/>
      <c r="G35" s="36"/>
      <c r="H35" s="36"/>
      <c r="I35" s="36"/>
      <c r="J35" s="36"/>
      <c r="K35" s="52"/>
      <c r="L35" s="52"/>
      <c r="M35" s="52"/>
      <c r="N35" s="52"/>
      <c r="O35" s="52"/>
      <c r="P35" s="52"/>
      <c r="Q35" s="52"/>
      <c r="R35" s="54"/>
      <c r="S35" s="54"/>
      <c r="T35" s="54"/>
      <c r="U35" s="54"/>
      <c r="V35" s="54"/>
      <c r="W35" s="54"/>
      <c r="X35" s="54"/>
      <c r="Y35" s="54"/>
      <c r="Z35" s="52"/>
      <c r="AA35" s="52"/>
      <c r="AB35" s="52"/>
      <c r="AC35" s="52"/>
      <c r="AD35" s="37"/>
      <c r="AE35" s="52"/>
      <c r="AF35" s="52"/>
      <c r="AG35" s="52"/>
      <c r="AH35" s="52"/>
      <c r="AI35" s="52"/>
    </row>
    <row r="36" s="5" customFormat="1" ht="30" hidden="1" customHeight="1" spans="1:35">
      <c r="A36" s="33" t="s">
        <v>42</v>
      </c>
      <c r="B36" s="34" t="s">
        <v>157</v>
      </c>
      <c r="C36" s="34"/>
      <c r="D36" s="34"/>
      <c r="E36" s="34"/>
      <c r="F36" s="34"/>
      <c r="G36" s="34"/>
      <c r="H36" s="34"/>
      <c r="I36" s="34"/>
      <c r="J36" s="34"/>
      <c r="K36" s="48">
        <f t="shared" ref="K36:Y36" si="12">K37+K38+K39</f>
        <v>0</v>
      </c>
      <c r="L36" s="48">
        <f t="shared" si="12"/>
        <v>0</v>
      </c>
      <c r="M36" s="48">
        <f t="shared" si="12"/>
        <v>0</v>
      </c>
      <c r="N36" s="48">
        <f t="shared" si="12"/>
        <v>0</v>
      </c>
      <c r="O36" s="48">
        <f t="shared" si="12"/>
        <v>0</v>
      </c>
      <c r="P36" s="48">
        <f t="shared" si="12"/>
        <v>0</v>
      </c>
      <c r="Q36" s="48">
        <f t="shared" si="12"/>
        <v>0</v>
      </c>
      <c r="R36" s="48">
        <f t="shared" si="12"/>
        <v>0</v>
      </c>
      <c r="S36" s="48">
        <f t="shared" si="12"/>
        <v>0</v>
      </c>
      <c r="T36" s="48">
        <f t="shared" si="12"/>
        <v>0</v>
      </c>
      <c r="U36" s="48">
        <f t="shared" si="12"/>
        <v>0</v>
      </c>
      <c r="V36" s="48">
        <f t="shared" si="12"/>
        <v>0</v>
      </c>
      <c r="W36" s="48">
        <f t="shared" si="12"/>
        <v>0</v>
      </c>
      <c r="X36" s="48">
        <f t="shared" si="12"/>
        <v>0</v>
      </c>
      <c r="Y36" s="48">
        <f t="shared" si="12"/>
        <v>0</v>
      </c>
      <c r="Z36" s="48"/>
      <c r="AA36" s="48"/>
      <c r="AB36" s="48"/>
      <c r="AC36" s="48"/>
      <c r="AD36" s="37"/>
      <c r="AE36" s="48"/>
      <c r="AF36" s="48"/>
      <c r="AG36" s="48"/>
      <c r="AH36" s="48"/>
      <c r="AI36" s="48"/>
    </row>
    <row r="37" s="7" customFormat="1" ht="30" hidden="1" customHeight="1" spans="1:36">
      <c r="A37" s="35" t="s">
        <v>44</v>
      </c>
      <c r="B37" s="36" t="s">
        <v>158</v>
      </c>
      <c r="C37" s="36"/>
      <c r="D37" s="36"/>
      <c r="E37" s="36"/>
      <c r="F37" s="36"/>
      <c r="G37" s="36"/>
      <c r="H37" s="36"/>
      <c r="I37" s="36"/>
      <c r="J37" s="36"/>
      <c r="K37" s="52"/>
      <c r="L37" s="52"/>
      <c r="M37" s="52"/>
      <c r="N37" s="52"/>
      <c r="O37" s="52"/>
      <c r="P37" s="52"/>
      <c r="Q37" s="52"/>
      <c r="R37" s="54"/>
      <c r="S37" s="54"/>
      <c r="T37" s="54"/>
      <c r="U37" s="54"/>
      <c r="V37" s="54"/>
      <c r="W37" s="54"/>
      <c r="X37" s="54"/>
      <c r="Y37" s="54"/>
      <c r="Z37" s="52"/>
      <c r="AA37" s="52"/>
      <c r="AB37" s="52"/>
      <c r="AC37" s="52"/>
      <c r="AD37" s="37"/>
      <c r="AE37" s="52"/>
      <c r="AF37" s="52"/>
      <c r="AG37" s="52"/>
      <c r="AH37" s="52"/>
      <c r="AI37" s="52"/>
      <c r="AJ37" s="69"/>
    </row>
    <row r="38" s="5" customFormat="1" ht="30" hidden="1" customHeight="1" spans="1:35">
      <c r="A38" s="35" t="s">
        <v>44</v>
      </c>
      <c r="B38" s="36" t="s">
        <v>159</v>
      </c>
      <c r="C38" s="36"/>
      <c r="D38" s="36"/>
      <c r="E38" s="36"/>
      <c r="F38" s="36"/>
      <c r="G38" s="36"/>
      <c r="H38" s="36"/>
      <c r="I38" s="36"/>
      <c r="J38" s="36"/>
      <c r="K38" s="52"/>
      <c r="L38" s="52"/>
      <c r="M38" s="52"/>
      <c r="N38" s="52"/>
      <c r="O38" s="52"/>
      <c r="P38" s="52"/>
      <c r="Q38" s="52"/>
      <c r="R38" s="54"/>
      <c r="S38" s="54"/>
      <c r="T38" s="54"/>
      <c r="U38" s="54"/>
      <c r="V38" s="54"/>
      <c r="W38" s="54"/>
      <c r="X38" s="54"/>
      <c r="Y38" s="54"/>
      <c r="Z38" s="52"/>
      <c r="AA38" s="52"/>
      <c r="AB38" s="52"/>
      <c r="AC38" s="52"/>
      <c r="AD38" s="37"/>
      <c r="AE38" s="52"/>
      <c r="AF38" s="52"/>
      <c r="AG38" s="52"/>
      <c r="AH38" s="52"/>
      <c r="AI38" s="52"/>
    </row>
    <row r="39" s="5" customFormat="1" ht="30" hidden="1" customHeight="1" spans="1:35">
      <c r="A39" s="35" t="s">
        <v>44</v>
      </c>
      <c r="B39" s="36" t="s">
        <v>160</v>
      </c>
      <c r="C39" s="36"/>
      <c r="D39" s="36"/>
      <c r="E39" s="36"/>
      <c r="F39" s="36"/>
      <c r="G39" s="36"/>
      <c r="H39" s="36"/>
      <c r="I39" s="36"/>
      <c r="J39" s="36"/>
      <c r="K39" s="52"/>
      <c r="L39" s="52"/>
      <c r="M39" s="52"/>
      <c r="N39" s="52"/>
      <c r="O39" s="52"/>
      <c r="P39" s="52"/>
      <c r="Q39" s="52"/>
      <c r="R39" s="54"/>
      <c r="S39" s="54"/>
      <c r="T39" s="54"/>
      <c r="U39" s="54"/>
      <c r="V39" s="54"/>
      <c r="W39" s="54"/>
      <c r="X39" s="54"/>
      <c r="Y39" s="54"/>
      <c r="Z39" s="52"/>
      <c r="AA39" s="52"/>
      <c r="AB39" s="52"/>
      <c r="AC39" s="52"/>
      <c r="AD39" s="37"/>
      <c r="AE39" s="52"/>
      <c r="AF39" s="52"/>
      <c r="AG39" s="52"/>
      <c r="AH39" s="52"/>
      <c r="AI39" s="52"/>
    </row>
    <row r="40" s="5" customFormat="1" ht="30" hidden="1" customHeight="1" spans="1:35">
      <c r="A40" s="33" t="s">
        <v>42</v>
      </c>
      <c r="B40" s="34" t="s">
        <v>161</v>
      </c>
      <c r="C40" s="34"/>
      <c r="D40" s="34"/>
      <c r="E40" s="34"/>
      <c r="F40" s="34"/>
      <c r="G40" s="34"/>
      <c r="H40" s="34"/>
      <c r="I40" s="34"/>
      <c r="J40" s="34"/>
      <c r="K40" s="48">
        <f t="shared" ref="K40:Y40" si="13">K41+K42+K43+K44</f>
        <v>0</v>
      </c>
      <c r="L40" s="48">
        <f t="shared" si="13"/>
        <v>0</v>
      </c>
      <c r="M40" s="48">
        <f t="shared" si="13"/>
        <v>0</v>
      </c>
      <c r="N40" s="48">
        <f t="shared" si="13"/>
        <v>0</v>
      </c>
      <c r="O40" s="48">
        <f t="shared" si="13"/>
        <v>0</v>
      </c>
      <c r="P40" s="48">
        <f t="shared" si="13"/>
        <v>0</v>
      </c>
      <c r="Q40" s="48">
        <f t="shared" si="13"/>
        <v>0</v>
      </c>
      <c r="R40" s="48">
        <f t="shared" si="13"/>
        <v>0</v>
      </c>
      <c r="S40" s="48">
        <f t="shared" si="13"/>
        <v>0</v>
      </c>
      <c r="T40" s="48">
        <f t="shared" si="13"/>
        <v>0</v>
      </c>
      <c r="U40" s="48">
        <f t="shared" si="13"/>
        <v>0</v>
      </c>
      <c r="V40" s="48">
        <f t="shared" si="13"/>
        <v>0</v>
      </c>
      <c r="W40" s="48">
        <f t="shared" si="13"/>
        <v>0</v>
      </c>
      <c r="X40" s="48">
        <f t="shared" si="13"/>
        <v>0</v>
      </c>
      <c r="Y40" s="48">
        <f t="shared" si="13"/>
        <v>0</v>
      </c>
      <c r="Z40" s="60"/>
      <c r="AA40" s="60"/>
      <c r="AB40" s="60"/>
      <c r="AC40" s="60"/>
      <c r="AD40" s="37"/>
      <c r="AE40" s="60"/>
      <c r="AF40" s="60"/>
      <c r="AG40" s="60"/>
      <c r="AH40" s="60"/>
      <c r="AI40" s="60"/>
    </row>
    <row r="41" s="5" customFormat="1" ht="30" hidden="1" customHeight="1" spans="1:35">
      <c r="A41" s="35" t="s">
        <v>44</v>
      </c>
      <c r="B41" s="36" t="s">
        <v>162</v>
      </c>
      <c r="C41" s="36"/>
      <c r="D41" s="36"/>
      <c r="E41" s="36"/>
      <c r="F41" s="36"/>
      <c r="G41" s="36"/>
      <c r="H41" s="36"/>
      <c r="I41" s="36"/>
      <c r="J41" s="36"/>
      <c r="K41" s="52"/>
      <c r="L41" s="52"/>
      <c r="M41" s="52"/>
      <c r="N41" s="52"/>
      <c r="O41" s="52"/>
      <c r="P41" s="52"/>
      <c r="Q41" s="52"/>
      <c r="R41" s="54"/>
      <c r="S41" s="54"/>
      <c r="T41" s="54"/>
      <c r="U41" s="54"/>
      <c r="V41" s="54"/>
      <c r="W41" s="54"/>
      <c r="X41" s="54"/>
      <c r="Y41" s="54"/>
      <c r="Z41" s="52"/>
      <c r="AA41" s="52"/>
      <c r="AB41" s="52"/>
      <c r="AC41" s="52"/>
      <c r="AD41" s="37"/>
      <c r="AE41" s="52"/>
      <c r="AF41" s="52"/>
      <c r="AG41" s="52"/>
      <c r="AH41" s="52"/>
      <c r="AI41" s="52"/>
    </row>
    <row r="42" s="5" customFormat="1" ht="30" hidden="1" customHeight="1" spans="1:35">
      <c r="A42" s="35" t="s">
        <v>44</v>
      </c>
      <c r="B42" s="36" t="s">
        <v>163</v>
      </c>
      <c r="C42" s="36"/>
      <c r="D42" s="36"/>
      <c r="E42" s="36"/>
      <c r="F42" s="36"/>
      <c r="G42" s="36"/>
      <c r="H42" s="36"/>
      <c r="I42" s="36"/>
      <c r="J42" s="36"/>
      <c r="K42" s="52"/>
      <c r="L42" s="52"/>
      <c r="M42" s="52"/>
      <c r="N42" s="52"/>
      <c r="O42" s="52"/>
      <c r="P42" s="52"/>
      <c r="Q42" s="52"/>
      <c r="R42" s="54"/>
      <c r="S42" s="54"/>
      <c r="T42" s="54"/>
      <c r="U42" s="54"/>
      <c r="V42" s="54"/>
      <c r="W42" s="54"/>
      <c r="X42" s="54"/>
      <c r="Y42" s="54"/>
      <c r="Z42" s="52"/>
      <c r="AA42" s="52"/>
      <c r="AB42" s="52"/>
      <c r="AC42" s="52"/>
      <c r="AD42" s="37"/>
      <c r="AE42" s="52"/>
      <c r="AF42" s="52"/>
      <c r="AG42" s="52"/>
      <c r="AH42" s="52"/>
      <c r="AI42" s="52"/>
    </row>
    <row r="43" s="5" customFormat="1" ht="30" hidden="1" customHeight="1" spans="1:35">
      <c r="A43" s="35" t="s">
        <v>44</v>
      </c>
      <c r="B43" s="36" t="s">
        <v>164</v>
      </c>
      <c r="C43" s="36"/>
      <c r="D43" s="36"/>
      <c r="E43" s="36"/>
      <c r="F43" s="36"/>
      <c r="G43" s="36"/>
      <c r="H43" s="36"/>
      <c r="I43" s="36"/>
      <c r="J43" s="36"/>
      <c r="K43" s="52"/>
      <c r="L43" s="52"/>
      <c r="M43" s="52"/>
      <c r="N43" s="52"/>
      <c r="O43" s="52"/>
      <c r="P43" s="52"/>
      <c r="Q43" s="52"/>
      <c r="R43" s="54"/>
      <c r="S43" s="54"/>
      <c r="T43" s="54"/>
      <c r="U43" s="54"/>
      <c r="V43" s="54"/>
      <c r="W43" s="54"/>
      <c r="X43" s="54"/>
      <c r="Y43" s="54"/>
      <c r="Z43" s="52"/>
      <c r="AA43" s="52"/>
      <c r="AB43" s="52"/>
      <c r="AC43" s="52"/>
      <c r="AD43" s="37"/>
      <c r="AE43" s="52"/>
      <c r="AF43" s="52"/>
      <c r="AG43" s="52"/>
      <c r="AH43" s="52"/>
      <c r="AI43" s="52"/>
    </row>
    <row r="44" s="7" customFormat="1" ht="30" hidden="1" customHeight="1" spans="1:36">
      <c r="A44" s="35" t="s">
        <v>44</v>
      </c>
      <c r="B44" s="36" t="s">
        <v>165</v>
      </c>
      <c r="C44" s="36"/>
      <c r="D44" s="36"/>
      <c r="E44" s="36"/>
      <c r="F44" s="36"/>
      <c r="G44" s="36"/>
      <c r="H44" s="36"/>
      <c r="I44" s="36"/>
      <c r="J44" s="36"/>
      <c r="K44" s="52"/>
      <c r="L44" s="52"/>
      <c r="M44" s="52"/>
      <c r="N44" s="52"/>
      <c r="O44" s="52"/>
      <c r="P44" s="52"/>
      <c r="Q44" s="52"/>
      <c r="R44" s="54"/>
      <c r="S44" s="54"/>
      <c r="T44" s="54"/>
      <c r="U44" s="54"/>
      <c r="V44" s="54"/>
      <c r="W44" s="54"/>
      <c r="X44" s="54"/>
      <c r="Y44" s="54"/>
      <c r="Z44" s="52"/>
      <c r="AA44" s="52"/>
      <c r="AB44" s="52"/>
      <c r="AC44" s="52"/>
      <c r="AD44" s="37"/>
      <c r="AE44" s="52"/>
      <c r="AF44" s="52"/>
      <c r="AG44" s="52"/>
      <c r="AH44" s="52"/>
      <c r="AI44" s="52"/>
      <c r="AJ44" s="69"/>
    </row>
    <row r="45" s="5" customFormat="1" ht="30" hidden="1" customHeight="1" spans="1:35">
      <c r="A45" s="33" t="s">
        <v>42</v>
      </c>
      <c r="B45" s="34" t="s">
        <v>166</v>
      </c>
      <c r="C45" s="34"/>
      <c r="D45" s="34"/>
      <c r="E45" s="34"/>
      <c r="F45" s="34"/>
      <c r="G45" s="34"/>
      <c r="H45" s="34"/>
      <c r="I45" s="34"/>
      <c r="J45" s="34"/>
      <c r="K45" s="57">
        <f t="shared" ref="K45:Y45" si="14">K46+K48+K49+K50+K51</f>
        <v>0</v>
      </c>
      <c r="L45" s="57">
        <f t="shared" si="14"/>
        <v>1000</v>
      </c>
      <c r="M45" s="57">
        <f t="shared" si="14"/>
        <v>1000</v>
      </c>
      <c r="N45" s="57">
        <f t="shared" si="14"/>
        <v>150</v>
      </c>
      <c r="O45" s="57">
        <f t="shared" si="14"/>
        <v>150</v>
      </c>
      <c r="P45" s="57">
        <f t="shared" si="14"/>
        <v>150</v>
      </c>
      <c r="Q45" s="57">
        <f t="shared" si="14"/>
        <v>0</v>
      </c>
      <c r="R45" s="57">
        <f t="shared" si="14"/>
        <v>0</v>
      </c>
      <c r="S45" s="57">
        <f t="shared" si="14"/>
        <v>0</v>
      </c>
      <c r="T45" s="57">
        <f t="shared" si="14"/>
        <v>0</v>
      </c>
      <c r="U45" s="57">
        <f t="shared" si="14"/>
        <v>0</v>
      </c>
      <c r="V45" s="57">
        <f t="shared" si="14"/>
        <v>0</v>
      </c>
      <c r="W45" s="57">
        <f t="shared" si="14"/>
        <v>0</v>
      </c>
      <c r="X45" s="57">
        <f t="shared" si="14"/>
        <v>0</v>
      </c>
      <c r="Y45" s="57">
        <f t="shared" si="14"/>
        <v>0</v>
      </c>
      <c r="Z45" s="60"/>
      <c r="AA45" s="60"/>
      <c r="AB45" s="60"/>
      <c r="AC45" s="60"/>
      <c r="AD45" s="37"/>
      <c r="AE45" s="60"/>
      <c r="AF45" s="60"/>
      <c r="AG45" s="60"/>
      <c r="AH45" s="60"/>
      <c r="AI45" s="60"/>
    </row>
    <row r="46" s="5" customFormat="1" ht="30" hidden="1" customHeight="1" spans="1:35">
      <c r="A46" s="35" t="s">
        <v>44</v>
      </c>
      <c r="B46" s="36" t="s">
        <v>167</v>
      </c>
      <c r="C46" s="36"/>
      <c r="D46" s="36"/>
      <c r="E46" s="36"/>
      <c r="F46" s="36"/>
      <c r="G46" s="36"/>
      <c r="H46" s="36"/>
      <c r="I46" s="36"/>
      <c r="J46" s="36"/>
      <c r="K46" s="52"/>
      <c r="L46" s="52">
        <f t="shared" ref="L46:Y46" si="15">L47</f>
        <v>1000</v>
      </c>
      <c r="M46" s="52">
        <f t="shared" si="15"/>
        <v>1000</v>
      </c>
      <c r="N46" s="52">
        <f t="shared" si="15"/>
        <v>150</v>
      </c>
      <c r="O46" s="52">
        <f t="shared" si="15"/>
        <v>150</v>
      </c>
      <c r="P46" s="52">
        <f t="shared" si="15"/>
        <v>150</v>
      </c>
      <c r="Q46" s="52">
        <f t="shared" si="15"/>
        <v>0</v>
      </c>
      <c r="R46" s="52">
        <f t="shared" si="15"/>
        <v>0</v>
      </c>
      <c r="S46" s="52">
        <f t="shared" si="15"/>
        <v>0</v>
      </c>
      <c r="T46" s="52">
        <f t="shared" si="15"/>
        <v>0</v>
      </c>
      <c r="U46" s="52">
        <f t="shared" si="15"/>
        <v>0</v>
      </c>
      <c r="V46" s="52">
        <f t="shared" si="15"/>
        <v>0</v>
      </c>
      <c r="W46" s="52">
        <f t="shared" si="15"/>
        <v>0</v>
      </c>
      <c r="X46" s="52">
        <f t="shared" si="15"/>
        <v>0</v>
      </c>
      <c r="Y46" s="52">
        <f t="shared" si="15"/>
        <v>0</v>
      </c>
      <c r="Z46" s="52"/>
      <c r="AA46" s="52"/>
      <c r="AB46" s="52"/>
      <c r="AC46" s="52"/>
      <c r="AD46" s="37"/>
      <c r="AE46" s="52"/>
      <c r="AF46" s="52"/>
      <c r="AG46" s="52"/>
      <c r="AH46" s="52"/>
      <c r="AI46" s="52"/>
    </row>
    <row r="47" s="7" customFormat="1" ht="113" customHeight="1" spans="1:36">
      <c r="A47" s="37">
        <v>11</v>
      </c>
      <c r="B47" s="37" t="s">
        <v>168</v>
      </c>
      <c r="C47" s="37">
        <v>2026</v>
      </c>
      <c r="D47" s="37" t="s">
        <v>169</v>
      </c>
      <c r="E47" s="37" t="s">
        <v>41</v>
      </c>
      <c r="F47" s="37" t="s">
        <v>167</v>
      </c>
      <c r="G47" s="37" t="s">
        <v>50</v>
      </c>
      <c r="H47" s="37" t="s">
        <v>51</v>
      </c>
      <c r="I47" s="37" t="s">
        <v>84</v>
      </c>
      <c r="J47" s="53" t="s">
        <v>170</v>
      </c>
      <c r="K47" s="39" t="s">
        <v>171</v>
      </c>
      <c r="L47" s="39">
        <v>1000</v>
      </c>
      <c r="M47" s="39">
        <v>1000</v>
      </c>
      <c r="N47" s="39">
        <v>150</v>
      </c>
      <c r="O47" s="39">
        <v>150</v>
      </c>
      <c r="P47" s="39">
        <v>150</v>
      </c>
      <c r="Q47" s="39">
        <v>0</v>
      </c>
      <c r="R47" s="39">
        <v>0</v>
      </c>
      <c r="S47" s="39">
        <v>0</v>
      </c>
      <c r="T47" s="39">
        <v>0</v>
      </c>
      <c r="U47" s="39">
        <v>0</v>
      </c>
      <c r="V47" s="39">
        <v>0</v>
      </c>
      <c r="W47" s="39">
        <v>0</v>
      </c>
      <c r="X47" s="39"/>
      <c r="Y47" s="39">
        <v>0</v>
      </c>
      <c r="Z47" s="39" t="s">
        <v>55</v>
      </c>
      <c r="AA47" s="39" t="s">
        <v>56</v>
      </c>
      <c r="AB47" s="39" t="s">
        <v>55</v>
      </c>
      <c r="AC47" s="39" t="s">
        <v>56</v>
      </c>
      <c r="AD47" s="37" t="s">
        <v>57</v>
      </c>
      <c r="AE47" s="64" t="s">
        <v>172</v>
      </c>
      <c r="AF47" s="64" t="s">
        <v>173</v>
      </c>
      <c r="AG47" s="39"/>
      <c r="AH47" s="39"/>
      <c r="AI47" s="39"/>
      <c r="AJ47" s="69"/>
    </row>
    <row r="48" s="5" customFormat="1" ht="30" hidden="1" customHeight="1" spans="1:35">
      <c r="A48" s="35" t="s">
        <v>44</v>
      </c>
      <c r="B48" s="36" t="s">
        <v>174</v>
      </c>
      <c r="C48" s="36"/>
      <c r="D48" s="36"/>
      <c r="E48" s="36"/>
      <c r="F48" s="36"/>
      <c r="G48" s="36"/>
      <c r="H48" s="36"/>
      <c r="I48" s="36"/>
      <c r="J48" s="36"/>
      <c r="K48" s="52"/>
      <c r="L48" s="52"/>
      <c r="M48" s="52"/>
      <c r="N48" s="52"/>
      <c r="O48" s="52"/>
      <c r="P48" s="52"/>
      <c r="Q48" s="52"/>
      <c r="R48" s="54"/>
      <c r="S48" s="54"/>
      <c r="T48" s="54"/>
      <c r="U48" s="54"/>
      <c r="V48" s="54"/>
      <c r="W48" s="54"/>
      <c r="X48" s="54"/>
      <c r="Y48" s="54"/>
      <c r="Z48" s="52"/>
      <c r="AA48" s="52"/>
      <c r="AB48" s="52"/>
      <c r="AC48" s="52"/>
      <c r="AD48" s="37"/>
      <c r="AE48" s="52"/>
      <c r="AF48" s="52"/>
      <c r="AG48" s="52"/>
      <c r="AH48" s="52"/>
      <c r="AI48" s="52"/>
    </row>
    <row r="49" s="5" customFormat="1" ht="30" hidden="1" customHeight="1" spans="1:35">
      <c r="A49" s="35" t="s">
        <v>44</v>
      </c>
      <c r="B49" s="36" t="s">
        <v>175</v>
      </c>
      <c r="C49" s="36"/>
      <c r="D49" s="36"/>
      <c r="E49" s="36"/>
      <c r="F49" s="36"/>
      <c r="G49" s="36"/>
      <c r="H49" s="36"/>
      <c r="I49" s="36"/>
      <c r="J49" s="36"/>
      <c r="K49" s="52"/>
      <c r="L49" s="52"/>
      <c r="M49" s="52"/>
      <c r="N49" s="52"/>
      <c r="O49" s="52"/>
      <c r="P49" s="52"/>
      <c r="Q49" s="52"/>
      <c r="R49" s="54"/>
      <c r="S49" s="54"/>
      <c r="T49" s="54"/>
      <c r="U49" s="54"/>
      <c r="V49" s="54"/>
      <c r="W49" s="54"/>
      <c r="X49" s="54"/>
      <c r="Y49" s="54"/>
      <c r="Z49" s="52"/>
      <c r="AA49" s="52"/>
      <c r="AB49" s="52"/>
      <c r="AC49" s="52"/>
      <c r="AD49" s="37"/>
      <c r="AE49" s="52"/>
      <c r="AF49" s="52"/>
      <c r="AG49" s="52"/>
      <c r="AH49" s="52"/>
      <c r="AI49" s="52"/>
    </row>
    <row r="50" s="5" customFormat="1" ht="30" hidden="1" customHeight="1" spans="1:35">
      <c r="A50" s="35" t="s">
        <v>44</v>
      </c>
      <c r="B50" s="36" t="s">
        <v>176</v>
      </c>
      <c r="C50" s="36"/>
      <c r="D50" s="36"/>
      <c r="E50" s="36"/>
      <c r="F50" s="36"/>
      <c r="G50" s="36"/>
      <c r="H50" s="36"/>
      <c r="I50" s="36"/>
      <c r="J50" s="36"/>
      <c r="K50" s="52"/>
      <c r="L50" s="52"/>
      <c r="M50" s="52"/>
      <c r="N50" s="52"/>
      <c r="O50" s="52"/>
      <c r="P50" s="52"/>
      <c r="Q50" s="52"/>
      <c r="R50" s="54"/>
      <c r="S50" s="54"/>
      <c r="T50" s="54"/>
      <c r="U50" s="54"/>
      <c r="V50" s="54"/>
      <c r="W50" s="54"/>
      <c r="X50" s="54"/>
      <c r="Y50" s="54"/>
      <c r="Z50" s="52"/>
      <c r="AA50" s="52"/>
      <c r="AB50" s="52"/>
      <c r="AC50" s="52"/>
      <c r="AD50" s="37"/>
      <c r="AE50" s="52"/>
      <c r="AF50" s="52"/>
      <c r="AG50" s="52"/>
      <c r="AH50" s="52"/>
      <c r="AI50" s="52"/>
    </row>
    <row r="51" s="7" customFormat="1" ht="30" hidden="1" customHeight="1" spans="1:36">
      <c r="A51" s="35" t="s">
        <v>44</v>
      </c>
      <c r="B51" s="36" t="s">
        <v>177</v>
      </c>
      <c r="C51" s="36"/>
      <c r="D51" s="36"/>
      <c r="E51" s="36"/>
      <c r="F51" s="36"/>
      <c r="G51" s="36"/>
      <c r="H51" s="36"/>
      <c r="I51" s="36"/>
      <c r="J51" s="36"/>
      <c r="K51" s="52"/>
      <c r="L51" s="52"/>
      <c r="M51" s="52"/>
      <c r="N51" s="52"/>
      <c r="O51" s="52"/>
      <c r="P51" s="52"/>
      <c r="Q51" s="52"/>
      <c r="R51" s="54"/>
      <c r="S51" s="54"/>
      <c r="T51" s="54"/>
      <c r="U51" s="54"/>
      <c r="V51" s="54"/>
      <c r="W51" s="54"/>
      <c r="X51" s="54"/>
      <c r="Y51" s="54"/>
      <c r="Z51" s="52"/>
      <c r="AA51" s="52"/>
      <c r="AB51" s="52"/>
      <c r="AC51" s="52"/>
      <c r="AD51" s="37"/>
      <c r="AE51" s="52"/>
      <c r="AF51" s="52"/>
      <c r="AG51" s="52"/>
      <c r="AH51" s="52"/>
      <c r="AI51" s="52"/>
      <c r="AJ51" s="69"/>
    </row>
    <row r="52" s="5" customFormat="1" ht="30" hidden="1" customHeight="1" spans="1:35">
      <c r="A52" s="23" t="s">
        <v>40</v>
      </c>
      <c r="B52" s="24" t="s">
        <v>82</v>
      </c>
      <c r="C52" s="24"/>
      <c r="D52" s="24"/>
      <c r="E52" s="24"/>
      <c r="F52" s="24"/>
      <c r="G52" s="24"/>
      <c r="H52" s="24"/>
      <c r="I52" s="24"/>
      <c r="J52" s="24"/>
      <c r="K52" s="58">
        <f t="shared" ref="K52:Y52" si="16">K53+K57+K61+K64+K68</f>
        <v>0</v>
      </c>
      <c r="L52" s="58">
        <f t="shared" si="16"/>
        <v>1550</v>
      </c>
      <c r="M52" s="58">
        <f t="shared" si="16"/>
        <v>1550</v>
      </c>
      <c r="N52" s="58">
        <f t="shared" si="16"/>
        <v>610</v>
      </c>
      <c r="O52" s="58">
        <f t="shared" si="16"/>
        <v>610</v>
      </c>
      <c r="P52" s="58">
        <f t="shared" si="16"/>
        <v>610</v>
      </c>
      <c r="Q52" s="58">
        <f t="shared" si="16"/>
        <v>0</v>
      </c>
      <c r="R52" s="58">
        <f t="shared" si="16"/>
        <v>0</v>
      </c>
      <c r="S52" s="58">
        <f t="shared" si="16"/>
        <v>0</v>
      </c>
      <c r="T52" s="58">
        <f t="shared" si="16"/>
        <v>0</v>
      </c>
      <c r="U52" s="58">
        <f t="shared" si="16"/>
        <v>0</v>
      </c>
      <c r="V52" s="58">
        <f t="shared" si="16"/>
        <v>0</v>
      </c>
      <c r="W52" s="58">
        <f t="shared" si="16"/>
        <v>0</v>
      </c>
      <c r="X52" s="58">
        <f t="shared" si="16"/>
        <v>0</v>
      </c>
      <c r="Y52" s="58">
        <f t="shared" si="16"/>
        <v>0</v>
      </c>
      <c r="Z52" s="66"/>
      <c r="AA52" s="66"/>
      <c r="AB52" s="66"/>
      <c r="AC52" s="66"/>
      <c r="AD52" s="37"/>
      <c r="AE52" s="66"/>
      <c r="AF52" s="66"/>
      <c r="AG52" s="66"/>
      <c r="AH52" s="66"/>
      <c r="AI52" s="66"/>
    </row>
    <row r="53" s="5" customFormat="1" ht="30" hidden="1" customHeight="1" spans="1:35">
      <c r="A53" s="25" t="s">
        <v>42</v>
      </c>
      <c r="B53" s="34" t="s">
        <v>178</v>
      </c>
      <c r="C53" s="34"/>
      <c r="D53" s="34"/>
      <c r="E53" s="34"/>
      <c r="F53" s="34"/>
      <c r="G53" s="34"/>
      <c r="H53" s="34"/>
      <c r="I53" s="34"/>
      <c r="J53" s="34"/>
      <c r="K53" s="59">
        <f t="shared" ref="K53:Y53" si="17">K54+K56</f>
        <v>0</v>
      </c>
      <c r="L53" s="59">
        <f t="shared" si="17"/>
        <v>1200</v>
      </c>
      <c r="M53" s="59">
        <f t="shared" si="17"/>
        <v>1200</v>
      </c>
      <c r="N53" s="59">
        <f t="shared" si="17"/>
        <v>190</v>
      </c>
      <c r="O53" s="59">
        <f t="shared" si="17"/>
        <v>190</v>
      </c>
      <c r="P53" s="59">
        <f t="shared" si="17"/>
        <v>190</v>
      </c>
      <c r="Q53" s="59">
        <f t="shared" si="17"/>
        <v>0</v>
      </c>
      <c r="R53" s="59">
        <f t="shared" si="17"/>
        <v>0</v>
      </c>
      <c r="S53" s="59">
        <f t="shared" si="17"/>
        <v>0</v>
      </c>
      <c r="T53" s="59">
        <f t="shared" si="17"/>
        <v>0</v>
      </c>
      <c r="U53" s="59">
        <f t="shared" si="17"/>
        <v>0</v>
      </c>
      <c r="V53" s="59">
        <f t="shared" si="17"/>
        <v>0</v>
      </c>
      <c r="W53" s="59">
        <f t="shared" si="17"/>
        <v>0</v>
      </c>
      <c r="X53" s="59">
        <f t="shared" si="17"/>
        <v>0</v>
      </c>
      <c r="Y53" s="59">
        <f t="shared" si="17"/>
        <v>0</v>
      </c>
      <c r="Z53" s="60"/>
      <c r="AA53" s="60"/>
      <c r="AB53" s="60"/>
      <c r="AC53" s="60"/>
      <c r="AD53" s="37"/>
      <c r="AE53" s="60"/>
      <c r="AF53" s="60"/>
      <c r="AG53" s="60"/>
      <c r="AH53" s="60"/>
      <c r="AI53" s="60"/>
    </row>
    <row r="54" s="7" customFormat="1" ht="30" hidden="1" customHeight="1" spans="1:36">
      <c r="A54" s="35" t="s">
        <v>44</v>
      </c>
      <c r="B54" s="36" t="s">
        <v>179</v>
      </c>
      <c r="C54" s="36"/>
      <c r="D54" s="36"/>
      <c r="E54" s="36"/>
      <c r="F54" s="36"/>
      <c r="G54" s="36"/>
      <c r="H54" s="36"/>
      <c r="I54" s="36"/>
      <c r="J54" s="36"/>
      <c r="K54" s="52"/>
      <c r="L54" s="52">
        <f t="shared" ref="L54:Y54" si="18">L55</f>
        <v>1200</v>
      </c>
      <c r="M54" s="52">
        <f t="shared" si="18"/>
        <v>1200</v>
      </c>
      <c r="N54" s="52">
        <f t="shared" si="18"/>
        <v>190</v>
      </c>
      <c r="O54" s="52">
        <f t="shared" si="18"/>
        <v>190</v>
      </c>
      <c r="P54" s="52">
        <f t="shared" si="18"/>
        <v>190</v>
      </c>
      <c r="Q54" s="52">
        <f t="shared" si="18"/>
        <v>0</v>
      </c>
      <c r="R54" s="52">
        <f t="shared" si="18"/>
        <v>0</v>
      </c>
      <c r="S54" s="52">
        <f t="shared" si="18"/>
        <v>0</v>
      </c>
      <c r="T54" s="52">
        <f t="shared" si="18"/>
        <v>0</v>
      </c>
      <c r="U54" s="52">
        <f t="shared" si="18"/>
        <v>0</v>
      </c>
      <c r="V54" s="52">
        <f t="shared" si="18"/>
        <v>0</v>
      </c>
      <c r="W54" s="52">
        <f t="shared" si="18"/>
        <v>0</v>
      </c>
      <c r="X54" s="52">
        <f t="shared" si="18"/>
        <v>0</v>
      </c>
      <c r="Y54" s="52">
        <f t="shared" si="18"/>
        <v>0</v>
      </c>
      <c r="Z54" s="52"/>
      <c r="AA54" s="52"/>
      <c r="AB54" s="52"/>
      <c r="AC54" s="52"/>
      <c r="AD54" s="37"/>
      <c r="AE54" s="52"/>
      <c r="AF54" s="52"/>
      <c r="AG54" s="52"/>
      <c r="AH54" s="52"/>
      <c r="AI54" s="52"/>
      <c r="AJ54" s="69"/>
    </row>
    <row r="55" s="5" customFormat="1" ht="114" customHeight="1" spans="1:35">
      <c r="A55" s="37">
        <v>12</v>
      </c>
      <c r="B55" s="37" t="s">
        <v>180</v>
      </c>
      <c r="C55" s="37">
        <v>2026</v>
      </c>
      <c r="D55" s="37" t="s">
        <v>181</v>
      </c>
      <c r="E55" s="37" t="s">
        <v>82</v>
      </c>
      <c r="F55" s="37" t="s">
        <v>179</v>
      </c>
      <c r="G55" s="37" t="s">
        <v>50</v>
      </c>
      <c r="H55" s="37" t="s">
        <v>51</v>
      </c>
      <c r="I55" s="37" t="s">
        <v>84</v>
      </c>
      <c r="J55" s="53" t="s">
        <v>182</v>
      </c>
      <c r="K55" s="39" t="s">
        <v>183</v>
      </c>
      <c r="L55" s="39">
        <v>1200</v>
      </c>
      <c r="M55" s="39">
        <v>1200</v>
      </c>
      <c r="N55" s="39">
        <v>190</v>
      </c>
      <c r="O55" s="39">
        <v>190</v>
      </c>
      <c r="P55" s="39">
        <v>190</v>
      </c>
      <c r="Q55" s="39">
        <v>0</v>
      </c>
      <c r="R55" s="39">
        <v>0</v>
      </c>
      <c r="S55" s="39">
        <v>0</v>
      </c>
      <c r="T55" s="39">
        <v>0</v>
      </c>
      <c r="U55" s="39">
        <v>0</v>
      </c>
      <c r="V55" s="39">
        <v>0</v>
      </c>
      <c r="W55" s="39">
        <v>0</v>
      </c>
      <c r="X55" s="39"/>
      <c r="Y55" s="39">
        <v>0</v>
      </c>
      <c r="Z55" s="39" t="s">
        <v>87</v>
      </c>
      <c r="AA55" s="39" t="s">
        <v>88</v>
      </c>
      <c r="AB55" s="39" t="s">
        <v>87</v>
      </c>
      <c r="AC55" s="39" t="s">
        <v>88</v>
      </c>
      <c r="AD55" s="37" t="s">
        <v>89</v>
      </c>
      <c r="AE55" s="64" t="s">
        <v>184</v>
      </c>
      <c r="AF55" s="64" t="s">
        <v>185</v>
      </c>
      <c r="AG55" s="39"/>
      <c r="AH55" s="39"/>
      <c r="AI55" s="39"/>
    </row>
    <row r="56" s="5" customFormat="1" ht="30" hidden="1" customHeight="1" spans="1:35">
      <c r="A56" s="35" t="s">
        <v>44</v>
      </c>
      <c r="B56" s="36" t="s">
        <v>186</v>
      </c>
      <c r="C56" s="36"/>
      <c r="D56" s="36"/>
      <c r="E56" s="36"/>
      <c r="F56" s="36"/>
      <c r="G56" s="36"/>
      <c r="H56" s="36"/>
      <c r="I56" s="36"/>
      <c r="J56" s="36"/>
      <c r="K56" s="52"/>
      <c r="L56" s="52"/>
      <c r="M56" s="52"/>
      <c r="N56" s="52"/>
      <c r="O56" s="52"/>
      <c r="P56" s="52"/>
      <c r="Q56" s="52"/>
      <c r="R56" s="54"/>
      <c r="S56" s="54"/>
      <c r="T56" s="54"/>
      <c r="U56" s="54"/>
      <c r="V56" s="54"/>
      <c r="W56" s="54"/>
      <c r="X56" s="54"/>
      <c r="Y56" s="54"/>
      <c r="Z56" s="52"/>
      <c r="AA56" s="52"/>
      <c r="AB56" s="52"/>
      <c r="AC56" s="52"/>
      <c r="AD56" s="37"/>
      <c r="AE56" s="52"/>
      <c r="AF56" s="52"/>
      <c r="AG56" s="52"/>
      <c r="AH56" s="52"/>
      <c r="AI56" s="52"/>
    </row>
    <row r="57" s="5" customFormat="1" ht="30" hidden="1" customHeight="1" spans="1:35">
      <c r="A57" s="33" t="s">
        <v>42</v>
      </c>
      <c r="B57" s="34" t="s">
        <v>187</v>
      </c>
      <c r="C57" s="34"/>
      <c r="D57" s="34"/>
      <c r="E57" s="34"/>
      <c r="F57" s="34"/>
      <c r="G57" s="34"/>
      <c r="H57" s="34"/>
      <c r="I57" s="34"/>
      <c r="J57" s="34"/>
      <c r="K57" s="59">
        <f t="shared" ref="K57:Y57" si="19">K58+K59+K60</f>
        <v>0</v>
      </c>
      <c r="L57" s="59">
        <f t="shared" si="19"/>
        <v>0</v>
      </c>
      <c r="M57" s="59">
        <f t="shared" si="19"/>
        <v>0</v>
      </c>
      <c r="N57" s="59">
        <f t="shared" si="19"/>
        <v>0</v>
      </c>
      <c r="O57" s="59">
        <f t="shared" si="19"/>
        <v>0</v>
      </c>
      <c r="P57" s="59">
        <f t="shared" si="19"/>
        <v>0</v>
      </c>
      <c r="Q57" s="59">
        <f t="shared" si="19"/>
        <v>0</v>
      </c>
      <c r="R57" s="59">
        <f t="shared" si="19"/>
        <v>0</v>
      </c>
      <c r="S57" s="59">
        <f t="shared" si="19"/>
        <v>0</v>
      </c>
      <c r="T57" s="59">
        <f t="shared" si="19"/>
        <v>0</v>
      </c>
      <c r="U57" s="59">
        <f t="shared" si="19"/>
        <v>0</v>
      </c>
      <c r="V57" s="59">
        <f t="shared" si="19"/>
        <v>0</v>
      </c>
      <c r="W57" s="59">
        <f t="shared" si="19"/>
        <v>0</v>
      </c>
      <c r="X57" s="59">
        <f t="shared" si="19"/>
        <v>0</v>
      </c>
      <c r="Y57" s="59">
        <f t="shared" si="19"/>
        <v>0</v>
      </c>
      <c r="Z57" s="60"/>
      <c r="AA57" s="60"/>
      <c r="AB57" s="60"/>
      <c r="AC57" s="60"/>
      <c r="AD57" s="37"/>
      <c r="AE57" s="60"/>
      <c r="AF57" s="60"/>
      <c r="AG57" s="60"/>
      <c r="AH57" s="60"/>
      <c r="AI57" s="60"/>
    </row>
    <row r="58" s="7" customFormat="1" ht="30" hidden="1" customHeight="1" spans="1:36">
      <c r="A58" s="35" t="s">
        <v>44</v>
      </c>
      <c r="B58" s="36" t="s">
        <v>188</v>
      </c>
      <c r="C58" s="36"/>
      <c r="D58" s="36"/>
      <c r="E58" s="36"/>
      <c r="F58" s="36"/>
      <c r="G58" s="36"/>
      <c r="H58" s="36"/>
      <c r="I58" s="36"/>
      <c r="J58" s="36"/>
      <c r="K58" s="52"/>
      <c r="L58" s="52"/>
      <c r="M58" s="52"/>
      <c r="N58" s="52"/>
      <c r="O58" s="52"/>
      <c r="P58" s="52"/>
      <c r="Q58" s="52"/>
      <c r="R58" s="54"/>
      <c r="S58" s="54"/>
      <c r="T58" s="54"/>
      <c r="U58" s="54"/>
      <c r="V58" s="54"/>
      <c r="W58" s="54"/>
      <c r="X58" s="54"/>
      <c r="Y58" s="54"/>
      <c r="Z58" s="52"/>
      <c r="AA58" s="52"/>
      <c r="AB58" s="52"/>
      <c r="AC58" s="52"/>
      <c r="AD58" s="37"/>
      <c r="AE58" s="52"/>
      <c r="AF58" s="52"/>
      <c r="AG58" s="52"/>
      <c r="AH58" s="52"/>
      <c r="AI58" s="52"/>
      <c r="AJ58" s="69"/>
    </row>
    <row r="59" s="5" customFormat="1" ht="30" hidden="1" customHeight="1" spans="1:35">
      <c r="A59" s="35" t="s">
        <v>44</v>
      </c>
      <c r="B59" s="36" t="s">
        <v>189</v>
      </c>
      <c r="C59" s="36"/>
      <c r="D59" s="36"/>
      <c r="E59" s="36"/>
      <c r="F59" s="36"/>
      <c r="G59" s="36"/>
      <c r="H59" s="36"/>
      <c r="I59" s="36"/>
      <c r="J59" s="36"/>
      <c r="K59" s="52"/>
      <c r="L59" s="52"/>
      <c r="M59" s="52"/>
      <c r="N59" s="52"/>
      <c r="O59" s="52"/>
      <c r="P59" s="52"/>
      <c r="Q59" s="52"/>
      <c r="R59" s="54"/>
      <c r="S59" s="54"/>
      <c r="T59" s="54"/>
      <c r="U59" s="54"/>
      <c r="V59" s="54"/>
      <c r="W59" s="54"/>
      <c r="X59" s="54"/>
      <c r="Y59" s="54"/>
      <c r="Z59" s="52"/>
      <c r="AA59" s="52"/>
      <c r="AB59" s="52"/>
      <c r="AC59" s="52"/>
      <c r="AD59" s="37"/>
      <c r="AE59" s="52"/>
      <c r="AF59" s="52"/>
      <c r="AG59" s="52"/>
      <c r="AH59" s="52"/>
      <c r="AI59" s="52"/>
    </row>
    <row r="60" s="5" customFormat="1" ht="30" hidden="1" customHeight="1" spans="1:35">
      <c r="A60" s="35" t="s">
        <v>44</v>
      </c>
      <c r="B60" s="36" t="s">
        <v>190</v>
      </c>
      <c r="C60" s="36"/>
      <c r="D60" s="36"/>
      <c r="E60" s="36"/>
      <c r="F60" s="36"/>
      <c r="G60" s="36"/>
      <c r="H60" s="36"/>
      <c r="I60" s="36"/>
      <c r="J60" s="36"/>
      <c r="K60" s="52"/>
      <c r="L60" s="52"/>
      <c r="M60" s="52"/>
      <c r="N60" s="52"/>
      <c r="O60" s="52"/>
      <c r="P60" s="52"/>
      <c r="Q60" s="52"/>
      <c r="R60" s="54"/>
      <c r="S60" s="54"/>
      <c r="T60" s="54"/>
      <c r="U60" s="54"/>
      <c r="V60" s="54"/>
      <c r="W60" s="54"/>
      <c r="X60" s="54"/>
      <c r="Y60" s="54"/>
      <c r="Z60" s="52"/>
      <c r="AA60" s="52"/>
      <c r="AB60" s="52"/>
      <c r="AC60" s="52"/>
      <c r="AD60" s="37"/>
      <c r="AE60" s="52"/>
      <c r="AF60" s="52"/>
      <c r="AG60" s="52"/>
      <c r="AH60" s="52"/>
      <c r="AI60" s="52"/>
    </row>
    <row r="61" s="7" customFormat="1" ht="30" hidden="1" customHeight="1" spans="1:36">
      <c r="A61" s="33" t="s">
        <v>42</v>
      </c>
      <c r="B61" s="34" t="s">
        <v>191</v>
      </c>
      <c r="C61" s="34"/>
      <c r="D61" s="34"/>
      <c r="E61" s="34"/>
      <c r="F61" s="34"/>
      <c r="G61" s="34"/>
      <c r="H61" s="34"/>
      <c r="I61" s="34"/>
      <c r="J61" s="34"/>
      <c r="K61" s="60">
        <f t="shared" ref="K61:Y61" si="20">K62+K63</f>
        <v>0</v>
      </c>
      <c r="L61" s="60">
        <f t="shared" si="20"/>
        <v>0</v>
      </c>
      <c r="M61" s="60">
        <f t="shared" si="20"/>
        <v>0</v>
      </c>
      <c r="N61" s="60">
        <f t="shared" si="20"/>
        <v>0</v>
      </c>
      <c r="O61" s="60">
        <f t="shared" si="20"/>
        <v>0</v>
      </c>
      <c r="P61" s="60">
        <f t="shared" si="20"/>
        <v>0</v>
      </c>
      <c r="Q61" s="60">
        <f t="shared" si="20"/>
        <v>0</v>
      </c>
      <c r="R61" s="60">
        <f t="shared" si="20"/>
        <v>0</v>
      </c>
      <c r="S61" s="60">
        <f t="shared" si="20"/>
        <v>0</v>
      </c>
      <c r="T61" s="60">
        <f t="shared" si="20"/>
        <v>0</v>
      </c>
      <c r="U61" s="60">
        <f t="shared" si="20"/>
        <v>0</v>
      </c>
      <c r="V61" s="60">
        <f t="shared" si="20"/>
        <v>0</v>
      </c>
      <c r="W61" s="60">
        <f t="shared" si="20"/>
        <v>0</v>
      </c>
      <c r="X61" s="60">
        <f t="shared" si="20"/>
        <v>0</v>
      </c>
      <c r="Y61" s="60">
        <f t="shared" si="20"/>
        <v>0</v>
      </c>
      <c r="Z61" s="60"/>
      <c r="AA61" s="60"/>
      <c r="AB61" s="60"/>
      <c r="AC61" s="60"/>
      <c r="AD61" s="37"/>
      <c r="AE61" s="60"/>
      <c r="AF61" s="60"/>
      <c r="AG61" s="60"/>
      <c r="AH61" s="60"/>
      <c r="AI61" s="60"/>
      <c r="AJ61" s="69"/>
    </row>
    <row r="62" s="5" customFormat="1" ht="30" hidden="1" customHeight="1" spans="1:35">
      <c r="A62" s="35" t="s">
        <v>44</v>
      </c>
      <c r="B62" s="36" t="s">
        <v>192</v>
      </c>
      <c r="C62" s="36"/>
      <c r="D62" s="36"/>
      <c r="E62" s="36"/>
      <c r="F62" s="36"/>
      <c r="G62" s="36"/>
      <c r="H62" s="36"/>
      <c r="I62" s="36"/>
      <c r="J62" s="36"/>
      <c r="K62" s="52"/>
      <c r="L62" s="52"/>
      <c r="M62" s="52"/>
      <c r="N62" s="52"/>
      <c r="O62" s="52"/>
      <c r="P62" s="52"/>
      <c r="Q62" s="52"/>
      <c r="R62" s="54"/>
      <c r="S62" s="54"/>
      <c r="T62" s="54"/>
      <c r="U62" s="54"/>
      <c r="V62" s="54"/>
      <c r="W62" s="54"/>
      <c r="X62" s="54"/>
      <c r="Y62" s="54"/>
      <c r="Z62" s="52"/>
      <c r="AA62" s="52"/>
      <c r="AB62" s="52"/>
      <c r="AC62" s="52"/>
      <c r="AD62" s="37"/>
      <c r="AE62" s="52"/>
      <c r="AF62" s="52"/>
      <c r="AG62" s="52"/>
      <c r="AH62" s="52"/>
      <c r="AI62" s="52"/>
    </row>
    <row r="63" s="5" customFormat="1" ht="47" hidden="1" customHeight="1" spans="1:35">
      <c r="A63" s="35" t="s">
        <v>44</v>
      </c>
      <c r="B63" s="36" t="s">
        <v>193</v>
      </c>
      <c r="C63" s="36"/>
      <c r="D63" s="36"/>
      <c r="E63" s="36"/>
      <c r="F63" s="36"/>
      <c r="G63" s="36"/>
      <c r="H63" s="36"/>
      <c r="I63" s="36"/>
      <c r="J63" s="36"/>
      <c r="K63" s="52"/>
      <c r="L63" s="52"/>
      <c r="M63" s="52"/>
      <c r="N63" s="52"/>
      <c r="O63" s="52"/>
      <c r="P63" s="52"/>
      <c r="Q63" s="52"/>
      <c r="R63" s="54"/>
      <c r="S63" s="54"/>
      <c r="T63" s="54"/>
      <c r="U63" s="54"/>
      <c r="V63" s="54"/>
      <c r="W63" s="54"/>
      <c r="X63" s="54"/>
      <c r="Y63" s="54"/>
      <c r="Z63" s="52"/>
      <c r="AA63" s="52"/>
      <c r="AB63" s="52"/>
      <c r="AC63" s="52"/>
      <c r="AD63" s="37"/>
      <c r="AE63" s="52"/>
      <c r="AF63" s="52"/>
      <c r="AG63" s="52"/>
      <c r="AH63" s="52"/>
      <c r="AI63" s="52"/>
    </row>
    <row r="64" s="5" customFormat="1" ht="30" hidden="1" customHeight="1" spans="1:35">
      <c r="A64" s="33" t="s">
        <v>42</v>
      </c>
      <c r="B64" s="34" t="s">
        <v>194</v>
      </c>
      <c r="C64" s="34"/>
      <c r="D64" s="34"/>
      <c r="E64" s="34"/>
      <c r="F64" s="34"/>
      <c r="G64" s="34"/>
      <c r="H64" s="34"/>
      <c r="I64" s="34"/>
      <c r="J64" s="34"/>
      <c r="K64" s="60">
        <f t="shared" ref="K64:Y64" si="21">K65+K66+K67</f>
        <v>0</v>
      </c>
      <c r="L64" s="60">
        <f t="shared" si="21"/>
        <v>0</v>
      </c>
      <c r="M64" s="60">
        <f t="shared" si="21"/>
        <v>0</v>
      </c>
      <c r="N64" s="60">
        <f t="shared" si="21"/>
        <v>0</v>
      </c>
      <c r="O64" s="60">
        <f t="shared" si="21"/>
        <v>0</v>
      </c>
      <c r="P64" s="60">
        <f t="shared" si="21"/>
        <v>0</v>
      </c>
      <c r="Q64" s="60">
        <f t="shared" si="21"/>
        <v>0</v>
      </c>
      <c r="R64" s="60">
        <f t="shared" si="21"/>
        <v>0</v>
      </c>
      <c r="S64" s="60">
        <f t="shared" si="21"/>
        <v>0</v>
      </c>
      <c r="T64" s="60">
        <f t="shared" si="21"/>
        <v>0</v>
      </c>
      <c r="U64" s="60">
        <f t="shared" si="21"/>
        <v>0</v>
      </c>
      <c r="V64" s="60">
        <f t="shared" si="21"/>
        <v>0</v>
      </c>
      <c r="W64" s="60">
        <f t="shared" si="21"/>
        <v>0</v>
      </c>
      <c r="X64" s="60">
        <f t="shared" si="21"/>
        <v>0</v>
      </c>
      <c r="Y64" s="60">
        <f t="shared" si="21"/>
        <v>0</v>
      </c>
      <c r="Z64" s="60"/>
      <c r="AA64" s="60"/>
      <c r="AB64" s="60"/>
      <c r="AC64" s="60"/>
      <c r="AD64" s="37"/>
      <c r="AE64" s="60"/>
      <c r="AF64" s="60"/>
      <c r="AG64" s="60"/>
      <c r="AH64" s="60"/>
      <c r="AI64" s="60"/>
    </row>
    <row r="65" s="5" customFormat="1" ht="30" hidden="1" customHeight="1" spans="1:35">
      <c r="A65" s="35" t="s">
        <v>44</v>
      </c>
      <c r="B65" s="36" t="s">
        <v>195</v>
      </c>
      <c r="C65" s="36"/>
      <c r="D65" s="36"/>
      <c r="E65" s="36"/>
      <c r="F65" s="36"/>
      <c r="G65" s="36"/>
      <c r="H65" s="36"/>
      <c r="I65" s="36"/>
      <c r="J65" s="36"/>
      <c r="K65" s="52"/>
      <c r="L65" s="52"/>
      <c r="M65" s="52"/>
      <c r="N65" s="52"/>
      <c r="O65" s="52"/>
      <c r="P65" s="52"/>
      <c r="Q65" s="52"/>
      <c r="R65" s="54"/>
      <c r="S65" s="54"/>
      <c r="T65" s="54"/>
      <c r="U65" s="54"/>
      <c r="V65" s="54"/>
      <c r="W65" s="54"/>
      <c r="X65" s="54"/>
      <c r="Y65" s="54"/>
      <c r="Z65" s="52"/>
      <c r="AA65" s="52"/>
      <c r="AB65" s="52"/>
      <c r="AC65" s="52"/>
      <c r="AD65" s="37"/>
      <c r="AE65" s="52"/>
      <c r="AF65" s="52"/>
      <c r="AG65" s="52"/>
      <c r="AH65" s="52"/>
      <c r="AI65" s="52"/>
    </row>
    <row r="66" s="5" customFormat="1" ht="30" hidden="1" customHeight="1" spans="1:35">
      <c r="A66" s="35" t="s">
        <v>44</v>
      </c>
      <c r="B66" s="36" t="s">
        <v>196</v>
      </c>
      <c r="C66" s="36"/>
      <c r="D66" s="36"/>
      <c r="E66" s="36"/>
      <c r="F66" s="36"/>
      <c r="G66" s="36"/>
      <c r="H66" s="36"/>
      <c r="I66" s="36"/>
      <c r="J66" s="36"/>
      <c r="K66" s="52"/>
      <c r="L66" s="52"/>
      <c r="M66" s="52"/>
      <c r="N66" s="52"/>
      <c r="O66" s="52"/>
      <c r="P66" s="52"/>
      <c r="Q66" s="52"/>
      <c r="R66" s="54"/>
      <c r="S66" s="54"/>
      <c r="T66" s="54"/>
      <c r="U66" s="54"/>
      <c r="V66" s="54"/>
      <c r="W66" s="54"/>
      <c r="X66" s="54"/>
      <c r="Y66" s="54"/>
      <c r="Z66" s="52"/>
      <c r="AA66" s="52"/>
      <c r="AB66" s="52"/>
      <c r="AC66" s="52"/>
      <c r="AD66" s="37"/>
      <c r="AE66" s="52"/>
      <c r="AF66" s="52"/>
      <c r="AG66" s="52"/>
      <c r="AH66" s="52"/>
      <c r="AI66" s="52"/>
    </row>
    <row r="67" s="5" customFormat="1" ht="30" hidden="1" customHeight="1" spans="1:35">
      <c r="A67" s="35" t="s">
        <v>44</v>
      </c>
      <c r="B67" s="36" t="s">
        <v>197</v>
      </c>
      <c r="C67" s="36"/>
      <c r="D67" s="36"/>
      <c r="E67" s="36"/>
      <c r="F67" s="36"/>
      <c r="G67" s="36"/>
      <c r="H67" s="36"/>
      <c r="I67" s="36"/>
      <c r="J67" s="36"/>
      <c r="K67" s="52"/>
      <c r="L67" s="52"/>
      <c r="M67" s="52"/>
      <c r="N67" s="52"/>
      <c r="O67" s="52"/>
      <c r="P67" s="52"/>
      <c r="Q67" s="52"/>
      <c r="R67" s="54"/>
      <c r="S67" s="54"/>
      <c r="T67" s="54"/>
      <c r="U67" s="54"/>
      <c r="V67" s="54"/>
      <c r="W67" s="54"/>
      <c r="X67" s="54"/>
      <c r="Y67" s="54"/>
      <c r="Z67" s="52"/>
      <c r="AA67" s="52"/>
      <c r="AB67" s="52"/>
      <c r="AC67" s="52"/>
      <c r="AD67" s="37"/>
      <c r="AE67" s="52"/>
      <c r="AF67" s="52"/>
      <c r="AG67" s="52"/>
      <c r="AH67" s="52"/>
      <c r="AI67" s="52"/>
    </row>
    <row r="68" s="5" customFormat="1" ht="30" hidden="1" customHeight="1" spans="1:35">
      <c r="A68" s="33" t="s">
        <v>42</v>
      </c>
      <c r="B68" s="34" t="s">
        <v>198</v>
      </c>
      <c r="C68" s="34"/>
      <c r="D68" s="34"/>
      <c r="E68" s="34"/>
      <c r="F68" s="34"/>
      <c r="G68" s="34"/>
      <c r="H68" s="34"/>
      <c r="I68" s="34"/>
      <c r="J68" s="34"/>
      <c r="K68" s="60">
        <f t="shared" ref="K68:Y68" si="22">K69</f>
        <v>0</v>
      </c>
      <c r="L68" s="60">
        <f t="shared" si="22"/>
        <v>350</v>
      </c>
      <c r="M68" s="60">
        <f t="shared" si="22"/>
        <v>350</v>
      </c>
      <c r="N68" s="60">
        <f t="shared" si="22"/>
        <v>420</v>
      </c>
      <c r="O68" s="60">
        <f t="shared" si="22"/>
        <v>420</v>
      </c>
      <c r="P68" s="60">
        <f t="shared" si="22"/>
        <v>420</v>
      </c>
      <c r="Q68" s="60">
        <f t="shared" si="22"/>
        <v>0</v>
      </c>
      <c r="R68" s="60">
        <f t="shared" si="22"/>
        <v>0</v>
      </c>
      <c r="S68" s="60">
        <f t="shared" si="22"/>
        <v>0</v>
      </c>
      <c r="T68" s="60">
        <f t="shared" si="22"/>
        <v>0</v>
      </c>
      <c r="U68" s="60">
        <f t="shared" si="22"/>
        <v>0</v>
      </c>
      <c r="V68" s="60">
        <f t="shared" si="22"/>
        <v>0</v>
      </c>
      <c r="W68" s="60">
        <f t="shared" si="22"/>
        <v>0</v>
      </c>
      <c r="X68" s="60">
        <f t="shared" si="22"/>
        <v>0</v>
      </c>
      <c r="Y68" s="60">
        <f t="shared" si="22"/>
        <v>0</v>
      </c>
      <c r="Z68" s="60"/>
      <c r="AA68" s="60"/>
      <c r="AB68" s="60"/>
      <c r="AC68" s="60"/>
      <c r="AD68" s="37"/>
      <c r="AE68" s="60"/>
      <c r="AF68" s="60"/>
      <c r="AG68" s="60"/>
      <c r="AH68" s="60"/>
      <c r="AI68" s="60"/>
    </row>
    <row r="69" s="5" customFormat="1" ht="30" hidden="1" customHeight="1" spans="1:35">
      <c r="A69" s="35" t="s">
        <v>44</v>
      </c>
      <c r="B69" s="36" t="s">
        <v>198</v>
      </c>
      <c r="C69" s="36"/>
      <c r="D69" s="36"/>
      <c r="E69" s="36"/>
      <c r="F69" s="36"/>
      <c r="G69" s="36"/>
      <c r="H69" s="36"/>
      <c r="I69" s="36"/>
      <c r="J69" s="36"/>
      <c r="K69" s="52"/>
      <c r="L69" s="52">
        <f t="shared" ref="L69:Y69" si="23">L70</f>
        <v>350</v>
      </c>
      <c r="M69" s="52">
        <f t="shared" si="23"/>
        <v>350</v>
      </c>
      <c r="N69" s="52">
        <f t="shared" si="23"/>
        <v>420</v>
      </c>
      <c r="O69" s="52">
        <f t="shared" si="23"/>
        <v>420</v>
      </c>
      <c r="P69" s="52">
        <f t="shared" si="23"/>
        <v>420</v>
      </c>
      <c r="Q69" s="52">
        <f t="shared" si="23"/>
        <v>0</v>
      </c>
      <c r="R69" s="52">
        <f t="shared" si="23"/>
        <v>0</v>
      </c>
      <c r="S69" s="52">
        <f t="shared" si="23"/>
        <v>0</v>
      </c>
      <c r="T69" s="52">
        <f t="shared" si="23"/>
        <v>0</v>
      </c>
      <c r="U69" s="52">
        <f t="shared" si="23"/>
        <v>0</v>
      </c>
      <c r="V69" s="52">
        <f t="shared" si="23"/>
        <v>0</v>
      </c>
      <c r="W69" s="52">
        <f t="shared" si="23"/>
        <v>0</v>
      </c>
      <c r="X69" s="52">
        <f t="shared" si="23"/>
        <v>0</v>
      </c>
      <c r="Y69" s="52">
        <f t="shared" si="23"/>
        <v>0</v>
      </c>
      <c r="Z69" s="52"/>
      <c r="AA69" s="52"/>
      <c r="AB69" s="52"/>
      <c r="AC69" s="52"/>
      <c r="AD69" s="37"/>
      <c r="AE69" s="52"/>
      <c r="AF69" s="52"/>
      <c r="AG69" s="52"/>
      <c r="AH69" s="52"/>
      <c r="AI69" s="52"/>
    </row>
    <row r="70" s="5" customFormat="1" ht="104" customHeight="1" spans="1:35">
      <c r="A70" s="37">
        <v>13</v>
      </c>
      <c r="B70" s="37" t="s">
        <v>199</v>
      </c>
      <c r="C70" s="37">
        <v>2026</v>
      </c>
      <c r="D70" s="37" t="s">
        <v>200</v>
      </c>
      <c r="E70" s="39" t="s">
        <v>82</v>
      </c>
      <c r="F70" s="37" t="s">
        <v>198</v>
      </c>
      <c r="G70" s="37" t="s">
        <v>50</v>
      </c>
      <c r="H70" s="37" t="s">
        <v>51</v>
      </c>
      <c r="I70" s="37" t="s">
        <v>84</v>
      </c>
      <c r="J70" s="53" t="s">
        <v>201</v>
      </c>
      <c r="K70" s="39" t="s">
        <v>202</v>
      </c>
      <c r="L70" s="39">
        <v>350</v>
      </c>
      <c r="M70" s="39">
        <v>350</v>
      </c>
      <c r="N70" s="39">
        <v>420</v>
      </c>
      <c r="O70" s="39">
        <v>420</v>
      </c>
      <c r="P70" s="39">
        <v>420</v>
      </c>
      <c r="Q70" s="39">
        <v>0</v>
      </c>
      <c r="R70" s="39">
        <v>0</v>
      </c>
      <c r="S70" s="39">
        <v>0</v>
      </c>
      <c r="T70" s="39">
        <v>0</v>
      </c>
      <c r="U70" s="39">
        <v>0</v>
      </c>
      <c r="V70" s="39">
        <v>0</v>
      </c>
      <c r="W70" s="39">
        <v>0</v>
      </c>
      <c r="X70" s="39"/>
      <c r="Y70" s="39">
        <v>0</v>
      </c>
      <c r="Z70" s="39" t="s">
        <v>203</v>
      </c>
      <c r="AA70" s="39" t="s">
        <v>204</v>
      </c>
      <c r="AB70" s="39" t="s">
        <v>203</v>
      </c>
      <c r="AC70" s="39" t="s">
        <v>204</v>
      </c>
      <c r="AD70" s="37"/>
      <c r="AE70" s="64" t="s">
        <v>205</v>
      </c>
      <c r="AF70" s="64" t="s">
        <v>206</v>
      </c>
      <c r="AG70" s="39"/>
      <c r="AH70" s="39"/>
      <c r="AI70" s="39"/>
    </row>
    <row r="71" s="7" customFormat="1" ht="30" hidden="1" customHeight="1" spans="1:36">
      <c r="A71" s="23" t="s">
        <v>40</v>
      </c>
      <c r="B71" s="24" t="s">
        <v>207</v>
      </c>
      <c r="C71" s="24"/>
      <c r="D71" s="24"/>
      <c r="E71" s="24"/>
      <c r="F71" s="24"/>
      <c r="G71" s="24"/>
      <c r="H71" s="24"/>
      <c r="I71" s="24"/>
      <c r="J71" s="24"/>
      <c r="K71" s="66">
        <f t="shared" ref="K71:Y71" si="24">K72+K86+K92</f>
        <v>0</v>
      </c>
      <c r="L71" s="66">
        <f t="shared" si="24"/>
        <v>5202</v>
      </c>
      <c r="M71" s="66">
        <f t="shared" si="24"/>
        <v>12202</v>
      </c>
      <c r="N71" s="66">
        <f t="shared" si="24"/>
        <v>4899.2</v>
      </c>
      <c r="O71" s="66">
        <f t="shared" si="24"/>
        <v>4520</v>
      </c>
      <c r="P71" s="66">
        <f t="shared" si="24"/>
        <v>3332</v>
      </c>
      <c r="Q71" s="66">
        <f t="shared" si="24"/>
        <v>711</v>
      </c>
      <c r="R71" s="66">
        <f t="shared" si="24"/>
        <v>477</v>
      </c>
      <c r="S71" s="66">
        <f t="shared" si="24"/>
        <v>0</v>
      </c>
      <c r="T71" s="66">
        <f t="shared" si="24"/>
        <v>0</v>
      </c>
      <c r="U71" s="66">
        <f t="shared" si="24"/>
        <v>0</v>
      </c>
      <c r="V71" s="66">
        <f t="shared" si="24"/>
        <v>0</v>
      </c>
      <c r="W71" s="66">
        <f t="shared" si="24"/>
        <v>379.2</v>
      </c>
      <c r="X71" s="66">
        <f t="shared" si="24"/>
        <v>0</v>
      </c>
      <c r="Y71" s="66">
        <f t="shared" si="24"/>
        <v>0</v>
      </c>
      <c r="Z71" s="66"/>
      <c r="AA71" s="66"/>
      <c r="AB71" s="66"/>
      <c r="AC71" s="66"/>
      <c r="AD71" s="66"/>
      <c r="AE71" s="66"/>
      <c r="AF71" s="66"/>
      <c r="AG71" s="66"/>
      <c r="AH71" s="66"/>
      <c r="AI71" s="66"/>
      <c r="AJ71" s="69"/>
    </row>
    <row r="72" s="5" customFormat="1" ht="30" hidden="1" customHeight="1" spans="1:35">
      <c r="A72" s="25" t="s">
        <v>42</v>
      </c>
      <c r="B72" s="34" t="s">
        <v>208</v>
      </c>
      <c r="C72" s="34"/>
      <c r="D72" s="34"/>
      <c r="E72" s="34"/>
      <c r="F72" s="34"/>
      <c r="G72" s="34"/>
      <c r="H72" s="34"/>
      <c r="I72" s="34"/>
      <c r="J72" s="34"/>
      <c r="K72" s="60">
        <f t="shared" ref="K72:Y72" si="25">K73+K74+K75+K76+K77+K78+K79+K80+K81</f>
        <v>0</v>
      </c>
      <c r="L72" s="60">
        <f t="shared" si="25"/>
        <v>4535</v>
      </c>
      <c r="M72" s="60">
        <f t="shared" si="25"/>
        <v>11535</v>
      </c>
      <c r="N72" s="60">
        <f t="shared" si="25"/>
        <v>3899.2</v>
      </c>
      <c r="O72" s="60">
        <f t="shared" si="25"/>
        <v>3520</v>
      </c>
      <c r="P72" s="60">
        <f t="shared" si="25"/>
        <v>3120</v>
      </c>
      <c r="Q72" s="60">
        <f t="shared" si="25"/>
        <v>400</v>
      </c>
      <c r="R72" s="60">
        <f t="shared" si="25"/>
        <v>0</v>
      </c>
      <c r="S72" s="60">
        <f t="shared" si="25"/>
        <v>0</v>
      </c>
      <c r="T72" s="60">
        <f t="shared" si="25"/>
        <v>0</v>
      </c>
      <c r="U72" s="60">
        <f t="shared" si="25"/>
        <v>0</v>
      </c>
      <c r="V72" s="60">
        <f t="shared" si="25"/>
        <v>0</v>
      </c>
      <c r="W72" s="60">
        <f t="shared" si="25"/>
        <v>379.2</v>
      </c>
      <c r="X72" s="60">
        <f t="shared" si="25"/>
        <v>0</v>
      </c>
      <c r="Y72" s="60">
        <f t="shared" si="25"/>
        <v>0</v>
      </c>
      <c r="Z72" s="60"/>
      <c r="AA72" s="60"/>
      <c r="AB72" s="60"/>
      <c r="AC72" s="60"/>
      <c r="AD72" s="60"/>
      <c r="AE72" s="60"/>
      <c r="AF72" s="60"/>
      <c r="AG72" s="60"/>
      <c r="AH72" s="60"/>
      <c r="AI72" s="60"/>
    </row>
    <row r="73" s="5" customFormat="1" ht="30" hidden="1" customHeight="1" spans="1:35">
      <c r="A73" s="35" t="s">
        <v>44</v>
      </c>
      <c r="B73" s="36" t="s">
        <v>209</v>
      </c>
      <c r="C73" s="36"/>
      <c r="D73" s="36"/>
      <c r="E73" s="36"/>
      <c r="F73" s="36"/>
      <c r="G73" s="36"/>
      <c r="H73" s="36"/>
      <c r="I73" s="36"/>
      <c r="J73" s="36"/>
      <c r="K73" s="52"/>
      <c r="L73" s="52"/>
      <c r="M73" s="52"/>
      <c r="N73" s="52"/>
      <c r="O73" s="52"/>
      <c r="P73" s="52"/>
      <c r="Q73" s="52"/>
      <c r="R73" s="54"/>
      <c r="S73" s="54"/>
      <c r="T73" s="54"/>
      <c r="U73" s="54"/>
      <c r="V73" s="54"/>
      <c r="W73" s="54"/>
      <c r="X73" s="54"/>
      <c r="Y73" s="54"/>
      <c r="Z73" s="52"/>
      <c r="AA73" s="52"/>
      <c r="AB73" s="52"/>
      <c r="AC73" s="52"/>
      <c r="AD73" s="52"/>
      <c r="AE73" s="52"/>
      <c r="AF73" s="52"/>
      <c r="AG73" s="52"/>
      <c r="AH73" s="52"/>
      <c r="AI73" s="52"/>
    </row>
    <row r="74" s="5" customFormat="1" ht="30" hidden="1" customHeight="1" spans="1:35">
      <c r="A74" s="35" t="s">
        <v>44</v>
      </c>
      <c r="B74" s="36" t="s">
        <v>210</v>
      </c>
      <c r="C74" s="36"/>
      <c r="D74" s="36"/>
      <c r="E74" s="36"/>
      <c r="F74" s="36"/>
      <c r="G74" s="36"/>
      <c r="H74" s="36"/>
      <c r="I74" s="36"/>
      <c r="J74" s="36"/>
      <c r="K74" s="52"/>
      <c r="L74" s="52"/>
      <c r="M74" s="52"/>
      <c r="N74" s="52"/>
      <c r="O74" s="52"/>
      <c r="P74" s="52"/>
      <c r="Q74" s="52"/>
      <c r="R74" s="54"/>
      <c r="S74" s="54"/>
      <c r="T74" s="54"/>
      <c r="U74" s="54"/>
      <c r="V74" s="54"/>
      <c r="W74" s="54"/>
      <c r="X74" s="54"/>
      <c r="Y74" s="54"/>
      <c r="Z74" s="52"/>
      <c r="AA74" s="52"/>
      <c r="AB74" s="52"/>
      <c r="AC74" s="52"/>
      <c r="AD74" s="52"/>
      <c r="AE74" s="52"/>
      <c r="AF74" s="52"/>
      <c r="AG74" s="52"/>
      <c r="AH74" s="52"/>
      <c r="AI74" s="52"/>
    </row>
    <row r="75" s="5" customFormat="1" ht="30" hidden="1" customHeight="1" spans="1:35">
      <c r="A75" s="35" t="s">
        <v>44</v>
      </c>
      <c r="B75" s="36" t="s">
        <v>211</v>
      </c>
      <c r="C75" s="36"/>
      <c r="D75" s="36"/>
      <c r="E75" s="36"/>
      <c r="F75" s="36"/>
      <c r="G75" s="36"/>
      <c r="H75" s="36"/>
      <c r="I75" s="36"/>
      <c r="J75" s="36"/>
      <c r="K75" s="52"/>
      <c r="L75" s="52"/>
      <c r="M75" s="52"/>
      <c r="N75" s="52"/>
      <c r="O75" s="52"/>
      <c r="P75" s="52"/>
      <c r="Q75" s="52"/>
      <c r="R75" s="54"/>
      <c r="S75" s="54"/>
      <c r="T75" s="54"/>
      <c r="U75" s="54"/>
      <c r="V75" s="54"/>
      <c r="W75" s="54"/>
      <c r="X75" s="54"/>
      <c r="Y75" s="54"/>
      <c r="Z75" s="52"/>
      <c r="AA75" s="52"/>
      <c r="AB75" s="52"/>
      <c r="AC75" s="52"/>
      <c r="AD75" s="52"/>
      <c r="AE75" s="52"/>
      <c r="AF75" s="52"/>
      <c r="AG75" s="52"/>
      <c r="AH75" s="52"/>
      <c r="AI75" s="52"/>
    </row>
    <row r="76" s="7" customFormat="1" ht="30" hidden="1" customHeight="1" spans="1:36">
      <c r="A76" s="35" t="s">
        <v>44</v>
      </c>
      <c r="B76" s="36" t="s">
        <v>212</v>
      </c>
      <c r="C76" s="36"/>
      <c r="D76" s="36"/>
      <c r="E76" s="36"/>
      <c r="F76" s="36"/>
      <c r="G76" s="36"/>
      <c r="H76" s="36"/>
      <c r="I76" s="36"/>
      <c r="J76" s="36"/>
      <c r="K76" s="52"/>
      <c r="L76" s="52"/>
      <c r="M76" s="52"/>
      <c r="N76" s="52"/>
      <c r="O76" s="52"/>
      <c r="P76" s="52"/>
      <c r="Q76" s="52"/>
      <c r="R76" s="54"/>
      <c r="S76" s="54"/>
      <c r="T76" s="54"/>
      <c r="U76" s="54"/>
      <c r="V76" s="54"/>
      <c r="W76" s="54"/>
      <c r="X76" s="54"/>
      <c r="Y76" s="54"/>
      <c r="Z76" s="52"/>
      <c r="AA76" s="52"/>
      <c r="AB76" s="52"/>
      <c r="AC76" s="52"/>
      <c r="AD76" s="52"/>
      <c r="AE76" s="52"/>
      <c r="AF76" s="52"/>
      <c r="AG76" s="52"/>
      <c r="AH76" s="52"/>
      <c r="AI76" s="52"/>
      <c r="AJ76" s="69"/>
    </row>
    <row r="77" s="5" customFormat="1" ht="30" hidden="1" customHeight="1" spans="1:35">
      <c r="A77" s="35" t="s">
        <v>44</v>
      </c>
      <c r="B77" s="36" t="s">
        <v>213</v>
      </c>
      <c r="C77" s="36"/>
      <c r="D77" s="36"/>
      <c r="E77" s="36"/>
      <c r="F77" s="36"/>
      <c r="G77" s="36"/>
      <c r="H77" s="36"/>
      <c r="I77" s="36"/>
      <c r="J77" s="36"/>
      <c r="K77" s="52"/>
      <c r="L77" s="52"/>
      <c r="M77" s="52"/>
      <c r="N77" s="52"/>
      <c r="O77" s="52"/>
      <c r="P77" s="52"/>
      <c r="Q77" s="52"/>
      <c r="R77" s="54"/>
      <c r="S77" s="54"/>
      <c r="T77" s="54"/>
      <c r="U77" s="54"/>
      <c r="V77" s="54"/>
      <c r="W77" s="54"/>
      <c r="X77" s="54"/>
      <c r="Y77" s="54"/>
      <c r="Z77" s="52"/>
      <c r="AA77" s="52"/>
      <c r="AB77" s="52"/>
      <c r="AC77" s="52"/>
      <c r="AD77" s="52"/>
      <c r="AE77" s="52"/>
      <c r="AF77" s="52"/>
      <c r="AG77" s="52"/>
      <c r="AH77" s="52"/>
      <c r="AI77" s="52"/>
    </row>
    <row r="78" s="5" customFormat="1" ht="30" hidden="1" customHeight="1" spans="1:35">
      <c r="A78" s="35" t="s">
        <v>44</v>
      </c>
      <c r="B78" s="36" t="s">
        <v>214</v>
      </c>
      <c r="C78" s="36"/>
      <c r="D78" s="36"/>
      <c r="E78" s="36"/>
      <c r="F78" s="36"/>
      <c r="G78" s="36"/>
      <c r="H78" s="36"/>
      <c r="I78" s="36"/>
      <c r="J78" s="36"/>
      <c r="K78" s="52"/>
      <c r="L78" s="52"/>
      <c r="M78" s="52"/>
      <c r="N78" s="52"/>
      <c r="O78" s="52"/>
      <c r="P78" s="52"/>
      <c r="Q78" s="52"/>
      <c r="R78" s="54"/>
      <c r="S78" s="54"/>
      <c r="T78" s="54"/>
      <c r="U78" s="54"/>
      <c r="V78" s="54"/>
      <c r="W78" s="54"/>
      <c r="X78" s="54"/>
      <c r="Y78" s="54"/>
      <c r="Z78" s="52"/>
      <c r="AA78" s="52"/>
      <c r="AB78" s="52"/>
      <c r="AC78" s="52"/>
      <c r="AD78" s="52"/>
      <c r="AE78" s="52"/>
      <c r="AF78" s="52"/>
      <c r="AG78" s="52"/>
      <c r="AH78" s="52"/>
      <c r="AI78" s="52"/>
    </row>
    <row r="79" s="5" customFormat="1" ht="30" hidden="1" customHeight="1" spans="1:35">
      <c r="A79" s="35" t="s">
        <v>44</v>
      </c>
      <c r="B79" s="36"/>
      <c r="C79" s="36"/>
      <c r="D79" s="36"/>
      <c r="E79" s="36"/>
      <c r="F79" s="36"/>
      <c r="G79" s="36"/>
      <c r="H79" s="36"/>
      <c r="I79" s="36"/>
      <c r="J79" s="36"/>
      <c r="K79" s="52"/>
      <c r="L79" s="52"/>
      <c r="M79" s="52"/>
      <c r="N79" s="52"/>
      <c r="O79" s="52"/>
      <c r="P79" s="52"/>
      <c r="Q79" s="52"/>
      <c r="R79" s="54"/>
      <c r="S79" s="54"/>
      <c r="T79" s="54"/>
      <c r="U79" s="54"/>
      <c r="V79" s="54"/>
      <c r="W79" s="54"/>
      <c r="X79" s="54"/>
      <c r="Y79" s="54"/>
      <c r="Z79" s="52"/>
      <c r="AA79" s="52"/>
      <c r="AB79" s="52"/>
      <c r="AC79" s="52"/>
      <c r="AD79" s="52"/>
      <c r="AE79" s="52"/>
      <c r="AF79" s="52"/>
      <c r="AG79" s="52"/>
      <c r="AH79" s="52"/>
      <c r="AI79" s="52"/>
    </row>
    <row r="80" s="5" customFormat="1" ht="30" hidden="1" customHeight="1" spans="1:35">
      <c r="A80" s="35" t="s">
        <v>44</v>
      </c>
      <c r="B80" s="36" t="s">
        <v>215</v>
      </c>
      <c r="C80" s="36"/>
      <c r="D80" s="36"/>
      <c r="E80" s="36"/>
      <c r="F80" s="36"/>
      <c r="G80" s="36"/>
      <c r="H80" s="36"/>
      <c r="I80" s="36"/>
      <c r="J80" s="36"/>
      <c r="K80" s="52"/>
      <c r="L80" s="52"/>
      <c r="M80" s="52"/>
      <c r="N80" s="52"/>
      <c r="O80" s="52"/>
      <c r="P80" s="52"/>
      <c r="Q80" s="52"/>
      <c r="R80" s="54"/>
      <c r="S80" s="54"/>
      <c r="T80" s="54"/>
      <c r="U80" s="54"/>
      <c r="V80" s="54"/>
      <c r="W80" s="54"/>
      <c r="X80" s="54"/>
      <c r="Y80" s="54"/>
      <c r="Z80" s="52"/>
      <c r="AA80" s="52"/>
      <c r="AB80" s="52"/>
      <c r="AC80" s="52"/>
      <c r="AD80" s="52"/>
      <c r="AE80" s="52"/>
      <c r="AF80" s="52"/>
      <c r="AG80" s="52"/>
      <c r="AH80" s="52"/>
      <c r="AI80" s="52"/>
    </row>
    <row r="81" s="5" customFormat="1" ht="30" hidden="1" customHeight="1" spans="1:35">
      <c r="A81" s="35" t="s">
        <v>44</v>
      </c>
      <c r="B81" s="36" t="s">
        <v>216</v>
      </c>
      <c r="C81" s="36"/>
      <c r="D81" s="36"/>
      <c r="E81" s="36"/>
      <c r="F81" s="36"/>
      <c r="G81" s="36"/>
      <c r="H81" s="36"/>
      <c r="I81" s="36"/>
      <c r="J81" s="36"/>
      <c r="K81" s="52"/>
      <c r="L81" s="52">
        <f t="shared" ref="L81:Y81" si="26">L82+L83+L84++L85</f>
        <v>4535</v>
      </c>
      <c r="M81" s="52">
        <f t="shared" si="26"/>
        <v>11535</v>
      </c>
      <c r="N81" s="52">
        <f t="shared" si="26"/>
        <v>3899.2</v>
      </c>
      <c r="O81" s="52">
        <f t="shared" si="26"/>
        <v>3520</v>
      </c>
      <c r="P81" s="52">
        <f t="shared" si="26"/>
        <v>3120</v>
      </c>
      <c r="Q81" s="52">
        <f t="shared" si="26"/>
        <v>400</v>
      </c>
      <c r="R81" s="52">
        <f t="shared" si="26"/>
        <v>0</v>
      </c>
      <c r="S81" s="52">
        <f t="shared" si="26"/>
        <v>0</v>
      </c>
      <c r="T81" s="52">
        <f t="shared" si="26"/>
        <v>0</v>
      </c>
      <c r="U81" s="52">
        <f t="shared" si="26"/>
        <v>0</v>
      </c>
      <c r="V81" s="52">
        <f t="shared" si="26"/>
        <v>0</v>
      </c>
      <c r="W81" s="52">
        <f t="shared" si="26"/>
        <v>379.2</v>
      </c>
      <c r="X81" s="52">
        <f t="shared" si="26"/>
        <v>0</v>
      </c>
      <c r="Y81" s="52">
        <f t="shared" si="26"/>
        <v>0</v>
      </c>
      <c r="Z81" s="52"/>
      <c r="AA81" s="52"/>
      <c r="AB81" s="52"/>
      <c r="AC81" s="52"/>
      <c r="AD81" s="52"/>
      <c r="AE81" s="52"/>
      <c r="AF81" s="52"/>
      <c r="AG81" s="52"/>
      <c r="AH81" s="52"/>
      <c r="AI81" s="52"/>
    </row>
    <row r="82" s="170" customFormat="1" ht="115" customHeight="1" spans="1:36">
      <c r="A82" s="171">
        <v>14</v>
      </c>
      <c r="B82" s="171" t="s">
        <v>217</v>
      </c>
      <c r="C82" s="171">
        <v>2026</v>
      </c>
      <c r="D82" s="171" t="s">
        <v>218</v>
      </c>
      <c r="E82" s="171" t="s">
        <v>207</v>
      </c>
      <c r="F82" s="171" t="s">
        <v>219</v>
      </c>
      <c r="G82" s="171" t="s">
        <v>50</v>
      </c>
      <c r="H82" s="171" t="s">
        <v>220</v>
      </c>
      <c r="I82" s="171" t="s">
        <v>221</v>
      </c>
      <c r="J82" s="192" t="s">
        <v>222</v>
      </c>
      <c r="K82" s="169" t="s">
        <v>223</v>
      </c>
      <c r="L82" s="169">
        <v>334</v>
      </c>
      <c r="M82" s="169">
        <v>334</v>
      </c>
      <c r="N82" s="169">
        <v>1079.2</v>
      </c>
      <c r="O82" s="169">
        <v>700</v>
      </c>
      <c r="P82" s="169">
        <v>700</v>
      </c>
      <c r="Q82" s="169">
        <v>0</v>
      </c>
      <c r="R82" s="169">
        <v>0</v>
      </c>
      <c r="S82" s="169">
        <v>0</v>
      </c>
      <c r="T82" s="169">
        <v>0</v>
      </c>
      <c r="U82" s="169">
        <v>0</v>
      </c>
      <c r="V82" s="169">
        <v>0</v>
      </c>
      <c r="W82" s="169">
        <v>379.2</v>
      </c>
      <c r="X82" s="169"/>
      <c r="Y82" s="169">
        <v>0</v>
      </c>
      <c r="Z82" s="169" t="s">
        <v>106</v>
      </c>
      <c r="AA82" s="169" t="s">
        <v>107</v>
      </c>
      <c r="AB82" s="169" t="s">
        <v>106</v>
      </c>
      <c r="AC82" s="169" t="s">
        <v>107</v>
      </c>
      <c r="AD82" s="169" t="s">
        <v>57</v>
      </c>
      <c r="AE82" s="194" t="s">
        <v>224</v>
      </c>
      <c r="AF82" s="194" t="s">
        <v>225</v>
      </c>
      <c r="AG82" s="169"/>
      <c r="AH82" s="169"/>
      <c r="AI82" s="169" t="s">
        <v>68</v>
      </c>
      <c r="AJ82" s="204"/>
    </row>
    <row r="83" s="8" customFormat="1" ht="212" customHeight="1" spans="1:35">
      <c r="A83" s="37">
        <v>15</v>
      </c>
      <c r="B83" s="37" t="s">
        <v>226</v>
      </c>
      <c r="C83" s="37">
        <v>2026</v>
      </c>
      <c r="D83" s="37" t="s">
        <v>227</v>
      </c>
      <c r="E83" s="37" t="s">
        <v>207</v>
      </c>
      <c r="F83" s="37" t="s">
        <v>219</v>
      </c>
      <c r="G83" s="37" t="s">
        <v>50</v>
      </c>
      <c r="H83" s="37" t="s">
        <v>122</v>
      </c>
      <c r="I83" s="37" t="s">
        <v>228</v>
      </c>
      <c r="J83" s="53" t="s">
        <v>229</v>
      </c>
      <c r="K83" s="39" t="s">
        <v>230</v>
      </c>
      <c r="L83" s="39">
        <v>423</v>
      </c>
      <c r="M83" s="39">
        <v>423</v>
      </c>
      <c r="N83" s="39">
        <v>720</v>
      </c>
      <c r="O83" s="39">
        <v>720</v>
      </c>
      <c r="P83" s="39">
        <v>320</v>
      </c>
      <c r="Q83" s="39">
        <v>400</v>
      </c>
      <c r="R83" s="39">
        <v>0</v>
      </c>
      <c r="S83" s="39">
        <v>0</v>
      </c>
      <c r="T83" s="39">
        <v>0</v>
      </c>
      <c r="U83" s="39">
        <v>0</v>
      </c>
      <c r="V83" s="39">
        <v>0</v>
      </c>
      <c r="W83" s="39">
        <v>0</v>
      </c>
      <c r="X83" s="39"/>
      <c r="Y83" s="39">
        <v>0</v>
      </c>
      <c r="Z83" s="39" t="s">
        <v>125</v>
      </c>
      <c r="AA83" s="39" t="s">
        <v>126</v>
      </c>
      <c r="AB83" s="39" t="s">
        <v>55</v>
      </c>
      <c r="AC83" s="39" t="s">
        <v>56</v>
      </c>
      <c r="AD83" s="39" t="s">
        <v>57</v>
      </c>
      <c r="AE83" s="64" t="s">
        <v>231</v>
      </c>
      <c r="AF83" s="53" t="s">
        <v>232</v>
      </c>
      <c r="AG83" s="39"/>
      <c r="AH83" s="39"/>
      <c r="AI83" s="39" t="s">
        <v>68</v>
      </c>
    </row>
    <row r="84" s="8" customFormat="1" ht="178" customHeight="1" spans="1:40">
      <c r="A84" s="37">
        <v>16</v>
      </c>
      <c r="B84" s="37" t="s">
        <v>233</v>
      </c>
      <c r="C84" s="37">
        <v>2026</v>
      </c>
      <c r="D84" s="37" t="s">
        <v>234</v>
      </c>
      <c r="E84" s="37" t="s">
        <v>207</v>
      </c>
      <c r="F84" s="37" t="s">
        <v>219</v>
      </c>
      <c r="G84" s="37" t="s">
        <v>50</v>
      </c>
      <c r="H84" s="37" t="s">
        <v>235</v>
      </c>
      <c r="I84" s="37" t="s">
        <v>236</v>
      </c>
      <c r="J84" s="53" t="s">
        <v>237</v>
      </c>
      <c r="K84" s="39" t="s">
        <v>238</v>
      </c>
      <c r="L84" s="39">
        <v>3000</v>
      </c>
      <c r="M84" s="39">
        <v>10000</v>
      </c>
      <c r="N84" s="39">
        <v>1100</v>
      </c>
      <c r="O84" s="39">
        <v>1100</v>
      </c>
      <c r="P84" s="39">
        <v>1100</v>
      </c>
      <c r="Q84" s="39">
        <v>0</v>
      </c>
      <c r="R84" s="39">
        <v>0</v>
      </c>
      <c r="S84" s="39">
        <v>0</v>
      </c>
      <c r="T84" s="39">
        <v>0</v>
      </c>
      <c r="U84" s="39">
        <v>0</v>
      </c>
      <c r="V84" s="39">
        <v>0</v>
      </c>
      <c r="W84" s="39">
        <v>0</v>
      </c>
      <c r="X84" s="39"/>
      <c r="Y84" s="39">
        <v>0</v>
      </c>
      <c r="Z84" s="39" t="s">
        <v>239</v>
      </c>
      <c r="AA84" s="39" t="s">
        <v>240</v>
      </c>
      <c r="AB84" s="39" t="s">
        <v>239</v>
      </c>
      <c r="AC84" s="39" t="s">
        <v>240</v>
      </c>
      <c r="AD84" s="39" t="s">
        <v>241</v>
      </c>
      <c r="AE84" s="64" t="s">
        <v>242</v>
      </c>
      <c r="AF84" s="53" t="s">
        <v>232</v>
      </c>
      <c r="AG84" s="39"/>
      <c r="AH84" s="39"/>
      <c r="AI84" s="39" t="s">
        <v>68</v>
      </c>
      <c r="AL84" s="8">
        <v>89496</v>
      </c>
      <c r="AM84" s="8">
        <v>46620</v>
      </c>
      <c r="AN84" s="8">
        <f>AL84+AM84</f>
        <v>136116</v>
      </c>
    </row>
    <row r="85" s="170" customFormat="1" ht="204" customHeight="1" spans="1:36">
      <c r="A85" s="171">
        <v>17</v>
      </c>
      <c r="B85" s="171" t="s">
        <v>243</v>
      </c>
      <c r="C85" s="171">
        <v>2026</v>
      </c>
      <c r="D85" s="171" t="s">
        <v>244</v>
      </c>
      <c r="E85" s="171" t="s">
        <v>207</v>
      </c>
      <c r="F85" s="171" t="s">
        <v>219</v>
      </c>
      <c r="G85" s="171" t="s">
        <v>50</v>
      </c>
      <c r="H85" s="171" t="s">
        <v>94</v>
      </c>
      <c r="I85" s="171" t="s">
        <v>236</v>
      </c>
      <c r="J85" s="192" t="s">
        <v>245</v>
      </c>
      <c r="K85" s="169" t="s">
        <v>246</v>
      </c>
      <c r="L85" s="169">
        <v>778</v>
      </c>
      <c r="M85" s="169">
        <v>778</v>
      </c>
      <c r="N85" s="169">
        <v>1000</v>
      </c>
      <c r="O85" s="169">
        <v>1000</v>
      </c>
      <c r="P85" s="169">
        <v>1000</v>
      </c>
      <c r="Q85" s="169">
        <v>0</v>
      </c>
      <c r="R85" s="169">
        <v>0</v>
      </c>
      <c r="S85" s="169">
        <v>0</v>
      </c>
      <c r="T85" s="169">
        <v>0</v>
      </c>
      <c r="U85" s="169">
        <v>0</v>
      </c>
      <c r="V85" s="169">
        <v>0</v>
      </c>
      <c r="W85" s="169">
        <v>0</v>
      </c>
      <c r="X85" s="169"/>
      <c r="Y85" s="169">
        <v>0</v>
      </c>
      <c r="Z85" s="169" t="s">
        <v>97</v>
      </c>
      <c r="AA85" s="169" t="s">
        <v>98</v>
      </c>
      <c r="AB85" s="169" t="s">
        <v>55</v>
      </c>
      <c r="AC85" s="169" t="s">
        <v>56</v>
      </c>
      <c r="AD85" s="169" t="s">
        <v>57</v>
      </c>
      <c r="AE85" s="194" t="s">
        <v>247</v>
      </c>
      <c r="AF85" s="192" t="s">
        <v>248</v>
      </c>
      <c r="AG85" s="169"/>
      <c r="AH85" s="169"/>
      <c r="AI85" s="169" t="s">
        <v>68</v>
      </c>
      <c r="AJ85" s="204"/>
    </row>
    <row r="86" s="5" customFormat="1" ht="30" hidden="1" customHeight="1" spans="1:35">
      <c r="A86" s="71" t="s">
        <v>42</v>
      </c>
      <c r="B86" s="34" t="s">
        <v>249</v>
      </c>
      <c r="C86" s="34"/>
      <c r="D86" s="34"/>
      <c r="E86" s="34"/>
      <c r="F86" s="34"/>
      <c r="G86" s="34"/>
      <c r="H86" s="34"/>
      <c r="I86" s="34"/>
      <c r="J86" s="34"/>
      <c r="K86" s="60">
        <f t="shared" ref="K86:Y86" si="27">K87+K88+K90+K91</f>
        <v>0</v>
      </c>
      <c r="L86" s="60">
        <f t="shared" si="27"/>
        <v>667</v>
      </c>
      <c r="M86" s="60">
        <f t="shared" si="27"/>
        <v>667</v>
      </c>
      <c r="N86" s="60">
        <f t="shared" si="27"/>
        <v>1000</v>
      </c>
      <c r="O86" s="60">
        <f t="shared" si="27"/>
        <v>1000</v>
      </c>
      <c r="P86" s="60">
        <f t="shared" si="27"/>
        <v>212</v>
      </c>
      <c r="Q86" s="60">
        <f t="shared" si="27"/>
        <v>311</v>
      </c>
      <c r="R86" s="60">
        <f t="shared" si="27"/>
        <v>477</v>
      </c>
      <c r="S86" s="60">
        <f t="shared" si="27"/>
        <v>0</v>
      </c>
      <c r="T86" s="60">
        <f t="shared" si="27"/>
        <v>0</v>
      </c>
      <c r="U86" s="60">
        <f t="shared" si="27"/>
        <v>0</v>
      </c>
      <c r="V86" s="60">
        <f t="shared" si="27"/>
        <v>0</v>
      </c>
      <c r="W86" s="60">
        <f t="shared" si="27"/>
        <v>0</v>
      </c>
      <c r="X86" s="60">
        <f t="shared" si="27"/>
        <v>0</v>
      </c>
      <c r="Y86" s="60">
        <f t="shared" si="27"/>
        <v>0</v>
      </c>
      <c r="Z86" s="60"/>
      <c r="AA86" s="60"/>
      <c r="AB86" s="60"/>
      <c r="AC86" s="60"/>
      <c r="AD86" s="60"/>
      <c r="AE86" s="60"/>
      <c r="AF86" s="60"/>
      <c r="AG86" s="60"/>
      <c r="AH86" s="60"/>
      <c r="AI86" s="60"/>
    </row>
    <row r="87" s="3" customFormat="1" ht="30" hidden="1" customHeight="1" spans="1:35">
      <c r="A87" s="35" t="s">
        <v>44</v>
      </c>
      <c r="B87" s="36" t="s">
        <v>250</v>
      </c>
      <c r="C87" s="36"/>
      <c r="D87" s="36"/>
      <c r="E87" s="36"/>
      <c r="F87" s="36"/>
      <c r="G87" s="36"/>
      <c r="H87" s="36"/>
      <c r="I87" s="36"/>
      <c r="J87" s="36"/>
      <c r="K87" s="52"/>
      <c r="L87" s="52"/>
      <c r="M87" s="52"/>
      <c r="N87" s="52"/>
      <c r="O87" s="52"/>
      <c r="P87" s="52"/>
      <c r="Q87" s="52"/>
      <c r="R87" s="54"/>
      <c r="S87" s="54"/>
      <c r="T87" s="54"/>
      <c r="U87" s="54"/>
      <c r="V87" s="54"/>
      <c r="W87" s="54"/>
      <c r="X87" s="54"/>
      <c r="Y87" s="54"/>
      <c r="Z87" s="52"/>
      <c r="AA87" s="52"/>
      <c r="AB87" s="52"/>
      <c r="AC87" s="52"/>
      <c r="AD87" s="52"/>
      <c r="AE87" s="52"/>
      <c r="AF87" s="52"/>
      <c r="AG87" s="52"/>
      <c r="AH87" s="52"/>
      <c r="AI87" s="52"/>
    </row>
    <row r="88" s="7" customFormat="1" ht="30" hidden="1" customHeight="1" spans="1:36">
      <c r="A88" s="35" t="s">
        <v>44</v>
      </c>
      <c r="B88" s="36" t="s">
        <v>251</v>
      </c>
      <c r="C88" s="36"/>
      <c r="D88" s="36"/>
      <c r="E88" s="36"/>
      <c r="F88" s="36"/>
      <c r="G88" s="36"/>
      <c r="H88" s="36"/>
      <c r="I88" s="36"/>
      <c r="J88" s="36"/>
      <c r="K88" s="52"/>
      <c r="L88" s="52">
        <f t="shared" ref="L88:Y88" si="28">L89</f>
        <v>667</v>
      </c>
      <c r="M88" s="52">
        <f t="shared" si="28"/>
        <v>667</v>
      </c>
      <c r="N88" s="52">
        <f t="shared" si="28"/>
        <v>1000</v>
      </c>
      <c r="O88" s="52">
        <f t="shared" si="28"/>
        <v>1000</v>
      </c>
      <c r="P88" s="52">
        <f t="shared" si="28"/>
        <v>212</v>
      </c>
      <c r="Q88" s="52">
        <f t="shared" si="28"/>
        <v>311</v>
      </c>
      <c r="R88" s="52">
        <f t="shared" si="28"/>
        <v>477</v>
      </c>
      <c r="S88" s="52">
        <f t="shared" si="28"/>
        <v>0</v>
      </c>
      <c r="T88" s="52">
        <f t="shared" si="28"/>
        <v>0</v>
      </c>
      <c r="U88" s="52">
        <f t="shared" si="28"/>
        <v>0</v>
      </c>
      <c r="V88" s="52">
        <f t="shared" si="28"/>
        <v>0</v>
      </c>
      <c r="W88" s="52">
        <f t="shared" si="28"/>
        <v>0</v>
      </c>
      <c r="X88" s="52">
        <f t="shared" si="28"/>
        <v>0</v>
      </c>
      <c r="Y88" s="52">
        <f t="shared" si="28"/>
        <v>0</v>
      </c>
      <c r="Z88" s="52"/>
      <c r="AA88" s="52"/>
      <c r="AB88" s="52"/>
      <c r="AC88" s="52"/>
      <c r="AD88" s="52"/>
      <c r="AE88" s="52"/>
      <c r="AF88" s="52"/>
      <c r="AG88" s="52"/>
      <c r="AH88" s="52"/>
      <c r="AI88" s="52"/>
      <c r="AJ88" s="69"/>
    </row>
    <row r="89" s="5" customFormat="1" ht="165" customHeight="1" spans="1:35">
      <c r="A89" s="37">
        <v>18</v>
      </c>
      <c r="B89" s="37" t="s">
        <v>252</v>
      </c>
      <c r="C89" s="37">
        <v>2026</v>
      </c>
      <c r="D89" s="37" t="s">
        <v>253</v>
      </c>
      <c r="E89" s="37" t="s">
        <v>207</v>
      </c>
      <c r="F89" s="37" t="s">
        <v>219</v>
      </c>
      <c r="G89" s="37" t="s">
        <v>50</v>
      </c>
      <c r="H89" s="37" t="s">
        <v>254</v>
      </c>
      <c r="I89" s="37" t="s">
        <v>236</v>
      </c>
      <c r="J89" s="53" t="s">
        <v>255</v>
      </c>
      <c r="K89" s="39" t="s">
        <v>256</v>
      </c>
      <c r="L89" s="39">
        <v>667</v>
      </c>
      <c r="M89" s="39">
        <v>667</v>
      </c>
      <c r="N89" s="39">
        <v>1000</v>
      </c>
      <c r="O89" s="39">
        <v>1000</v>
      </c>
      <c r="P89" s="39">
        <v>212</v>
      </c>
      <c r="Q89" s="39">
        <v>311</v>
      </c>
      <c r="R89" s="39">
        <v>477</v>
      </c>
      <c r="S89" s="39">
        <v>0</v>
      </c>
      <c r="T89" s="39">
        <v>0</v>
      </c>
      <c r="U89" s="39">
        <v>0</v>
      </c>
      <c r="V89" s="39">
        <v>0</v>
      </c>
      <c r="W89" s="39">
        <v>0</v>
      </c>
      <c r="X89" s="39"/>
      <c r="Y89" s="39">
        <v>0</v>
      </c>
      <c r="Z89" s="39" t="s">
        <v>148</v>
      </c>
      <c r="AA89" s="39" t="s">
        <v>149</v>
      </c>
      <c r="AB89" s="39" t="s">
        <v>55</v>
      </c>
      <c r="AC89" s="39" t="s">
        <v>56</v>
      </c>
      <c r="AD89" s="39" t="s">
        <v>57</v>
      </c>
      <c r="AE89" s="64" t="s">
        <v>257</v>
      </c>
      <c r="AF89" s="64" t="s">
        <v>258</v>
      </c>
      <c r="AG89" s="39"/>
      <c r="AH89" s="39"/>
      <c r="AI89" s="39"/>
    </row>
    <row r="90" s="5" customFormat="1" ht="30" hidden="1" customHeight="1" spans="1:35">
      <c r="A90" s="35" t="s">
        <v>44</v>
      </c>
      <c r="B90" s="36" t="s">
        <v>259</v>
      </c>
      <c r="C90" s="36"/>
      <c r="D90" s="36"/>
      <c r="E90" s="36"/>
      <c r="F90" s="36"/>
      <c r="G90" s="36"/>
      <c r="H90" s="36"/>
      <c r="I90" s="36"/>
      <c r="J90" s="36"/>
      <c r="K90" s="52"/>
      <c r="L90" s="52"/>
      <c r="M90" s="52"/>
      <c r="N90" s="52"/>
      <c r="O90" s="52"/>
      <c r="P90" s="52"/>
      <c r="Q90" s="52"/>
      <c r="R90" s="54"/>
      <c r="S90" s="54"/>
      <c r="T90" s="54"/>
      <c r="U90" s="54"/>
      <c r="V90" s="54"/>
      <c r="W90" s="54"/>
      <c r="X90" s="54"/>
      <c r="Y90" s="54"/>
      <c r="Z90" s="52"/>
      <c r="AA90" s="52"/>
      <c r="AB90" s="52"/>
      <c r="AC90" s="52"/>
      <c r="AD90" s="52"/>
      <c r="AE90" s="52"/>
      <c r="AF90" s="52"/>
      <c r="AG90" s="52"/>
      <c r="AH90" s="52"/>
      <c r="AI90" s="52"/>
    </row>
    <row r="91" s="5" customFormat="1" ht="30" hidden="1" customHeight="1" spans="1:35">
      <c r="A91" s="35" t="s">
        <v>44</v>
      </c>
      <c r="B91" s="36" t="s">
        <v>260</v>
      </c>
      <c r="C91" s="36"/>
      <c r="D91" s="36"/>
      <c r="E91" s="36"/>
      <c r="F91" s="36"/>
      <c r="G91" s="36"/>
      <c r="H91" s="36"/>
      <c r="I91" s="36"/>
      <c r="J91" s="36"/>
      <c r="K91" s="52"/>
      <c r="L91" s="52"/>
      <c r="M91" s="52"/>
      <c r="N91" s="52"/>
      <c r="O91" s="52"/>
      <c r="P91" s="52"/>
      <c r="Q91" s="52"/>
      <c r="R91" s="54"/>
      <c r="S91" s="54"/>
      <c r="T91" s="54"/>
      <c r="U91" s="54"/>
      <c r="V91" s="54"/>
      <c r="W91" s="54"/>
      <c r="X91" s="54"/>
      <c r="Y91" s="54"/>
      <c r="Z91" s="52"/>
      <c r="AA91" s="52"/>
      <c r="AB91" s="52"/>
      <c r="AC91" s="52"/>
      <c r="AD91" s="52"/>
      <c r="AE91" s="52"/>
      <c r="AF91" s="52"/>
      <c r="AG91" s="52"/>
      <c r="AH91" s="52"/>
      <c r="AI91" s="52"/>
    </row>
    <row r="92" s="5" customFormat="1" ht="30" hidden="1" customHeight="1" spans="1:35">
      <c r="A92" s="71" t="s">
        <v>42</v>
      </c>
      <c r="B92" s="34" t="s">
        <v>261</v>
      </c>
      <c r="C92" s="34"/>
      <c r="D92" s="34"/>
      <c r="E92" s="34"/>
      <c r="F92" s="34"/>
      <c r="G92" s="34"/>
      <c r="H92" s="34"/>
      <c r="I92" s="34"/>
      <c r="J92" s="34"/>
      <c r="K92" s="59">
        <f t="shared" ref="K92:Y92" si="29">K93+K94+K95+K96+K97+K98</f>
        <v>0</v>
      </c>
      <c r="L92" s="59">
        <f t="shared" si="29"/>
        <v>0</v>
      </c>
      <c r="M92" s="59">
        <f t="shared" si="29"/>
        <v>0</v>
      </c>
      <c r="N92" s="59">
        <f t="shared" si="29"/>
        <v>0</v>
      </c>
      <c r="O92" s="59">
        <f t="shared" si="29"/>
        <v>0</v>
      </c>
      <c r="P92" s="59">
        <f t="shared" si="29"/>
        <v>0</v>
      </c>
      <c r="Q92" s="59">
        <f t="shared" si="29"/>
        <v>0</v>
      </c>
      <c r="R92" s="59">
        <f t="shared" si="29"/>
        <v>0</v>
      </c>
      <c r="S92" s="59">
        <f t="shared" si="29"/>
        <v>0</v>
      </c>
      <c r="T92" s="59">
        <f t="shared" si="29"/>
        <v>0</v>
      </c>
      <c r="U92" s="59">
        <f t="shared" si="29"/>
        <v>0</v>
      </c>
      <c r="V92" s="59">
        <f t="shared" si="29"/>
        <v>0</v>
      </c>
      <c r="W92" s="59">
        <f t="shared" si="29"/>
        <v>0</v>
      </c>
      <c r="X92" s="59">
        <f t="shared" si="29"/>
        <v>0</v>
      </c>
      <c r="Y92" s="59">
        <f t="shared" si="29"/>
        <v>0</v>
      </c>
      <c r="Z92" s="60"/>
      <c r="AA92" s="60"/>
      <c r="AB92" s="60"/>
      <c r="AC92" s="60"/>
      <c r="AD92" s="60"/>
      <c r="AE92" s="60"/>
      <c r="AF92" s="60"/>
      <c r="AG92" s="60"/>
      <c r="AH92" s="60"/>
      <c r="AI92" s="60"/>
    </row>
    <row r="93" s="5" customFormat="1" ht="30" hidden="1" customHeight="1" spans="1:35">
      <c r="A93" s="35" t="s">
        <v>44</v>
      </c>
      <c r="B93" s="36" t="s">
        <v>262</v>
      </c>
      <c r="C93" s="36"/>
      <c r="D93" s="36"/>
      <c r="E93" s="36"/>
      <c r="F93" s="36"/>
      <c r="G93" s="36"/>
      <c r="H93" s="36"/>
      <c r="I93" s="36"/>
      <c r="J93" s="36"/>
      <c r="K93" s="52"/>
      <c r="L93" s="52"/>
      <c r="M93" s="52"/>
      <c r="N93" s="52"/>
      <c r="O93" s="52"/>
      <c r="P93" s="52"/>
      <c r="Q93" s="52"/>
      <c r="R93" s="54"/>
      <c r="S93" s="54"/>
      <c r="T93" s="54"/>
      <c r="U93" s="54"/>
      <c r="V93" s="54"/>
      <c r="W93" s="54"/>
      <c r="X93" s="54"/>
      <c r="Y93" s="54"/>
      <c r="Z93" s="52"/>
      <c r="AA93" s="52"/>
      <c r="AB93" s="52"/>
      <c r="AC93" s="52"/>
      <c r="AD93" s="52"/>
      <c r="AE93" s="52"/>
      <c r="AF93" s="52"/>
      <c r="AG93" s="52"/>
      <c r="AH93" s="52"/>
      <c r="AI93" s="52"/>
    </row>
    <row r="94" s="5" customFormat="1" ht="30" hidden="1" customHeight="1" spans="1:35">
      <c r="A94" s="35" t="s">
        <v>44</v>
      </c>
      <c r="B94" s="36" t="s">
        <v>263</v>
      </c>
      <c r="C94" s="36"/>
      <c r="D94" s="36"/>
      <c r="E94" s="36"/>
      <c r="F94" s="36"/>
      <c r="G94" s="36"/>
      <c r="H94" s="36"/>
      <c r="I94" s="36"/>
      <c r="J94" s="36"/>
      <c r="K94" s="52"/>
      <c r="L94" s="52"/>
      <c r="M94" s="52"/>
      <c r="N94" s="52"/>
      <c r="O94" s="52"/>
      <c r="P94" s="52"/>
      <c r="Q94" s="52"/>
      <c r="R94" s="54"/>
      <c r="S94" s="54"/>
      <c r="T94" s="54"/>
      <c r="U94" s="54"/>
      <c r="V94" s="54"/>
      <c r="W94" s="54"/>
      <c r="X94" s="54"/>
      <c r="Y94" s="54"/>
      <c r="Z94" s="52"/>
      <c r="AA94" s="52"/>
      <c r="AB94" s="52"/>
      <c r="AC94" s="52"/>
      <c r="AD94" s="52"/>
      <c r="AE94" s="52"/>
      <c r="AF94" s="52"/>
      <c r="AG94" s="52"/>
      <c r="AH94" s="52"/>
      <c r="AI94" s="52"/>
    </row>
    <row r="95" s="3" customFormat="1" ht="30" hidden="1" customHeight="1" spans="1:35">
      <c r="A95" s="35" t="s">
        <v>44</v>
      </c>
      <c r="B95" s="36" t="s">
        <v>264</v>
      </c>
      <c r="C95" s="36"/>
      <c r="D95" s="36"/>
      <c r="E95" s="36"/>
      <c r="F95" s="36"/>
      <c r="G95" s="36"/>
      <c r="H95" s="36"/>
      <c r="I95" s="36"/>
      <c r="J95" s="36"/>
      <c r="K95" s="52"/>
      <c r="L95" s="52"/>
      <c r="M95" s="52"/>
      <c r="N95" s="52"/>
      <c r="O95" s="52"/>
      <c r="P95" s="52"/>
      <c r="Q95" s="52"/>
      <c r="R95" s="54"/>
      <c r="S95" s="54"/>
      <c r="T95" s="54"/>
      <c r="U95" s="54"/>
      <c r="V95" s="54"/>
      <c r="W95" s="54"/>
      <c r="X95" s="54"/>
      <c r="Y95" s="54"/>
      <c r="Z95" s="52"/>
      <c r="AA95" s="52"/>
      <c r="AB95" s="52"/>
      <c r="AC95" s="52"/>
      <c r="AD95" s="52"/>
      <c r="AE95" s="52"/>
      <c r="AF95" s="52"/>
      <c r="AG95" s="52"/>
      <c r="AH95" s="52"/>
      <c r="AI95" s="52"/>
    </row>
    <row r="96" s="7" customFormat="1" ht="30" hidden="1" customHeight="1" spans="1:36">
      <c r="A96" s="35" t="s">
        <v>44</v>
      </c>
      <c r="B96" s="36" t="s">
        <v>265</v>
      </c>
      <c r="C96" s="36"/>
      <c r="D96" s="36"/>
      <c r="E96" s="36"/>
      <c r="F96" s="36"/>
      <c r="G96" s="36"/>
      <c r="H96" s="36"/>
      <c r="I96" s="36"/>
      <c r="J96" s="36"/>
      <c r="K96" s="52"/>
      <c r="L96" s="52"/>
      <c r="M96" s="52"/>
      <c r="N96" s="52"/>
      <c r="O96" s="52"/>
      <c r="P96" s="52"/>
      <c r="Q96" s="52"/>
      <c r="R96" s="54"/>
      <c r="S96" s="54"/>
      <c r="T96" s="54"/>
      <c r="U96" s="54"/>
      <c r="V96" s="54"/>
      <c r="W96" s="54"/>
      <c r="X96" s="54"/>
      <c r="Y96" s="54"/>
      <c r="Z96" s="52"/>
      <c r="AA96" s="52"/>
      <c r="AB96" s="52"/>
      <c r="AC96" s="52"/>
      <c r="AD96" s="52"/>
      <c r="AE96" s="52"/>
      <c r="AF96" s="52"/>
      <c r="AG96" s="52"/>
      <c r="AH96" s="52"/>
      <c r="AI96" s="52"/>
      <c r="AJ96" s="69"/>
    </row>
    <row r="97" s="5" customFormat="1" ht="30" hidden="1" customHeight="1" spans="1:35">
      <c r="A97" s="35" t="s">
        <v>44</v>
      </c>
      <c r="B97" s="36" t="s">
        <v>266</v>
      </c>
      <c r="C97" s="36"/>
      <c r="D97" s="36"/>
      <c r="E97" s="36"/>
      <c r="F97" s="36"/>
      <c r="G97" s="36"/>
      <c r="H97" s="36"/>
      <c r="I97" s="36"/>
      <c r="J97" s="36"/>
      <c r="K97" s="52"/>
      <c r="L97" s="52"/>
      <c r="M97" s="52"/>
      <c r="N97" s="52"/>
      <c r="O97" s="52"/>
      <c r="P97" s="52"/>
      <c r="Q97" s="52"/>
      <c r="R97" s="54"/>
      <c r="S97" s="54"/>
      <c r="T97" s="54"/>
      <c r="U97" s="54"/>
      <c r="V97" s="54"/>
      <c r="W97" s="54"/>
      <c r="X97" s="54"/>
      <c r="Y97" s="54"/>
      <c r="Z97" s="52"/>
      <c r="AA97" s="52"/>
      <c r="AB97" s="52"/>
      <c r="AC97" s="52"/>
      <c r="AD97" s="52"/>
      <c r="AE97" s="52"/>
      <c r="AF97" s="52"/>
      <c r="AG97" s="52"/>
      <c r="AH97" s="52"/>
      <c r="AI97" s="52"/>
    </row>
    <row r="98" s="7" customFormat="1" ht="30" hidden="1" customHeight="1" spans="1:36">
      <c r="A98" s="35" t="s">
        <v>44</v>
      </c>
      <c r="B98" s="36" t="s">
        <v>267</v>
      </c>
      <c r="C98" s="36"/>
      <c r="D98" s="36"/>
      <c r="E98" s="36"/>
      <c r="F98" s="36"/>
      <c r="G98" s="36"/>
      <c r="H98" s="36"/>
      <c r="I98" s="36"/>
      <c r="J98" s="36"/>
      <c r="K98" s="52"/>
      <c r="L98" s="52"/>
      <c r="M98" s="52"/>
      <c r="N98" s="52"/>
      <c r="O98" s="52"/>
      <c r="P98" s="52"/>
      <c r="Q98" s="52"/>
      <c r="R98" s="54"/>
      <c r="S98" s="54"/>
      <c r="T98" s="54"/>
      <c r="U98" s="54"/>
      <c r="V98" s="54"/>
      <c r="W98" s="54"/>
      <c r="X98" s="54"/>
      <c r="Y98" s="54"/>
      <c r="Z98" s="52"/>
      <c r="AA98" s="52"/>
      <c r="AB98" s="52"/>
      <c r="AC98" s="52"/>
      <c r="AD98" s="52"/>
      <c r="AE98" s="52"/>
      <c r="AF98" s="52"/>
      <c r="AG98" s="52"/>
      <c r="AH98" s="52"/>
      <c r="AI98" s="52"/>
      <c r="AJ98" s="69"/>
    </row>
    <row r="99" s="5" customFormat="1" ht="30" hidden="1" customHeight="1" spans="1:35">
      <c r="A99" s="23" t="s">
        <v>40</v>
      </c>
      <c r="B99" s="24" t="s">
        <v>268</v>
      </c>
      <c r="C99" s="24"/>
      <c r="D99" s="24"/>
      <c r="E99" s="24"/>
      <c r="F99" s="24"/>
      <c r="G99" s="24"/>
      <c r="H99" s="24"/>
      <c r="I99" s="24"/>
      <c r="J99" s="24"/>
      <c r="K99" s="46">
        <f t="shared" ref="K99:Y99" si="30">K100</f>
        <v>0</v>
      </c>
      <c r="L99" s="46">
        <f t="shared" si="30"/>
        <v>0</v>
      </c>
      <c r="M99" s="46">
        <f t="shared" si="30"/>
        <v>0</v>
      </c>
      <c r="N99" s="46">
        <f t="shared" si="30"/>
        <v>0</v>
      </c>
      <c r="O99" s="46">
        <f t="shared" si="30"/>
        <v>0</v>
      </c>
      <c r="P99" s="46">
        <f t="shared" si="30"/>
        <v>0</v>
      </c>
      <c r="Q99" s="46">
        <f t="shared" si="30"/>
        <v>0</v>
      </c>
      <c r="R99" s="46">
        <f t="shared" si="30"/>
        <v>0</v>
      </c>
      <c r="S99" s="46">
        <f t="shared" si="30"/>
        <v>0</v>
      </c>
      <c r="T99" s="46">
        <f t="shared" si="30"/>
        <v>0</v>
      </c>
      <c r="U99" s="46">
        <f t="shared" si="30"/>
        <v>0</v>
      </c>
      <c r="V99" s="46">
        <f t="shared" si="30"/>
        <v>0</v>
      </c>
      <c r="W99" s="46">
        <f t="shared" si="30"/>
        <v>0</v>
      </c>
      <c r="X99" s="46">
        <f t="shared" si="30"/>
        <v>0</v>
      </c>
      <c r="Y99" s="46">
        <f t="shared" si="30"/>
        <v>0</v>
      </c>
      <c r="Z99" s="46"/>
      <c r="AA99" s="46"/>
      <c r="AB99" s="46"/>
      <c r="AC99" s="46"/>
      <c r="AD99" s="46"/>
      <c r="AE99" s="46"/>
      <c r="AF99" s="46"/>
      <c r="AG99" s="46"/>
      <c r="AH99" s="46"/>
      <c r="AI99" s="46"/>
    </row>
    <row r="100" s="7" customFormat="1" ht="30" hidden="1" customHeight="1" spans="1:36">
      <c r="A100" s="25" t="s">
        <v>42</v>
      </c>
      <c r="B100" s="34" t="s">
        <v>268</v>
      </c>
      <c r="C100" s="34"/>
      <c r="D100" s="34"/>
      <c r="E100" s="34"/>
      <c r="F100" s="34"/>
      <c r="G100" s="34"/>
      <c r="H100" s="34"/>
      <c r="I100" s="34"/>
      <c r="J100" s="34"/>
      <c r="K100" s="59">
        <f t="shared" ref="K100:Y100" si="31">K101+K102+K103+K104+K105+K106</f>
        <v>0</v>
      </c>
      <c r="L100" s="59">
        <f t="shared" si="31"/>
        <v>0</v>
      </c>
      <c r="M100" s="59">
        <f t="shared" si="31"/>
        <v>0</v>
      </c>
      <c r="N100" s="59">
        <f t="shared" si="31"/>
        <v>0</v>
      </c>
      <c r="O100" s="59">
        <f t="shared" si="31"/>
        <v>0</v>
      </c>
      <c r="P100" s="59">
        <f t="shared" si="31"/>
        <v>0</v>
      </c>
      <c r="Q100" s="59">
        <f t="shared" si="31"/>
        <v>0</v>
      </c>
      <c r="R100" s="59">
        <f t="shared" si="31"/>
        <v>0</v>
      </c>
      <c r="S100" s="59">
        <f t="shared" si="31"/>
        <v>0</v>
      </c>
      <c r="T100" s="59">
        <f t="shared" si="31"/>
        <v>0</v>
      </c>
      <c r="U100" s="59">
        <f t="shared" si="31"/>
        <v>0</v>
      </c>
      <c r="V100" s="59">
        <f t="shared" si="31"/>
        <v>0</v>
      </c>
      <c r="W100" s="59">
        <f t="shared" si="31"/>
        <v>0</v>
      </c>
      <c r="X100" s="59">
        <f t="shared" si="31"/>
        <v>0</v>
      </c>
      <c r="Y100" s="59">
        <f t="shared" si="31"/>
        <v>0</v>
      </c>
      <c r="Z100" s="60"/>
      <c r="AA100" s="60"/>
      <c r="AB100" s="60"/>
      <c r="AC100" s="60"/>
      <c r="AD100" s="60"/>
      <c r="AE100" s="60"/>
      <c r="AF100" s="60"/>
      <c r="AG100" s="60"/>
      <c r="AH100" s="60"/>
      <c r="AI100" s="60"/>
      <c r="AJ100" s="69"/>
    </row>
    <row r="101" s="5" customFormat="1" ht="30" hidden="1" customHeight="1" spans="1:35">
      <c r="A101" s="35" t="s">
        <v>44</v>
      </c>
      <c r="B101" s="36" t="s">
        <v>269</v>
      </c>
      <c r="C101" s="36"/>
      <c r="D101" s="36"/>
      <c r="E101" s="36"/>
      <c r="F101" s="36"/>
      <c r="G101" s="36"/>
      <c r="H101" s="36"/>
      <c r="I101" s="36"/>
      <c r="J101" s="36"/>
      <c r="K101" s="52"/>
      <c r="L101" s="52"/>
      <c r="M101" s="52"/>
      <c r="N101" s="52"/>
      <c r="O101" s="52"/>
      <c r="P101" s="52"/>
      <c r="Q101" s="52"/>
      <c r="R101" s="54"/>
      <c r="S101" s="54"/>
      <c r="T101" s="54"/>
      <c r="U101" s="54"/>
      <c r="V101" s="54"/>
      <c r="W101" s="54"/>
      <c r="X101" s="54"/>
      <c r="Y101" s="54"/>
      <c r="Z101" s="52"/>
      <c r="AA101" s="52"/>
      <c r="AB101" s="52"/>
      <c r="AC101" s="52"/>
      <c r="AD101" s="52"/>
      <c r="AE101" s="52"/>
      <c r="AF101" s="52"/>
      <c r="AG101" s="52"/>
      <c r="AH101" s="52"/>
      <c r="AI101" s="52"/>
    </row>
    <row r="102" s="3" customFormat="1" ht="30" hidden="1" customHeight="1" spans="1:35">
      <c r="A102" s="35" t="s">
        <v>44</v>
      </c>
      <c r="B102" s="36" t="s">
        <v>270</v>
      </c>
      <c r="C102" s="36"/>
      <c r="D102" s="36"/>
      <c r="E102" s="36"/>
      <c r="F102" s="36"/>
      <c r="G102" s="36"/>
      <c r="H102" s="36"/>
      <c r="I102" s="36"/>
      <c r="J102" s="36"/>
      <c r="K102" s="52"/>
      <c r="L102" s="52"/>
      <c r="M102" s="52"/>
      <c r="N102" s="52"/>
      <c r="O102" s="52"/>
      <c r="P102" s="52"/>
      <c r="Q102" s="52"/>
      <c r="R102" s="54"/>
      <c r="S102" s="54"/>
      <c r="T102" s="54"/>
      <c r="U102" s="54"/>
      <c r="V102" s="54"/>
      <c r="W102" s="54"/>
      <c r="X102" s="54"/>
      <c r="Y102" s="54"/>
      <c r="Z102" s="52"/>
      <c r="AA102" s="52"/>
      <c r="AB102" s="52"/>
      <c r="AC102" s="52"/>
      <c r="AD102" s="52"/>
      <c r="AE102" s="52"/>
      <c r="AF102" s="52"/>
      <c r="AG102" s="52"/>
      <c r="AH102" s="52"/>
      <c r="AI102" s="52"/>
    </row>
    <row r="103" s="7" customFormat="1" ht="30" hidden="1" customHeight="1" spans="1:36">
      <c r="A103" s="35" t="s">
        <v>44</v>
      </c>
      <c r="B103" s="36" t="s">
        <v>271</v>
      </c>
      <c r="C103" s="36"/>
      <c r="D103" s="36"/>
      <c r="E103" s="36"/>
      <c r="F103" s="36"/>
      <c r="G103" s="36"/>
      <c r="H103" s="36"/>
      <c r="I103" s="36"/>
      <c r="J103" s="36"/>
      <c r="K103" s="52"/>
      <c r="L103" s="52"/>
      <c r="M103" s="52"/>
      <c r="N103" s="52"/>
      <c r="O103" s="52"/>
      <c r="P103" s="52"/>
      <c r="Q103" s="52"/>
      <c r="R103" s="54"/>
      <c r="S103" s="54"/>
      <c r="T103" s="54"/>
      <c r="U103" s="54"/>
      <c r="V103" s="54"/>
      <c r="W103" s="54"/>
      <c r="X103" s="54"/>
      <c r="Y103" s="54"/>
      <c r="Z103" s="52"/>
      <c r="AA103" s="52"/>
      <c r="AB103" s="52"/>
      <c r="AC103" s="52"/>
      <c r="AD103" s="52"/>
      <c r="AE103" s="52"/>
      <c r="AF103" s="52"/>
      <c r="AG103" s="52"/>
      <c r="AH103" s="52"/>
      <c r="AI103" s="52"/>
      <c r="AJ103" s="69"/>
    </row>
    <row r="104" s="5" customFormat="1" ht="30" hidden="1" customHeight="1" spans="1:35">
      <c r="A104" s="35" t="s">
        <v>44</v>
      </c>
      <c r="B104" s="36" t="s">
        <v>272</v>
      </c>
      <c r="C104" s="36"/>
      <c r="D104" s="36"/>
      <c r="E104" s="36"/>
      <c r="F104" s="36"/>
      <c r="G104" s="36"/>
      <c r="H104" s="36"/>
      <c r="I104" s="36"/>
      <c r="J104" s="36"/>
      <c r="K104" s="52"/>
      <c r="L104" s="52"/>
      <c r="M104" s="52"/>
      <c r="N104" s="52"/>
      <c r="O104" s="52"/>
      <c r="P104" s="52"/>
      <c r="Q104" s="52"/>
      <c r="R104" s="54"/>
      <c r="S104" s="54"/>
      <c r="T104" s="54"/>
      <c r="U104" s="54"/>
      <c r="V104" s="54"/>
      <c r="W104" s="54"/>
      <c r="X104" s="54"/>
      <c r="Y104" s="54"/>
      <c r="Z104" s="52"/>
      <c r="AA104" s="52"/>
      <c r="AB104" s="52"/>
      <c r="AC104" s="52"/>
      <c r="AD104" s="52"/>
      <c r="AE104" s="52"/>
      <c r="AF104" s="52"/>
      <c r="AG104" s="52"/>
      <c r="AH104" s="52"/>
      <c r="AI104" s="52"/>
    </row>
    <row r="105" s="5" customFormat="1" ht="30" hidden="1" customHeight="1" spans="1:35">
      <c r="A105" s="35" t="s">
        <v>44</v>
      </c>
      <c r="B105" s="36" t="s">
        <v>273</v>
      </c>
      <c r="C105" s="36"/>
      <c r="D105" s="36"/>
      <c r="E105" s="36"/>
      <c r="F105" s="36"/>
      <c r="G105" s="36"/>
      <c r="H105" s="36"/>
      <c r="I105" s="36"/>
      <c r="J105" s="36"/>
      <c r="K105" s="52"/>
      <c r="L105" s="52"/>
      <c r="M105" s="52"/>
      <c r="N105" s="52"/>
      <c r="O105" s="52"/>
      <c r="P105" s="52"/>
      <c r="Q105" s="52"/>
      <c r="R105" s="54"/>
      <c r="S105" s="54"/>
      <c r="T105" s="54"/>
      <c r="U105" s="54"/>
      <c r="V105" s="54"/>
      <c r="W105" s="54"/>
      <c r="X105" s="54"/>
      <c r="Y105" s="54"/>
      <c r="Z105" s="52"/>
      <c r="AA105" s="52"/>
      <c r="AB105" s="52"/>
      <c r="AC105" s="52"/>
      <c r="AD105" s="52"/>
      <c r="AE105" s="52"/>
      <c r="AF105" s="52"/>
      <c r="AG105" s="52"/>
      <c r="AH105" s="52"/>
      <c r="AI105" s="52"/>
    </row>
    <row r="106" s="7" customFormat="1" ht="30" hidden="1" customHeight="1" spans="1:36">
      <c r="A106" s="35" t="s">
        <v>44</v>
      </c>
      <c r="B106" s="36" t="s">
        <v>274</v>
      </c>
      <c r="C106" s="36"/>
      <c r="D106" s="36"/>
      <c r="E106" s="36"/>
      <c r="F106" s="36"/>
      <c r="G106" s="36"/>
      <c r="H106" s="36"/>
      <c r="I106" s="36"/>
      <c r="J106" s="36"/>
      <c r="K106" s="52"/>
      <c r="L106" s="52"/>
      <c r="M106" s="52"/>
      <c r="N106" s="52"/>
      <c r="O106" s="52"/>
      <c r="P106" s="52"/>
      <c r="Q106" s="52"/>
      <c r="R106" s="54"/>
      <c r="S106" s="54"/>
      <c r="T106" s="54"/>
      <c r="U106" s="54"/>
      <c r="V106" s="54"/>
      <c r="W106" s="54"/>
      <c r="X106" s="54"/>
      <c r="Y106" s="54"/>
      <c r="Z106" s="52"/>
      <c r="AA106" s="52"/>
      <c r="AB106" s="52"/>
      <c r="AC106" s="52"/>
      <c r="AD106" s="52"/>
      <c r="AE106" s="52"/>
      <c r="AF106" s="52"/>
      <c r="AG106" s="52"/>
      <c r="AH106" s="52"/>
      <c r="AI106" s="52"/>
      <c r="AJ106" s="69"/>
    </row>
    <row r="107" s="5" customFormat="1" ht="30" hidden="1" customHeight="1" spans="1:35">
      <c r="A107" s="23" t="s">
        <v>40</v>
      </c>
      <c r="B107" s="24" t="s">
        <v>275</v>
      </c>
      <c r="C107" s="24"/>
      <c r="D107" s="24"/>
      <c r="E107" s="24"/>
      <c r="F107" s="24"/>
      <c r="G107" s="24"/>
      <c r="H107" s="24"/>
      <c r="I107" s="24"/>
      <c r="J107" s="24"/>
      <c r="K107" s="46">
        <f t="shared" ref="K107:Y107" si="32">K108+K110+K113</f>
        <v>0</v>
      </c>
      <c r="L107" s="46">
        <f t="shared" si="32"/>
        <v>850</v>
      </c>
      <c r="M107" s="46">
        <f t="shared" si="32"/>
        <v>850</v>
      </c>
      <c r="N107" s="46">
        <f t="shared" si="32"/>
        <v>255</v>
      </c>
      <c r="O107" s="46">
        <f t="shared" si="32"/>
        <v>255</v>
      </c>
      <c r="P107" s="46">
        <f t="shared" si="32"/>
        <v>255</v>
      </c>
      <c r="Q107" s="46">
        <f t="shared" si="32"/>
        <v>0</v>
      </c>
      <c r="R107" s="46">
        <f t="shared" si="32"/>
        <v>0</v>
      </c>
      <c r="S107" s="46">
        <f t="shared" si="32"/>
        <v>0</v>
      </c>
      <c r="T107" s="46">
        <f t="shared" si="32"/>
        <v>0</v>
      </c>
      <c r="U107" s="46">
        <f t="shared" si="32"/>
        <v>0</v>
      </c>
      <c r="V107" s="46">
        <f t="shared" si="32"/>
        <v>0</v>
      </c>
      <c r="W107" s="46">
        <f t="shared" si="32"/>
        <v>0</v>
      </c>
      <c r="X107" s="46">
        <f t="shared" si="32"/>
        <v>0</v>
      </c>
      <c r="Y107" s="46">
        <f t="shared" si="32"/>
        <v>0</v>
      </c>
      <c r="Z107" s="46"/>
      <c r="AA107" s="46"/>
      <c r="AB107" s="46"/>
      <c r="AC107" s="46"/>
      <c r="AD107" s="46"/>
      <c r="AE107" s="46"/>
      <c r="AF107" s="46"/>
      <c r="AG107" s="46"/>
      <c r="AH107" s="46"/>
      <c r="AI107" s="46"/>
    </row>
    <row r="108" s="5" customFormat="1" ht="30" hidden="1" customHeight="1" spans="1:35">
      <c r="A108" s="71" t="s">
        <v>42</v>
      </c>
      <c r="B108" s="34" t="s">
        <v>276</v>
      </c>
      <c r="C108" s="34"/>
      <c r="D108" s="34"/>
      <c r="E108" s="34"/>
      <c r="F108" s="34"/>
      <c r="G108" s="34"/>
      <c r="H108" s="34"/>
      <c r="I108" s="34"/>
      <c r="J108" s="34"/>
      <c r="K108" s="59">
        <f t="shared" ref="K108:Y108" si="33">K109</f>
        <v>0</v>
      </c>
      <c r="L108" s="59">
        <f t="shared" si="33"/>
        <v>0</v>
      </c>
      <c r="M108" s="59">
        <f t="shared" si="33"/>
        <v>0</v>
      </c>
      <c r="N108" s="59">
        <f t="shared" si="33"/>
        <v>0</v>
      </c>
      <c r="O108" s="59">
        <f t="shared" si="33"/>
        <v>0</v>
      </c>
      <c r="P108" s="59">
        <f t="shared" si="33"/>
        <v>0</v>
      </c>
      <c r="Q108" s="59">
        <f t="shared" si="33"/>
        <v>0</v>
      </c>
      <c r="R108" s="59">
        <f t="shared" si="33"/>
        <v>0</v>
      </c>
      <c r="S108" s="59">
        <f t="shared" si="33"/>
        <v>0</v>
      </c>
      <c r="T108" s="59">
        <f t="shared" si="33"/>
        <v>0</v>
      </c>
      <c r="U108" s="59">
        <f t="shared" si="33"/>
        <v>0</v>
      </c>
      <c r="V108" s="59">
        <f t="shared" si="33"/>
        <v>0</v>
      </c>
      <c r="W108" s="59">
        <f t="shared" si="33"/>
        <v>0</v>
      </c>
      <c r="X108" s="59">
        <f t="shared" si="33"/>
        <v>0</v>
      </c>
      <c r="Y108" s="59">
        <f t="shared" si="33"/>
        <v>0</v>
      </c>
      <c r="Z108" s="60"/>
      <c r="AA108" s="60"/>
      <c r="AB108" s="60"/>
      <c r="AC108" s="60"/>
      <c r="AD108" s="60"/>
      <c r="AE108" s="60"/>
      <c r="AF108" s="60"/>
      <c r="AG108" s="60"/>
      <c r="AH108" s="60"/>
      <c r="AI108" s="60"/>
    </row>
    <row r="109" s="5" customFormat="1" ht="30" hidden="1" customHeight="1" spans="1:35">
      <c r="A109" s="35" t="s">
        <v>44</v>
      </c>
      <c r="B109" s="36" t="s">
        <v>277</v>
      </c>
      <c r="C109" s="36"/>
      <c r="D109" s="36"/>
      <c r="E109" s="36"/>
      <c r="F109" s="36"/>
      <c r="G109" s="36"/>
      <c r="H109" s="36"/>
      <c r="I109" s="36"/>
      <c r="J109" s="36"/>
      <c r="K109" s="52"/>
      <c r="L109" s="52"/>
      <c r="M109" s="52"/>
      <c r="N109" s="52"/>
      <c r="O109" s="52"/>
      <c r="P109" s="52"/>
      <c r="Q109" s="52"/>
      <c r="R109" s="54"/>
      <c r="S109" s="54"/>
      <c r="T109" s="54"/>
      <c r="U109" s="54"/>
      <c r="V109" s="54"/>
      <c r="W109" s="54"/>
      <c r="X109" s="54"/>
      <c r="Y109" s="54"/>
      <c r="Z109" s="52"/>
      <c r="AA109" s="52"/>
      <c r="AB109" s="52"/>
      <c r="AC109" s="52"/>
      <c r="AD109" s="52"/>
      <c r="AE109" s="52"/>
      <c r="AF109" s="52"/>
      <c r="AG109" s="52"/>
      <c r="AH109" s="52"/>
      <c r="AI109" s="52"/>
    </row>
    <row r="110" ht="32" hidden="1" customHeight="1" spans="1:35">
      <c r="A110" s="71" t="s">
        <v>42</v>
      </c>
      <c r="B110" s="34" t="s">
        <v>278</v>
      </c>
      <c r="C110" s="34"/>
      <c r="D110" s="34"/>
      <c r="E110" s="34"/>
      <c r="F110" s="34"/>
      <c r="G110" s="34"/>
      <c r="H110" s="34"/>
      <c r="I110" s="34"/>
      <c r="J110" s="34"/>
      <c r="K110" s="59">
        <f t="shared" ref="K110:Y110" si="34">K111</f>
        <v>0</v>
      </c>
      <c r="L110" s="59">
        <f t="shared" si="34"/>
        <v>850</v>
      </c>
      <c r="M110" s="59">
        <f t="shared" si="34"/>
        <v>850</v>
      </c>
      <c r="N110" s="59">
        <f t="shared" si="34"/>
        <v>255</v>
      </c>
      <c r="O110" s="59">
        <f t="shared" si="34"/>
        <v>255</v>
      </c>
      <c r="P110" s="59">
        <f t="shared" si="34"/>
        <v>255</v>
      </c>
      <c r="Q110" s="59">
        <f t="shared" si="34"/>
        <v>0</v>
      </c>
      <c r="R110" s="59">
        <f t="shared" si="34"/>
        <v>0</v>
      </c>
      <c r="S110" s="59">
        <f t="shared" si="34"/>
        <v>0</v>
      </c>
      <c r="T110" s="59">
        <f t="shared" si="34"/>
        <v>0</v>
      </c>
      <c r="U110" s="59">
        <f t="shared" si="34"/>
        <v>0</v>
      </c>
      <c r="V110" s="59">
        <f t="shared" si="34"/>
        <v>0</v>
      </c>
      <c r="W110" s="59">
        <f t="shared" si="34"/>
        <v>0</v>
      </c>
      <c r="X110" s="59">
        <f t="shared" si="34"/>
        <v>0</v>
      </c>
      <c r="Y110" s="59">
        <f t="shared" si="34"/>
        <v>0</v>
      </c>
      <c r="Z110" s="60"/>
      <c r="AA110" s="60"/>
      <c r="AB110" s="60"/>
      <c r="AC110" s="60"/>
      <c r="AD110" s="60"/>
      <c r="AE110" s="60"/>
      <c r="AF110" s="60"/>
      <c r="AG110" s="60"/>
      <c r="AH110" s="60"/>
      <c r="AI110" s="60"/>
    </row>
    <row r="111" ht="40" hidden="1" customHeight="1" spans="1:35">
      <c r="A111" s="35" t="s">
        <v>44</v>
      </c>
      <c r="B111" s="36" t="s">
        <v>279</v>
      </c>
      <c r="C111" s="36"/>
      <c r="D111" s="36"/>
      <c r="E111" s="36"/>
      <c r="F111" s="36"/>
      <c r="G111" s="36"/>
      <c r="H111" s="36"/>
      <c r="I111" s="36"/>
      <c r="J111" s="36"/>
      <c r="K111" s="52"/>
      <c r="L111" s="52">
        <f t="shared" ref="L111:Y111" si="35">L112</f>
        <v>850</v>
      </c>
      <c r="M111" s="52">
        <f t="shared" si="35"/>
        <v>850</v>
      </c>
      <c r="N111" s="52">
        <f t="shared" si="35"/>
        <v>255</v>
      </c>
      <c r="O111" s="52">
        <f t="shared" si="35"/>
        <v>255</v>
      </c>
      <c r="P111" s="52">
        <f t="shared" si="35"/>
        <v>255</v>
      </c>
      <c r="Q111" s="52">
        <f t="shared" si="35"/>
        <v>0</v>
      </c>
      <c r="R111" s="52">
        <f t="shared" si="35"/>
        <v>0</v>
      </c>
      <c r="S111" s="52">
        <f t="shared" si="35"/>
        <v>0</v>
      </c>
      <c r="T111" s="52">
        <f t="shared" si="35"/>
        <v>0</v>
      </c>
      <c r="U111" s="52">
        <f t="shared" si="35"/>
        <v>0</v>
      </c>
      <c r="V111" s="52">
        <f t="shared" si="35"/>
        <v>0</v>
      </c>
      <c r="W111" s="52">
        <f t="shared" si="35"/>
        <v>0</v>
      </c>
      <c r="X111" s="52">
        <f t="shared" si="35"/>
        <v>0</v>
      </c>
      <c r="Y111" s="52">
        <f t="shared" si="35"/>
        <v>0</v>
      </c>
      <c r="Z111" s="52"/>
      <c r="AA111" s="52"/>
      <c r="AB111" s="52"/>
      <c r="AC111" s="52"/>
      <c r="AD111" s="52"/>
      <c r="AE111" s="52"/>
      <c r="AF111" s="52"/>
      <c r="AG111" s="52"/>
      <c r="AH111" s="52"/>
      <c r="AI111" s="52"/>
    </row>
    <row r="112" ht="110" customHeight="1" spans="1:35">
      <c r="A112" s="37">
        <v>19</v>
      </c>
      <c r="B112" s="37" t="s">
        <v>280</v>
      </c>
      <c r="C112" s="37">
        <v>2026</v>
      </c>
      <c r="D112" s="37" t="s">
        <v>281</v>
      </c>
      <c r="E112" s="37" t="s">
        <v>275</v>
      </c>
      <c r="F112" s="37" t="s">
        <v>282</v>
      </c>
      <c r="G112" s="37" t="s">
        <v>50</v>
      </c>
      <c r="H112" s="37" t="s">
        <v>51</v>
      </c>
      <c r="I112" s="37" t="s">
        <v>84</v>
      </c>
      <c r="J112" s="53" t="s">
        <v>283</v>
      </c>
      <c r="K112" s="39" t="s">
        <v>284</v>
      </c>
      <c r="L112" s="39">
        <v>850</v>
      </c>
      <c r="M112" s="39">
        <v>850</v>
      </c>
      <c r="N112" s="39">
        <v>255</v>
      </c>
      <c r="O112" s="39">
        <v>255</v>
      </c>
      <c r="P112" s="39">
        <v>255</v>
      </c>
      <c r="Q112" s="39">
        <v>0</v>
      </c>
      <c r="R112" s="39">
        <v>0</v>
      </c>
      <c r="S112" s="39">
        <v>0</v>
      </c>
      <c r="T112" s="39">
        <v>0</v>
      </c>
      <c r="U112" s="39">
        <v>0</v>
      </c>
      <c r="V112" s="39">
        <v>0</v>
      </c>
      <c r="W112" s="39">
        <v>0</v>
      </c>
      <c r="X112" s="39"/>
      <c r="Y112" s="39">
        <v>0</v>
      </c>
      <c r="Z112" s="39" t="s">
        <v>285</v>
      </c>
      <c r="AA112" s="39" t="s">
        <v>286</v>
      </c>
      <c r="AB112" s="39" t="s">
        <v>285</v>
      </c>
      <c r="AC112" s="39" t="s">
        <v>286</v>
      </c>
      <c r="AD112" s="72"/>
      <c r="AE112" s="64" t="s">
        <v>287</v>
      </c>
      <c r="AF112" s="64" t="s">
        <v>288</v>
      </c>
      <c r="AG112" s="39"/>
      <c r="AH112" s="39"/>
      <c r="AI112" s="39"/>
    </row>
    <row r="113" ht="29" hidden="1" customHeight="1" spans="1:35">
      <c r="A113" s="71" t="s">
        <v>42</v>
      </c>
      <c r="B113" s="34" t="s">
        <v>289</v>
      </c>
      <c r="C113" s="34"/>
      <c r="D113" s="34"/>
      <c r="E113" s="34"/>
      <c r="F113" s="34"/>
      <c r="G113" s="34"/>
      <c r="H113" s="34"/>
      <c r="I113" s="34"/>
      <c r="J113" s="34"/>
      <c r="K113" s="59">
        <f t="shared" ref="K113:Y113" si="36">K114</f>
        <v>0</v>
      </c>
      <c r="L113" s="59">
        <f t="shared" si="36"/>
        <v>0</v>
      </c>
      <c r="M113" s="59">
        <f t="shared" si="36"/>
        <v>0</v>
      </c>
      <c r="N113" s="59">
        <f t="shared" si="36"/>
        <v>0</v>
      </c>
      <c r="O113" s="59">
        <f t="shared" si="36"/>
        <v>0</v>
      </c>
      <c r="P113" s="59">
        <f t="shared" si="36"/>
        <v>0</v>
      </c>
      <c r="Q113" s="59">
        <f t="shared" si="36"/>
        <v>0</v>
      </c>
      <c r="R113" s="59">
        <f t="shared" si="36"/>
        <v>0</v>
      </c>
      <c r="S113" s="59">
        <f t="shared" si="36"/>
        <v>0</v>
      </c>
      <c r="T113" s="59">
        <f t="shared" si="36"/>
        <v>0</v>
      </c>
      <c r="U113" s="59">
        <f t="shared" si="36"/>
        <v>0</v>
      </c>
      <c r="V113" s="59">
        <f t="shared" si="36"/>
        <v>0</v>
      </c>
      <c r="W113" s="59">
        <f t="shared" si="36"/>
        <v>0</v>
      </c>
      <c r="X113" s="59">
        <f t="shared" si="36"/>
        <v>0</v>
      </c>
      <c r="Y113" s="59">
        <f t="shared" si="36"/>
        <v>0</v>
      </c>
      <c r="Z113" s="60"/>
      <c r="AA113" s="60"/>
      <c r="AB113" s="60"/>
      <c r="AC113" s="60"/>
      <c r="AD113" s="60"/>
      <c r="AE113" s="60"/>
      <c r="AF113" s="60"/>
      <c r="AG113" s="60"/>
      <c r="AH113" s="60"/>
      <c r="AI113" s="60"/>
    </row>
    <row r="114" ht="14.25" hidden="1" spans="1:35">
      <c r="A114" s="35" t="s">
        <v>44</v>
      </c>
      <c r="B114" s="36" t="s">
        <v>290</v>
      </c>
      <c r="C114" s="36"/>
      <c r="D114" s="36"/>
      <c r="E114" s="36"/>
      <c r="F114" s="36"/>
      <c r="G114" s="36"/>
      <c r="H114" s="36"/>
      <c r="I114" s="36"/>
      <c r="J114" s="36"/>
      <c r="K114" s="52"/>
      <c r="L114" s="52"/>
      <c r="M114" s="52"/>
      <c r="N114" s="52"/>
      <c r="O114" s="52"/>
      <c r="P114" s="52"/>
      <c r="Q114" s="52"/>
      <c r="R114" s="54"/>
      <c r="S114" s="54"/>
      <c r="T114" s="54"/>
      <c r="U114" s="54"/>
      <c r="V114" s="54"/>
      <c r="W114" s="54"/>
      <c r="X114" s="54"/>
      <c r="Y114" s="54"/>
      <c r="Z114" s="52"/>
      <c r="AA114" s="52"/>
      <c r="AB114" s="52"/>
      <c r="AC114" s="52"/>
      <c r="AD114" s="52"/>
      <c r="AE114" s="52"/>
      <c r="AF114" s="52"/>
      <c r="AG114" s="52"/>
      <c r="AH114" s="52"/>
      <c r="AI114" s="52"/>
    </row>
    <row r="115" ht="51" hidden="1" customHeight="1" spans="1:35">
      <c r="A115" s="23" t="s">
        <v>40</v>
      </c>
      <c r="B115" s="24" t="s">
        <v>291</v>
      </c>
      <c r="C115" s="24"/>
      <c r="D115" s="24"/>
      <c r="E115" s="24"/>
      <c r="F115" s="24"/>
      <c r="G115" s="24"/>
      <c r="H115" s="24"/>
      <c r="I115" s="24"/>
      <c r="J115" s="24"/>
      <c r="K115" s="46">
        <f t="shared" ref="K115:Y115" si="37">K116</f>
        <v>0</v>
      </c>
      <c r="L115" s="46">
        <f t="shared" si="37"/>
        <v>0</v>
      </c>
      <c r="M115" s="46">
        <f t="shared" si="37"/>
        <v>0</v>
      </c>
      <c r="N115" s="46">
        <f t="shared" si="37"/>
        <v>0</v>
      </c>
      <c r="O115" s="46">
        <f t="shared" si="37"/>
        <v>0</v>
      </c>
      <c r="P115" s="46">
        <f t="shared" si="37"/>
        <v>0</v>
      </c>
      <c r="Q115" s="46">
        <f t="shared" si="37"/>
        <v>0</v>
      </c>
      <c r="R115" s="46">
        <f t="shared" si="37"/>
        <v>0</v>
      </c>
      <c r="S115" s="46">
        <f t="shared" si="37"/>
        <v>0</v>
      </c>
      <c r="T115" s="46">
        <f t="shared" si="37"/>
        <v>0</v>
      </c>
      <c r="U115" s="46">
        <f t="shared" si="37"/>
        <v>0</v>
      </c>
      <c r="V115" s="46">
        <f t="shared" si="37"/>
        <v>0</v>
      </c>
      <c r="W115" s="46">
        <f t="shared" si="37"/>
        <v>0</v>
      </c>
      <c r="X115" s="46">
        <f t="shared" si="37"/>
        <v>0</v>
      </c>
      <c r="Y115" s="46">
        <f t="shared" si="37"/>
        <v>0</v>
      </c>
      <c r="Z115" s="46"/>
      <c r="AA115" s="46"/>
      <c r="AB115" s="46"/>
      <c r="AC115" s="46"/>
      <c r="AD115" s="46"/>
      <c r="AE115" s="46"/>
      <c r="AF115" s="46"/>
      <c r="AG115" s="46"/>
      <c r="AH115" s="46"/>
      <c r="AI115" s="46"/>
    </row>
    <row r="116" ht="14.25" hidden="1" spans="1:35">
      <c r="A116" s="25" t="s">
        <v>42</v>
      </c>
      <c r="B116" s="34" t="s">
        <v>291</v>
      </c>
      <c r="C116" s="34"/>
      <c r="D116" s="34"/>
      <c r="E116" s="34"/>
      <c r="F116" s="34"/>
      <c r="G116" s="34"/>
      <c r="H116" s="34"/>
      <c r="I116" s="34"/>
      <c r="J116" s="34"/>
      <c r="K116" s="59">
        <f t="shared" ref="K116:Y116" si="38">K117</f>
        <v>0</v>
      </c>
      <c r="L116" s="59">
        <f t="shared" si="38"/>
        <v>0</v>
      </c>
      <c r="M116" s="59">
        <f t="shared" si="38"/>
        <v>0</v>
      </c>
      <c r="N116" s="59">
        <f t="shared" si="38"/>
        <v>0</v>
      </c>
      <c r="O116" s="59">
        <f t="shared" si="38"/>
        <v>0</v>
      </c>
      <c r="P116" s="59">
        <f t="shared" si="38"/>
        <v>0</v>
      </c>
      <c r="Q116" s="59">
        <f t="shared" si="38"/>
        <v>0</v>
      </c>
      <c r="R116" s="59">
        <f t="shared" si="38"/>
        <v>0</v>
      </c>
      <c r="S116" s="59">
        <f t="shared" si="38"/>
        <v>0</v>
      </c>
      <c r="T116" s="59">
        <f t="shared" si="38"/>
        <v>0</v>
      </c>
      <c r="U116" s="59">
        <f t="shared" si="38"/>
        <v>0</v>
      </c>
      <c r="V116" s="59">
        <f t="shared" si="38"/>
        <v>0</v>
      </c>
      <c r="W116" s="59">
        <f t="shared" si="38"/>
        <v>0</v>
      </c>
      <c r="X116" s="59">
        <f t="shared" si="38"/>
        <v>0</v>
      </c>
      <c r="Y116" s="59">
        <f t="shared" si="38"/>
        <v>0</v>
      </c>
      <c r="Z116" s="60"/>
      <c r="AA116" s="60"/>
      <c r="AB116" s="60"/>
      <c r="AC116" s="60"/>
      <c r="AD116" s="60"/>
      <c r="AE116" s="60"/>
      <c r="AF116" s="60"/>
      <c r="AG116" s="60"/>
      <c r="AH116" s="60"/>
      <c r="AI116" s="60"/>
    </row>
    <row r="117" ht="14.25" hidden="1" spans="1:35">
      <c r="A117" s="28" t="s">
        <v>44</v>
      </c>
      <c r="B117" s="36" t="s">
        <v>291</v>
      </c>
      <c r="C117" s="36"/>
      <c r="D117" s="36"/>
      <c r="E117" s="36"/>
      <c r="F117" s="36"/>
      <c r="G117" s="36"/>
      <c r="H117" s="36"/>
      <c r="I117" s="36"/>
      <c r="J117" s="36"/>
      <c r="K117" s="52"/>
      <c r="L117" s="52"/>
      <c r="M117" s="52"/>
      <c r="N117" s="52"/>
      <c r="O117" s="52"/>
      <c r="P117" s="52"/>
      <c r="Q117" s="52"/>
      <c r="R117" s="54"/>
      <c r="S117" s="54"/>
      <c r="T117" s="54"/>
      <c r="U117" s="54"/>
      <c r="V117" s="54"/>
      <c r="W117" s="54"/>
      <c r="X117" s="54"/>
      <c r="Y117" s="54"/>
      <c r="Z117" s="52"/>
      <c r="AA117" s="52"/>
      <c r="AB117" s="52"/>
      <c r="AC117" s="52"/>
      <c r="AD117" s="52"/>
      <c r="AE117" s="52"/>
      <c r="AF117" s="52"/>
      <c r="AG117" s="52"/>
      <c r="AH117" s="52"/>
      <c r="AI117" s="52"/>
    </row>
    <row r="118" s="9" customFormat="1" ht="37" hidden="1" customHeight="1" spans="1:36">
      <c r="A118" s="23" t="s">
        <v>40</v>
      </c>
      <c r="B118" s="24" t="s">
        <v>219</v>
      </c>
      <c r="C118" s="24"/>
      <c r="D118" s="24"/>
      <c r="E118" s="24"/>
      <c r="F118" s="24"/>
      <c r="G118" s="24"/>
      <c r="H118" s="24"/>
      <c r="I118" s="24"/>
      <c r="J118" s="24"/>
      <c r="K118" s="58">
        <f t="shared" ref="K118:Y118" si="39">K119</f>
        <v>0</v>
      </c>
      <c r="L118" s="58">
        <f t="shared" si="39"/>
        <v>3962</v>
      </c>
      <c r="M118" s="58">
        <f t="shared" si="39"/>
        <v>1458</v>
      </c>
      <c r="N118" s="58">
        <f t="shared" si="39"/>
        <v>35</v>
      </c>
      <c r="O118" s="58">
        <f t="shared" si="39"/>
        <v>35</v>
      </c>
      <c r="P118" s="58">
        <f t="shared" si="39"/>
        <v>0</v>
      </c>
      <c r="Q118" s="58">
        <f t="shared" si="39"/>
        <v>0</v>
      </c>
      <c r="R118" s="58">
        <f t="shared" si="39"/>
        <v>35</v>
      </c>
      <c r="S118" s="58">
        <f t="shared" si="39"/>
        <v>0</v>
      </c>
      <c r="T118" s="58">
        <f t="shared" si="39"/>
        <v>0</v>
      </c>
      <c r="U118" s="58">
        <f t="shared" si="39"/>
        <v>0</v>
      </c>
      <c r="V118" s="58">
        <f t="shared" si="39"/>
        <v>0</v>
      </c>
      <c r="W118" s="58">
        <f t="shared" si="39"/>
        <v>0</v>
      </c>
      <c r="X118" s="58">
        <f t="shared" si="39"/>
        <v>0</v>
      </c>
      <c r="Y118" s="58">
        <f t="shared" si="39"/>
        <v>0</v>
      </c>
      <c r="Z118" s="66"/>
      <c r="AA118" s="66"/>
      <c r="AB118" s="66"/>
      <c r="AC118" s="66"/>
      <c r="AD118" s="66"/>
      <c r="AE118" s="66"/>
      <c r="AF118" s="66"/>
      <c r="AG118" s="66"/>
      <c r="AH118" s="66"/>
      <c r="AI118" s="66"/>
      <c r="AJ118" s="73"/>
    </row>
    <row r="119" ht="14.25" hidden="1" spans="1:35">
      <c r="A119" s="25" t="s">
        <v>42</v>
      </c>
      <c r="B119" s="34" t="s">
        <v>219</v>
      </c>
      <c r="C119" s="34"/>
      <c r="D119" s="34"/>
      <c r="E119" s="34"/>
      <c r="F119" s="34"/>
      <c r="G119" s="34"/>
      <c r="H119" s="34"/>
      <c r="I119" s="34"/>
      <c r="J119" s="34"/>
      <c r="K119" s="59">
        <f t="shared" ref="K119:Y119" si="40">K120+K121</f>
        <v>0</v>
      </c>
      <c r="L119" s="59">
        <f t="shared" si="40"/>
        <v>3962</v>
      </c>
      <c r="M119" s="59">
        <f t="shared" si="40"/>
        <v>1458</v>
      </c>
      <c r="N119" s="59">
        <f t="shared" si="40"/>
        <v>35</v>
      </c>
      <c r="O119" s="59">
        <f t="shared" si="40"/>
        <v>35</v>
      </c>
      <c r="P119" s="59">
        <f t="shared" si="40"/>
        <v>0</v>
      </c>
      <c r="Q119" s="59">
        <f t="shared" si="40"/>
        <v>0</v>
      </c>
      <c r="R119" s="59">
        <f t="shared" si="40"/>
        <v>35</v>
      </c>
      <c r="S119" s="59">
        <f t="shared" si="40"/>
        <v>0</v>
      </c>
      <c r="T119" s="59">
        <f t="shared" si="40"/>
        <v>0</v>
      </c>
      <c r="U119" s="59">
        <f t="shared" si="40"/>
        <v>0</v>
      </c>
      <c r="V119" s="59">
        <f t="shared" si="40"/>
        <v>0</v>
      </c>
      <c r="W119" s="59">
        <f t="shared" si="40"/>
        <v>0</v>
      </c>
      <c r="X119" s="59">
        <f t="shared" si="40"/>
        <v>0</v>
      </c>
      <c r="Y119" s="59">
        <f t="shared" si="40"/>
        <v>0</v>
      </c>
      <c r="Z119" s="60"/>
      <c r="AA119" s="60"/>
      <c r="AB119" s="60"/>
      <c r="AC119" s="60"/>
      <c r="AD119" s="60"/>
      <c r="AE119" s="60"/>
      <c r="AF119" s="60"/>
      <c r="AG119" s="60"/>
      <c r="AH119" s="60"/>
      <c r="AI119" s="60"/>
    </row>
    <row r="120" ht="14.25" hidden="1" spans="1:35">
      <c r="A120" s="35" t="s">
        <v>44</v>
      </c>
      <c r="B120" s="36" t="s">
        <v>292</v>
      </c>
      <c r="C120" s="36"/>
      <c r="D120" s="36"/>
      <c r="E120" s="36"/>
      <c r="F120" s="36"/>
      <c r="G120" s="36"/>
      <c r="H120" s="36"/>
      <c r="I120" s="36"/>
      <c r="J120" s="36"/>
      <c r="K120" s="52"/>
      <c r="L120" s="52"/>
      <c r="M120" s="52"/>
      <c r="N120" s="52"/>
      <c r="O120" s="52"/>
      <c r="P120" s="52"/>
      <c r="Q120" s="52"/>
      <c r="R120" s="54"/>
      <c r="S120" s="54"/>
      <c r="T120" s="54"/>
      <c r="U120" s="54"/>
      <c r="V120" s="54"/>
      <c r="W120" s="54"/>
      <c r="X120" s="54"/>
      <c r="Y120" s="54"/>
      <c r="Z120" s="52"/>
      <c r="AA120" s="52"/>
      <c r="AB120" s="52"/>
      <c r="AC120" s="52"/>
      <c r="AD120" s="52"/>
      <c r="AE120" s="52"/>
      <c r="AF120" s="74"/>
      <c r="AG120" s="74"/>
      <c r="AH120" s="74"/>
      <c r="AI120" s="74"/>
    </row>
    <row r="121" ht="34" hidden="1" customHeight="1" spans="1:35">
      <c r="A121" s="35" t="s">
        <v>44</v>
      </c>
      <c r="B121" s="36" t="s">
        <v>293</v>
      </c>
      <c r="C121" s="36"/>
      <c r="D121" s="36"/>
      <c r="E121" s="36"/>
      <c r="F121" s="36"/>
      <c r="G121" s="36"/>
      <c r="H121" s="36"/>
      <c r="I121" s="36"/>
      <c r="J121" s="36"/>
      <c r="K121" s="52"/>
      <c r="L121" s="52">
        <f t="shared" ref="L121:Y121" si="41">L122</f>
        <v>3962</v>
      </c>
      <c r="M121" s="52">
        <f t="shared" si="41"/>
        <v>1458</v>
      </c>
      <c r="N121" s="52">
        <f t="shared" si="41"/>
        <v>35</v>
      </c>
      <c r="O121" s="52">
        <f t="shared" si="41"/>
        <v>35</v>
      </c>
      <c r="P121" s="52">
        <f t="shared" si="41"/>
        <v>0</v>
      </c>
      <c r="Q121" s="52">
        <f t="shared" si="41"/>
        <v>0</v>
      </c>
      <c r="R121" s="52">
        <f t="shared" si="41"/>
        <v>35</v>
      </c>
      <c r="S121" s="52">
        <f t="shared" si="41"/>
        <v>0</v>
      </c>
      <c r="T121" s="52">
        <f t="shared" si="41"/>
        <v>0</v>
      </c>
      <c r="U121" s="52">
        <f t="shared" si="41"/>
        <v>0</v>
      </c>
      <c r="V121" s="52">
        <f t="shared" si="41"/>
        <v>0</v>
      </c>
      <c r="W121" s="52">
        <f t="shared" si="41"/>
        <v>0</v>
      </c>
      <c r="X121" s="52">
        <f t="shared" si="41"/>
        <v>0</v>
      </c>
      <c r="Y121" s="52">
        <f t="shared" si="41"/>
        <v>0</v>
      </c>
      <c r="Z121" s="52"/>
      <c r="AA121" s="52"/>
      <c r="AB121" s="52"/>
      <c r="AC121" s="52"/>
      <c r="AD121" s="52"/>
      <c r="AE121" s="52"/>
      <c r="AF121" s="74"/>
      <c r="AG121" s="74"/>
      <c r="AH121" s="74"/>
      <c r="AI121" s="74"/>
    </row>
    <row r="122" ht="71.25" spans="1:35">
      <c r="A122" s="37">
        <v>20</v>
      </c>
      <c r="B122" s="37" t="s">
        <v>294</v>
      </c>
      <c r="C122" s="37">
        <v>2026</v>
      </c>
      <c r="D122" s="37" t="s">
        <v>295</v>
      </c>
      <c r="E122" s="37" t="s">
        <v>219</v>
      </c>
      <c r="F122" s="37" t="s">
        <v>296</v>
      </c>
      <c r="G122" s="37" t="s">
        <v>50</v>
      </c>
      <c r="H122" s="37" t="s">
        <v>51</v>
      </c>
      <c r="I122" s="37" t="s">
        <v>297</v>
      </c>
      <c r="J122" s="53" t="s">
        <v>298</v>
      </c>
      <c r="K122" s="39"/>
      <c r="L122" s="39">
        <v>3962</v>
      </c>
      <c r="M122" s="39">
        <v>1458</v>
      </c>
      <c r="N122" s="39">
        <v>35</v>
      </c>
      <c r="O122" s="39">
        <v>35</v>
      </c>
      <c r="P122" s="39">
        <v>0</v>
      </c>
      <c r="Q122" s="39">
        <v>0</v>
      </c>
      <c r="R122" s="39">
        <v>35</v>
      </c>
      <c r="S122" s="39">
        <v>0</v>
      </c>
      <c r="T122" s="39">
        <v>0</v>
      </c>
      <c r="U122" s="39">
        <v>0</v>
      </c>
      <c r="V122" s="39">
        <v>0</v>
      </c>
      <c r="W122" s="39">
        <v>0</v>
      </c>
      <c r="X122" s="39"/>
      <c r="Y122" s="39">
        <v>0</v>
      </c>
      <c r="Z122" s="39" t="s">
        <v>150</v>
      </c>
      <c r="AA122" s="39" t="s">
        <v>299</v>
      </c>
      <c r="AB122" s="39" t="s">
        <v>150</v>
      </c>
      <c r="AC122" s="39" t="s">
        <v>299</v>
      </c>
      <c r="AD122" s="39" t="s">
        <v>152</v>
      </c>
      <c r="AE122" s="64" t="s">
        <v>300</v>
      </c>
      <c r="AF122" s="64" t="s">
        <v>301</v>
      </c>
      <c r="AG122" s="39"/>
      <c r="AH122" s="39"/>
      <c r="AI122" s="39"/>
    </row>
    <row r="123" ht="14.25" hidden="1" spans="1:35">
      <c r="A123" s="35" t="s">
        <v>40</v>
      </c>
      <c r="B123" s="36" t="s">
        <v>302</v>
      </c>
      <c r="C123" s="36"/>
      <c r="D123" s="36"/>
      <c r="E123" s="36"/>
      <c r="F123" s="36"/>
      <c r="G123" s="36"/>
      <c r="H123" s="36"/>
      <c r="I123" s="36"/>
      <c r="J123" s="36"/>
      <c r="K123" s="52"/>
      <c r="L123" s="52"/>
      <c r="M123" s="52"/>
      <c r="N123" s="52"/>
      <c r="O123" s="52"/>
      <c r="P123" s="52"/>
      <c r="Q123" s="52"/>
      <c r="R123" s="54"/>
      <c r="S123" s="54"/>
      <c r="T123" s="54"/>
      <c r="U123" s="54"/>
      <c r="V123" s="54"/>
      <c r="W123" s="54"/>
      <c r="X123" s="54"/>
      <c r="Y123" s="54"/>
      <c r="Z123" s="52"/>
      <c r="AA123" s="52"/>
      <c r="AB123" s="52"/>
      <c r="AC123" s="52"/>
      <c r="AD123" s="52"/>
      <c r="AE123" s="52"/>
      <c r="AF123" s="74"/>
      <c r="AG123" s="74"/>
      <c r="AH123" s="74"/>
      <c r="AI123" s="74"/>
    </row>
  </sheetData>
  <autoFilter ref="A4:AJ123">
    <filterColumn colId="25">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autoFilter>
  <mergeCells count="134">
    <mergeCell ref="A1:AF1"/>
    <mergeCell ref="L2:M2"/>
    <mergeCell ref="O2:Y2"/>
    <mergeCell ref="Z2:AD2"/>
    <mergeCell ref="O3:S3"/>
    <mergeCell ref="A5:J5"/>
    <mergeCell ref="B6:J6"/>
    <mergeCell ref="B7:J7"/>
    <mergeCell ref="B8:J8"/>
    <mergeCell ref="B10:J10"/>
    <mergeCell ref="B12:J12"/>
    <mergeCell ref="B13:J13"/>
    <mergeCell ref="B14:J14"/>
    <mergeCell ref="B16:J16"/>
    <mergeCell ref="B18:J18"/>
    <mergeCell ref="B19:J19"/>
    <mergeCell ref="B24:J24"/>
    <mergeCell ref="B26:J26"/>
    <mergeCell ref="B27:J27"/>
    <mergeCell ref="B28:J28"/>
    <mergeCell ref="B29:J29"/>
    <mergeCell ref="B30:J30"/>
    <mergeCell ref="B31:J31"/>
    <mergeCell ref="B32:J32"/>
    <mergeCell ref="B34:J34"/>
    <mergeCell ref="B35:J35"/>
    <mergeCell ref="B36:J36"/>
    <mergeCell ref="B37:J37"/>
    <mergeCell ref="B38:J38"/>
    <mergeCell ref="B39:J39"/>
    <mergeCell ref="B40:J40"/>
    <mergeCell ref="B41:J41"/>
    <mergeCell ref="B42:J42"/>
    <mergeCell ref="B43:J43"/>
    <mergeCell ref="B44:J44"/>
    <mergeCell ref="B45:J45"/>
    <mergeCell ref="B46:J46"/>
    <mergeCell ref="B48:J48"/>
    <mergeCell ref="B49:J49"/>
    <mergeCell ref="B50:J50"/>
    <mergeCell ref="B51:J51"/>
    <mergeCell ref="B52:J52"/>
    <mergeCell ref="B53:J53"/>
    <mergeCell ref="B54:J54"/>
    <mergeCell ref="B56:J56"/>
    <mergeCell ref="B57:J57"/>
    <mergeCell ref="B58:J58"/>
    <mergeCell ref="B59:J59"/>
    <mergeCell ref="B60:J60"/>
    <mergeCell ref="B61:J61"/>
    <mergeCell ref="B62:J62"/>
    <mergeCell ref="B63:J63"/>
    <mergeCell ref="B64:J64"/>
    <mergeCell ref="B65:J65"/>
    <mergeCell ref="B66:J66"/>
    <mergeCell ref="B67:J67"/>
    <mergeCell ref="B68:J68"/>
    <mergeCell ref="B69:J69"/>
    <mergeCell ref="B71:J71"/>
    <mergeCell ref="B72:J72"/>
    <mergeCell ref="B73:J73"/>
    <mergeCell ref="B74:J74"/>
    <mergeCell ref="B75:J75"/>
    <mergeCell ref="B76:J76"/>
    <mergeCell ref="B77:J77"/>
    <mergeCell ref="B78:J78"/>
    <mergeCell ref="B79:J79"/>
    <mergeCell ref="B80:J80"/>
    <mergeCell ref="B81:J81"/>
    <mergeCell ref="B86:J86"/>
    <mergeCell ref="B87:J87"/>
    <mergeCell ref="B88:J88"/>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3:J113"/>
    <mergeCell ref="B114:J114"/>
    <mergeCell ref="B115:J115"/>
    <mergeCell ref="B116:J116"/>
    <mergeCell ref="B117:J117"/>
    <mergeCell ref="B118:J118"/>
    <mergeCell ref="B119:J119"/>
    <mergeCell ref="B120:J120"/>
    <mergeCell ref="B121:J121"/>
    <mergeCell ref="B123:J123"/>
    <mergeCell ref="A2:A4"/>
    <mergeCell ref="B2:B4"/>
    <mergeCell ref="C2:C4"/>
    <mergeCell ref="D2:D4"/>
    <mergeCell ref="E2:E4"/>
    <mergeCell ref="F2:F4"/>
    <mergeCell ref="G2:G4"/>
    <mergeCell ref="H2:H4"/>
    <mergeCell ref="I2:I4"/>
    <mergeCell ref="J2:J4"/>
    <mergeCell ref="K2:K4"/>
    <mergeCell ref="L3:L4"/>
    <mergeCell ref="M3:M4"/>
    <mergeCell ref="N2:N4"/>
    <mergeCell ref="T3:T4"/>
    <mergeCell ref="U3:U4"/>
    <mergeCell ref="V3:V4"/>
    <mergeCell ref="W3:W4"/>
    <mergeCell ref="X3:X4"/>
    <mergeCell ref="Y3:Y4"/>
    <mergeCell ref="Z3:Z4"/>
    <mergeCell ref="AA3:AA4"/>
    <mergeCell ref="AB3:AB4"/>
    <mergeCell ref="AC3:AC4"/>
    <mergeCell ref="AD3:AD4"/>
    <mergeCell ref="AE2:AE4"/>
    <mergeCell ref="AF2:AF4"/>
    <mergeCell ref="AG2:AG4"/>
    <mergeCell ref="AH2:AH4"/>
    <mergeCell ref="AI2:AI4"/>
  </mergeCells>
  <pageMargins left="0.751388888888889" right="0.590277777777778" top="0.235416666666667" bottom="0.235416666666667" header="0.5" footer="0.511805555555556"/>
  <pageSetup paperSize="8" scale="55"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BQ133"/>
  <sheetViews>
    <sheetView view="pageBreakPreview" zoomScale="55" zoomScaleNormal="40" zoomScaleSheetLayoutView="55" workbookViewId="0">
      <pane xSplit="10" ySplit="7" topLeftCell="K40" activePane="bottomRight" state="frozen"/>
      <selection/>
      <selection pane="topRight"/>
      <selection pane="bottomLeft"/>
      <selection pane="bottomRight" activeCell="J27" sqref="J27"/>
    </sheetView>
  </sheetViews>
  <sheetFormatPr defaultColWidth="8.89166666666667" defaultRowHeight="13.5"/>
  <cols>
    <col min="1" max="1" width="7.75" style="10" customWidth="1"/>
    <col min="2" max="2" width="9.75" style="11" customWidth="1"/>
    <col min="3" max="3" width="7.38333333333333" style="12" customWidth="1"/>
    <col min="4" max="4" width="10.5" style="13" customWidth="1"/>
    <col min="5" max="5" width="10.6333333333333" style="13" customWidth="1"/>
    <col min="6" max="6" width="10.5" style="13" customWidth="1"/>
    <col min="7" max="7" width="9.63333333333333" style="10" customWidth="1"/>
    <col min="8" max="8" width="13" style="14" customWidth="1"/>
    <col min="9" max="9" width="12.5" style="14" customWidth="1"/>
    <col min="10" max="10" width="143.975" style="15" customWidth="1"/>
    <col min="11" max="11" width="10.9416666666667" style="10" hidden="1" customWidth="1"/>
    <col min="12" max="12" width="10.9" style="10" hidden="1" customWidth="1"/>
    <col min="13" max="13" width="8.11666666666667" style="10" hidden="1" customWidth="1"/>
    <col min="14" max="14" width="14.9416666666667" style="10" customWidth="1"/>
    <col min="15" max="17" width="8.13333333333333" style="10" customWidth="1"/>
    <col min="18" max="18" width="8.63333333333333" style="10" customWidth="1"/>
    <col min="19" max="19" width="7.25" style="10" customWidth="1"/>
    <col min="20" max="20" width="11.1333333333333" style="10" customWidth="1"/>
    <col min="21" max="22" width="8.5" style="10" customWidth="1"/>
    <col min="23" max="23" width="9.25" style="10" customWidth="1"/>
    <col min="24" max="24" width="8.38333333333333" style="10" customWidth="1"/>
    <col min="25" max="25" width="6.5" style="10" customWidth="1"/>
    <col min="26" max="26" width="8.88333333333333" style="13" customWidth="1"/>
    <col min="27" max="27" width="9.75" style="13" customWidth="1"/>
    <col min="28" max="28" width="8" style="13" customWidth="1"/>
    <col min="29" max="29" width="10.6333333333333" style="13" customWidth="1"/>
    <col min="30" max="30" width="8.63333333333333" style="13" customWidth="1"/>
    <col min="31" max="31" width="46.6583333333333" style="15" customWidth="1"/>
    <col min="32" max="32" width="38.175" style="15" customWidth="1"/>
    <col min="33" max="33" width="10.3833333333333" style="13" customWidth="1"/>
    <col min="34" max="34" width="8.25" style="13" customWidth="1"/>
    <col min="35" max="35" width="18.1333333333333" style="13" customWidth="1"/>
    <col min="36" max="36" width="8.89166666666667" style="186"/>
    <col min="37" max="68" width="8.89166666666667" style="187"/>
  </cols>
  <sheetData>
    <row r="1" s="1" customFormat="1" ht="63" customHeight="1" spans="1:68">
      <c r="A1" s="17" t="s">
        <v>0</v>
      </c>
      <c r="B1" s="17"/>
      <c r="C1" s="18"/>
      <c r="D1" s="17"/>
      <c r="E1" s="17"/>
      <c r="F1" s="17"/>
      <c r="G1" s="17"/>
      <c r="H1" s="17"/>
      <c r="I1" s="17"/>
      <c r="J1" s="40"/>
      <c r="K1" s="17"/>
      <c r="L1" s="17"/>
      <c r="M1" s="17"/>
      <c r="N1" s="17"/>
      <c r="O1" s="17"/>
      <c r="P1" s="17"/>
      <c r="Q1" s="17"/>
      <c r="R1" s="17"/>
      <c r="S1" s="17"/>
      <c r="T1" s="17"/>
      <c r="U1" s="17"/>
      <c r="V1" s="17"/>
      <c r="W1" s="17"/>
      <c r="X1" s="17"/>
      <c r="Y1" s="17"/>
      <c r="Z1" s="17"/>
      <c r="AA1" s="17"/>
      <c r="AB1" s="17"/>
      <c r="AC1" s="17"/>
      <c r="AD1" s="17"/>
      <c r="AE1" s="40"/>
      <c r="AF1" s="40"/>
      <c r="AG1" s="67"/>
      <c r="AH1" s="67"/>
      <c r="AI1" s="67"/>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row>
    <row r="2" s="2" customFormat="1" ht="30" customHeight="1" spans="1:68">
      <c r="A2" s="19" t="s">
        <v>1</v>
      </c>
      <c r="B2" s="19" t="s">
        <v>2</v>
      </c>
      <c r="C2" s="20" t="s">
        <v>3</v>
      </c>
      <c r="D2" s="19" t="s">
        <v>4</v>
      </c>
      <c r="E2" s="19" t="s">
        <v>5</v>
      </c>
      <c r="F2" s="19" t="s">
        <v>6</v>
      </c>
      <c r="G2" s="19" t="s">
        <v>7</v>
      </c>
      <c r="H2" s="19" t="s">
        <v>8</v>
      </c>
      <c r="I2" s="19" t="s">
        <v>9</v>
      </c>
      <c r="J2" s="19" t="s">
        <v>10</v>
      </c>
      <c r="K2" s="19" t="s">
        <v>11</v>
      </c>
      <c r="L2" s="19" t="s">
        <v>12</v>
      </c>
      <c r="M2" s="19"/>
      <c r="N2" s="19" t="s">
        <v>13</v>
      </c>
      <c r="O2" s="41" t="s">
        <v>14</v>
      </c>
      <c r="P2" s="42"/>
      <c r="Q2" s="42"/>
      <c r="R2" s="42"/>
      <c r="S2" s="42"/>
      <c r="T2" s="42"/>
      <c r="U2" s="42"/>
      <c r="V2" s="42"/>
      <c r="W2" s="42"/>
      <c r="X2" s="42"/>
      <c r="Y2" s="63"/>
      <c r="Z2" s="19" t="s">
        <v>15</v>
      </c>
      <c r="AA2" s="19"/>
      <c r="AB2" s="19"/>
      <c r="AC2" s="19"/>
      <c r="AD2" s="19"/>
      <c r="AE2" s="19" t="s">
        <v>16</v>
      </c>
      <c r="AF2" s="19" t="s">
        <v>17</v>
      </c>
      <c r="AG2" s="19" t="s">
        <v>18</v>
      </c>
      <c r="AH2" s="19" t="s">
        <v>19</v>
      </c>
      <c r="AI2" s="68" t="s">
        <v>20</v>
      </c>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row>
    <row r="3" s="2" customFormat="1" ht="35" customHeight="1" spans="1:68">
      <c r="A3" s="19"/>
      <c r="B3" s="19"/>
      <c r="C3" s="20"/>
      <c r="D3" s="19"/>
      <c r="E3" s="19"/>
      <c r="F3" s="19"/>
      <c r="G3" s="19"/>
      <c r="H3" s="19"/>
      <c r="I3" s="19"/>
      <c r="J3" s="19"/>
      <c r="K3" s="19"/>
      <c r="L3" s="19" t="s">
        <v>21</v>
      </c>
      <c r="M3" s="19" t="s">
        <v>22</v>
      </c>
      <c r="N3" s="19"/>
      <c r="O3" s="19" t="s">
        <v>23</v>
      </c>
      <c r="P3" s="19"/>
      <c r="Q3" s="19"/>
      <c r="R3" s="19"/>
      <c r="S3" s="19"/>
      <c r="T3" s="19" t="s">
        <v>24</v>
      </c>
      <c r="U3" s="19" t="s">
        <v>25</v>
      </c>
      <c r="V3" s="19" t="s">
        <v>26</v>
      </c>
      <c r="W3" s="19" t="s">
        <v>27</v>
      </c>
      <c r="X3" s="19" t="s">
        <v>28</v>
      </c>
      <c r="Y3" s="19" t="s">
        <v>29</v>
      </c>
      <c r="Z3" s="19" t="s">
        <v>30</v>
      </c>
      <c r="AA3" s="19" t="s">
        <v>31</v>
      </c>
      <c r="AB3" s="19" t="s">
        <v>32</v>
      </c>
      <c r="AC3" s="19" t="s">
        <v>33</v>
      </c>
      <c r="AD3" s="19" t="s">
        <v>34</v>
      </c>
      <c r="AE3" s="19"/>
      <c r="AF3" s="19"/>
      <c r="AG3" s="19"/>
      <c r="AH3" s="19"/>
      <c r="AI3" s="68"/>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row>
    <row r="4" s="2" customFormat="1" ht="99" customHeight="1" spans="1:68">
      <c r="A4" s="19"/>
      <c r="B4" s="19"/>
      <c r="C4" s="20"/>
      <c r="D4" s="19"/>
      <c r="E4" s="19"/>
      <c r="F4" s="19"/>
      <c r="G4" s="19"/>
      <c r="H4" s="19"/>
      <c r="I4" s="19"/>
      <c r="J4" s="19"/>
      <c r="K4" s="19"/>
      <c r="L4" s="19"/>
      <c r="M4" s="19"/>
      <c r="N4" s="19"/>
      <c r="O4" s="43" t="s">
        <v>35</v>
      </c>
      <c r="P4" s="43" t="s">
        <v>36</v>
      </c>
      <c r="Q4" s="43" t="s">
        <v>37</v>
      </c>
      <c r="R4" s="61" t="s">
        <v>38</v>
      </c>
      <c r="S4" s="62" t="s">
        <v>39</v>
      </c>
      <c r="T4" s="19"/>
      <c r="U4" s="19"/>
      <c r="V4" s="19"/>
      <c r="W4" s="19"/>
      <c r="X4" s="19"/>
      <c r="Y4" s="19"/>
      <c r="Z4" s="19"/>
      <c r="AA4" s="19"/>
      <c r="AB4" s="19"/>
      <c r="AC4" s="19"/>
      <c r="AD4" s="19"/>
      <c r="AE4" s="19"/>
      <c r="AF4" s="19"/>
      <c r="AG4" s="19"/>
      <c r="AH4" s="19"/>
      <c r="AI4" s="68"/>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row>
    <row r="5" s="2" customFormat="1" ht="66" hidden="1" customHeight="1" spans="1:35">
      <c r="A5" s="21" t="s">
        <v>35</v>
      </c>
      <c r="B5" s="22"/>
      <c r="C5" s="22"/>
      <c r="D5" s="22"/>
      <c r="E5" s="22"/>
      <c r="F5" s="22"/>
      <c r="G5" s="22"/>
      <c r="H5" s="22"/>
      <c r="I5" s="22"/>
      <c r="J5" s="44"/>
      <c r="K5" s="45">
        <f t="shared" ref="K5:W5" si="0">K6+K56+K75+K101+K109+K117+K120</f>
        <v>0</v>
      </c>
      <c r="L5" s="45">
        <f t="shared" si="0"/>
        <v>19779</v>
      </c>
      <c r="M5" s="45">
        <f t="shared" si="0"/>
        <v>24275</v>
      </c>
      <c r="N5" s="45">
        <f t="shared" si="0"/>
        <v>16137.14</v>
      </c>
      <c r="O5" s="45">
        <f t="shared" si="0"/>
        <v>12425</v>
      </c>
      <c r="P5" s="45">
        <f t="shared" si="0"/>
        <v>10506</v>
      </c>
      <c r="Q5" s="45">
        <f t="shared" si="0"/>
        <v>711</v>
      </c>
      <c r="R5" s="45">
        <f t="shared" si="0"/>
        <v>1208</v>
      </c>
      <c r="S5" s="45">
        <f t="shared" si="0"/>
        <v>0</v>
      </c>
      <c r="T5" s="45">
        <f t="shared" si="0"/>
        <v>0</v>
      </c>
      <c r="U5" s="45">
        <f t="shared" si="0"/>
        <v>43</v>
      </c>
      <c r="V5" s="45">
        <f t="shared" si="0"/>
        <v>460</v>
      </c>
      <c r="W5" s="45">
        <f t="shared" si="0"/>
        <v>3209.14</v>
      </c>
      <c r="X5" s="45"/>
      <c r="Y5" s="45">
        <f>Y6+Y56+Y75+Y101+Y109+Y117+Y120</f>
        <v>0</v>
      </c>
      <c r="Z5" s="45"/>
      <c r="AA5" s="45"/>
      <c r="AB5" s="45"/>
      <c r="AC5" s="45"/>
      <c r="AD5" s="45"/>
      <c r="AE5" s="45"/>
      <c r="AF5" s="45"/>
      <c r="AG5" s="45"/>
      <c r="AH5" s="45"/>
      <c r="AI5" s="45"/>
    </row>
    <row r="6" s="3" customFormat="1" ht="30" hidden="1" customHeight="1" spans="1:35">
      <c r="A6" s="23" t="s">
        <v>40</v>
      </c>
      <c r="B6" s="24" t="s">
        <v>41</v>
      </c>
      <c r="C6" s="24"/>
      <c r="D6" s="24"/>
      <c r="E6" s="24"/>
      <c r="F6" s="24"/>
      <c r="G6" s="24"/>
      <c r="H6" s="24"/>
      <c r="I6" s="24"/>
      <c r="J6" s="24"/>
      <c r="K6" s="46">
        <f t="shared" ref="K6:Y6" si="1">K7+K18+K31+K37+K44+K49</f>
        <v>0</v>
      </c>
      <c r="L6" s="46">
        <f t="shared" si="1"/>
        <v>8215</v>
      </c>
      <c r="M6" s="46">
        <f t="shared" si="1"/>
        <v>8215</v>
      </c>
      <c r="N6" s="46">
        <f t="shared" si="1"/>
        <v>12074.2</v>
      </c>
      <c r="O6" s="46">
        <f t="shared" si="1"/>
        <v>9525</v>
      </c>
      <c r="P6" s="46">
        <f t="shared" si="1"/>
        <v>8429</v>
      </c>
      <c r="Q6" s="46">
        <f t="shared" si="1"/>
        <v>400</v>
      </c>
      <c r="R6" s="46">
        <f t="shared" si="1"/>
        <v>696</v>
      </c>
      <c r="S6" s="46">
        <f t="shared" si="1"/>
        <v>0</v>
      </c>
      <c r="T6" s="46">
        <f t="shared" si="1"/>
        <v>0</v>
      </c>
      <c r="U6" s="46">
        <f t="shared" si="1"/>
        <v>43</v>
      </c>
      <c r="V6" s="46">
        <f t="shared" si="1"/>
        <v>460</v>
      </c>
      <c r="W6" s="46">
        <f t="shared" si="1"/>
        <v>2046.2</v>
      </c>
      <c r="X6" s="46">
        <f t="shared" si="1"/>
        <v>0</v>
      </c>
      <c r="Y6" s="46">
        <f t="shared" si="1"/>
        <v>0</v>
      </c>
      <c r="Z6" s="46"/>
      <c r="AA6" s="46"/>
      <c r="AB6" s="46"/>
      <c r="AC6" s="46"/>
      <c r="AD6" s="46"/>
      <c r="AE6" s="46"/>
      <c r="AF6" s="46"/>
      <c r="AG6" s="46"/>
      <c r="AH6" s="46"/>
      <c r="AI6" s="46"/>
    </row>
    <row r="7" s="4" customFormat="1" ht="30" hidden="1" customHeight="1" spans="1:36">
      <c r="A7" s="25" t="s">
        <v>42</v>
      </c>
      <c r="B7" s="26" t="s">
        <v>43</v>
      </c>
      <c r="C7" s="27"/>
      <c r="D7" s="27"/>
      <c r="E7" s="27"/>
      <c r="F7" s="27"/>
      <c r="G7" s="27"/>
      <c r="H7" s="27"/>
      <c r="I7" s="27"/>
      <c r="J7" s="47"/>
      <c r="K7" s="48">
        <f t="shared" ref="K7:Y7" si="2">K8+K10+K12+K13+K14+K16</f>
        <v>0</v>
      </c>
      <c r="L7" s="48">
        <f t="shared" si="2"/>
        <v>3930</v>
      </c>
      <c r="M7" s="48">
        <f t="shared" si="2"/>
        <v>3930</v>
      </c>
      <c r="N7" s="48">
        <f t="shared" si="2"/>
        <v>1810</v>
      </c>
      <c r="O7" s="48">
        <f t="shared" si="2"/>
        <v>620.52</v>
      </c>
      <c r="P7" s="48">
        <f t="shared" si="2"/>
        <v>60</v>
      </c>
      <c r="Q7" s="48">
        <f t="shared" si="2"/>
        <v>0</v>
      </c>
      <c r="R7" s="48">
        <f t="shared" si="2"/>
        <v>560.52</v>
      </c>
      <c r="S7" s="48">
        <f t="shared" si="2"/>
        <v>0</v>
      </c>
      <c r="T7" s="48">
        <f t="shared" si="2"/>
        <v>0</v>
      </c>
      <c r="U7" s="48">
        <f t="shared" si="2"/>
        <v>0</v>
      </c>
      <c r="V7" s="48">
        <f t="shared" si="2"/>
        <v>0</v>
      </c>
      <c r="W7" s="48">
        <f t="shared" si="2"/>
        <v>1189.48</v>
      </c>
      <c r="X7" s="48">
        <f t="shared" si="2"/>
        <v>0</v>
      </c>
      <c r="Y7" s="48">
        <f t="shared" si="2"/>
        <v>0</v>
      </c>
      <c r="Z7" s="48"/>
      <c r="AA7" s="48"/>
      <c r="AB7" s="48"/>
      <c r="AC7" s="48"/>
      <c r="AD7" s="48"/>
      <c r="AE7" s="48"/>
      <c r="AF7" s="48"/>
      <c r="AG7" s="48"/>
      <c r="AH7" s="48"/>
      <c r="AI7" s="48"/>
      <c r="AJ7" s="69"/>
    </row>
    <row r="8" s="3" customFormat="1" ht="30" hidden="1" customHeight="1" spans="1:35">
      <c r="A8" s="28" t="s">
        <v>44</v>
      </c>
      <c r="B8" s="29" t="s">
        <v>45</v>
      </c>
      <c r="C8" s="30"/>
      <c r="D8" s="30"/>
      <c r="E8" s="30"/>
      <c r="F8" s="30"/>
      <c r="G8" s="30"/>
      <c r="H8" s="30"/>
      <c r="I8" s="30"/>
      <c r="J8" s="49"/>
      <c r="K8" s="50"/>
      <c r="L8" s="50">
        <f t="shared" ref="L8:Y8" si="3">L9</f>
        <v>100</v>
      </c>
      <c r="M8" s="50">
        <f t="shared" si="3"/>
        <v>100</v>
      </c>
      <c r="N8" s="50">
        <f t="shared" si="3"/>
        <v>10</v>
      </c>
      <c r="O8" s="50">
        <f t="shared" si="3"/>
        <v>10</v>
      </c>
      <c r="P8" s="50">
        <f t="shared" si="3"/>
        <v>10</v>
      </c>
      <c r="Q8" s="50">
        <f t="shared" si="3"/>
        <v>0</v>
      </c>
      <c r="R8" s="50">
        <f t="shared" si="3"/>
        <v>0</v>
      </c>
      <c r="S8" s="50">
        <f t="shared" si="3"/>
        <v>0</v>
      </c>
      <c r="T8" s="50">
        <f t="shared" si="3"/>
        <v>0</v>
      </c>
      <c r="U8" s="50">
        <f t="shared" si="3"/>
        <v>0</v>
      </c>
      <c r="V8" s="50">
        <f t="shared" si="3"/>
        <v>0</v>
      </c>
      <c r="W8" s="50">
        <f t="shared" si="3"/>
        <v>0</v>
      </c>
      <c r="X8" s="50">
        <f t="shared" si="3"/>
        <v>0</v>
      </c>
      <c r="Y8" s="50">
        <f t="shared" si="3"/>
        <v>0</v>
      </c>
      <c r="Z8" s="50"/>
      <c r="AA8" s="50"/>
      <c r="AB8" s="50"/>
      <c r="AC8" s="50"/>
      <c r="AD8" s="50"/>
      <c r="AE8" s="50"/>
      <c r="AF8" s="50"/>
      <c r="AG8" s="50"/>
      <c r="AH8" s="50"/>
      <c r="AI8" s="50"/>
    </row>
    <row r="9" s="3" customFormat="1" ht="116" customHeight="1" spans="1:68">
      <c r="A9" s="37">
        <v>1</v>
      </c>
      <c r="B9" s="188" t="s">
        <v>46</v>
      </c>
      <c r="C9" s="37">
        <v>2026</v>
      </c>
      <c r="D9" s="37" t="s">
        <v>47</v>
      </c>
      <c r="E9" s="37" t="s">
        <v>48</v>
      </c>
      <c r="F9" s="37" t="s">
        <v>49</v>
      </c>
      <c r="G9" s="37" t="s">
        <v>50</v>
      </c>
      <c r="H9" s="37" t="s">
        <v>51</v>
      </c>
      <c r="I9" s="37" t="s">
        <v>52</v>
      </c>
      <c r="J9" s="53" t="s">
        <v>53</v>
      </c>
      <c r="K9" s="37" t="s">
        <v>54</v>
      </c>
      <c r="L9" s="37">
        <v>100</v>
      </c>
      <c r="M9" s="37">
        <v>100</v>
      </c>
      <c r="N9" s="37">
        <f>O9+T9+U9+V9+W9</f>
        <v>10</v>
      </c>
      <c r="O9" s="37">
        <f>P9+Q9+R9+S9</f>
        <v>10</v>
      </c>
      <c r="P9" s="37">
        <v>10</v>
      </c>
      <c r="Q9" s="37">
        <v>0</v>
      </c>
      <c r="R9" s="37">
        <v>0</v>
      </c>
      <c r="S9" s="37">
        <v>0</v>
      </c>
      <c r="T9" s="37">
        <v>0</v>
      </c>
      <c r="U9" s="37">
        <v>0</v>
      </c>
      <c r="V9" s="37">
        <v>0</v>
      </c>
      <c r="W9" s="37">
        <v>0</v>
      </c>
      <c r="X9" s="37"/>
      <c r="Y9" s="37">
        <v>0</v>
      </c>
      <c r="Z9" s="37" t="s">
        <v>55</v>
      </c>
      <c r="AA9" s="37" t="s">
        <v>56</v>
      </c>
      <c r="AB9" s="37" t="s">
        <v>55</v>
      </c>
      <c r="AC9" s="37" t="s">
        <v>56</v>
      </c>
      <c r="AD9" s="37" t="s">
        <v>303</v>
      </c>
      <c r="AE9" s="53" t="s">
        <v>58</v>
      </c>
      <c r="AF9" s="64" t="s">
        <v>59</v>
      </c>
      <c r="AG9" s="37"/>
      <c r="AH9" s="37"/>
      <c r="AI9" s="39"/>
      <c r="AJ9" s="177" t="s">
        <v>304</v>
      </c>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row>
    <row r="10" s="3" customFormat="1" ht="30" hidden="1" customHeight="1" spans="1:35">
      <c r="A10" s="28" t="s">
        <v>44</v>
      </c>
      <c r="B10" s="29" t="s">
        <v>60</v>
      </c>
      <c r="C10" s="30"/>
      <c r="D10" s="30"/>
      <c r="E10" s="30"/>
      <c r="F10" s="30"/>
      <c r="G10" s="30"/>
      <c r="H10" s="30"/>
      <c r="I10" s="30"/>
      <c r="J10" s="49"/>
      <c r="K10" s="50"/>
      <c r="L10" s="50">
        <f t="shared" ref="L10:W10" si="4">L11</f>
        <v>3350</v>
      </c>
      <c r="M10" s="50">
        <f t="shared" si="4"/>
        <v>3350</v>
      </c>
      <c r="N10" s="50">
        <f t="shared" si="4"/>
        <v>1750</v>
      </c>
      <c r="O10" s="50">
        <f t="shared" si="4"/>
        <v>560.52</v>
      </c>
      <c r="P10" s="50">
        <f t="shared" si="4"/>
        <v>0</v>
      </c>
      <c r="Q10" s="50">
        <f t="shared" si="4"/>
        <v>0</v>
      </c>
      <c r="R10" s="50">
        <f t="shared" si="4"/>
        <v>560.52</v>
      </c>
      <c r="S10" s="50">
        <f t="shared" si="4"/>
        <v>0</v>
      </c>
      <c r="T10" s="50">
        <f t="shared" si="4"/>
        <v>0</v>
      </c>
      <c r="U10" s="50">
        <f t="shared" si="4"/>
        <v>0</v>
      </c>
      <c r="V10" s="50">
        <f t="shared" si="4"/>
        <v>0</v>
      </c>
      <c r="W10" s="50">
        <f t="shared" si="4"/>
        <v>1189.48</v>
      </c>
      <c r="X10" s="50"/>
      <c r="Y10" s="50">
        <f>Y11</f>
        <v>0</v>
      </c>
      <c r="Z10" s="50"/>
      <c r="AA10" s="50"/>
      <c r="AB10" s="50"/>
      <c r="AC10" s="50"/>
      <c r="AD10" s="50"/>
      <c r="AE10" s="50"/>
      <c r="AF10" s="50"/>
      <c r="AG10" s="50"/>
      <c r="AH10" s="50"/>
      <c r="AI10" s="50"/>
    </row>
    <row r="11" s="173" customFormat="1" ht="256" customHeight="1" spans="1:68">
      <c r="A11" s="171">
        <v>2</v>
      </c>
      <c r="B11" s="171" t="s">
        <v>61</v>
      </c>
      <c r="C11" s="171">
        <v>2026</v>
      </c>
      <c r="D11" s="171" t="s">
        <v>62</v>
      </c>
      <c r="E11" s="169" t="s">
        <v>41</v>
      </c>
      <c r="F11" s="169" t="s">
        <v>63</v>
      </c>
      <c r="G11" s="171" t="s">
        <v>50</v>
      </c>
      <c r="H11" s="171" t="s">
        <v>51</v>
      </c>
      <c r="I11" s="171" t="s">
        <v>52</v>
      </c>
      <c r="J11" s="192" t="s">
        <v>64</v>
      </c>
      <c r="K11" s="169" t="s">
        <v>65</v>
      </c>
      <c r="L11" s="169">
        <v>3350</v>
      </c>
      <c r="M11" s="169">
        <v>3350</v>
      </c>
      <c r="N11" s="169">
        <v>1750</v>
      </c>
      <c r="O11" s="169">
        <f>P11+Q11+R11+S11</f>
        <v>560.52</v>
      </c>
      <c r="P11" s="169">
        <v>0</v>
      </c>
      <c r="Q11" s="169">
        <v>0</v>
      </c>
      <c r="R11" s="169">
        <v>560.52</v>
      </c>
      <c r="S11" s="169">
        <v>0</v>
      </c>
      <c r="T11" s="169">
        <v>0</v>
      </c>
      <c r="U11" s="169">
        <v>0</v>
      </c>
      <c r="V11" s="169">
        <v>0</v>
      </c>
      <c r="W11" s="169">
        <f>N11-O11</f>
        <v>1189.48</v>
      </c>
      <c r="X11" s="169" t="s">
        <v>305</v>
      </c>
      <c r="Y11" s="169">
        <v>0</v>
      </c>
      <c r="Z11" s="171" t="s">
        <v>55</v>
      </c>
      <c r="AA11" s="171" t="s">
        <v>56</v>
      </c>
      <c r="AB11" s="171" t="s">
        <v>55</v>
      </c>
      <c r="AC11" s="171" t="s">
        <v>56</v>
      </c>
      <c r="AD11" s="171" t="s">
        <v>303</v>
      </c>
      <c r="AE11" s="194" t="s">
        <v>66</v>
      </c>
      <c r="AF11" s="194" t="s">
        <v>67</v>
      </c>
      <c r="AG11" s="176"/>
      <c r="AH11" s="176"/>
      <c r="AI11" s="169" t="s">
        <v>68</v>
      </c>
      <c r="AJ11" s="177" t="s">
        <v>306</v>
      </c>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row>
    <row r="12" s="3" customFormat="1" ht="30" hidden="1" customHeight="1" spans="1:35">
      <c r="A12" s="28" t="s">
        <v>44</v>
      </c>
      <c r="B12" s="29" t="s">
        <v>69</v>
      </c>
      <c r="C12" s="30"/>
      <c r="D12" s="30"/>
      <c r="E12" s="30"/>
      <c r="F12" s="30"/>
      <c r="G12" s="30"/>
      <c r="H12" s="30"/>
      <c r="I12" s="30"/>
      <c r="J12" s="49"/>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row>
    <row r="13" s="3" customFormat="1" ht="30" hidden="1" customHeight="1" spans="1:35">
      <c r="A13" s="28" t="s">
        <v>44</v>
      </c>
      <c r="B13" s="29" t="s">
        <v>70</v>
      </c>
      <c r="C13" s="30"/>
      <c r="D13" s="30"/>
      <c r="E13" s="30"/>
      <c r="F13" s="30"/>
      <c r="G13" s="30"/>
      <c r="H13" s="30"/>
      <c r="I13" s="30"/>
      <c r="J13" s="49"/>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row>
    <row r="14" s="3" customFormat="1" ht="30" hidden="1" customHeight="1" spans="1:35">
      <c r="A14" s="28" t="s">
        <v>44</v>
      </c>
      <c r="B14" s="29" t="s">
        <v>71</v>
      </c>
      <c r="C14" s="30"/>
      <c r="D14" s="30"/>
      <c r="E14" s="30"/>
      <c r="F14" s="30"/>
      <c r="G14" s="30"/>
      <c r="H14" s="30"/>
      <c r="I14" s="30"/>
      <c r="J14" s="49"/>
      <c r="K14" s="50"/>
      <c r="L14" s="50">
        <f t="shared" ref="L14:Y14" si="5">L15</f>
        <v>450</v>
      </c>
      <c r="M14" s="50">
        <f t="shared" si="5"/>
        <v>450</v>
      </c>
      <c r="N14" s="50">
        <f t="shared" si="5"/>
        <v>45</v>
      </c>
      <c r="O14" s="50">
        <f t="shared" si="5"/>
        <v>45</v>
      </c>
      <c r="P14" s="50">
        <f t="shared" si="5"/>
        <v>45</v>
      </c>
      <c r="Q14" s="50">
        <f t="shared" si="5"/>
        <v>0</v>
      </c>
      <c r="R14" s="50">
        <f t="shared" si="5"/>
        <v>0</v>
      </c>
      <c r="S14" s="50">
        <f t="shared" si="5"/>
        <v>0</v>
      </c>
      <c r="T14" s="50">
        <f t="shared" si="5"/>
        <v>0</v>
      </c>
      <c r="U14" s="50">
        <f t="shared" si="5"/>
        <v>0</v>
      </c>
      <c r="V14" s="50">
        <f t="shared" si="5"/>
        <v>0</v>
      </c>
      <c r="W14" s="50">
        <f t="shared" si="5"/>
        <v>0</v>
      </c>
      <c r="X14" s="50">
        <f t="shared" si="5"/>
        <v>0</v>
      </c>
      <c r="Y14" s="50">
        <f t="shared" si="5"/>
        <v>0</v>
      </c>
      <c r="Z14" s="50"/>
      <c r="AA14" s="50"/>
      <c r="AB14" s="50"/>
      <c r="AC14" s="50"/>
      <c r="AD14" s="50"/>
      <c r="AE14" s="50"/>
      <c r="AF14" s="50"/>
      <c r="AG14" s="50"/>
      <c r="AH14" s="50"/>
      <c r="AI14" s="50"/>
    </row>
    <row r="15" s="4" customFormat="1" ht="129" customHeight="1" spans="1:68">
      <c r="A15" s="189">
        <v>3</v>
      </c>
      <c r="B15" s="37" t="s">
        <v>72</v>
      </c>
      <c r="C15" s="37">
        <v>2026</v>
      </c>
      <c r="D15" s="37" t="s">
        <v>73</v>
      </c>
      <c r="E15" s="39" t="s">
        <v>41</v>
      </c>
      <c r="F15" s="39" t="s">
        <v>74</v>
      </c>
      <c r="G15" s="37" t="s">
        <v>50</v>
      </c>
      <c r="H15" s="37" t="s">
        <v>51</v>
      </c>
      <c r="I15" s="37" t="s">
        <v>52</v>
      </c>
      <c r="J15" s="53" t="s">
        <v>75</v>
      </c>
      <c r="K15" s="39" t="s">
        <v>76</v>
      </c>
      <c r="L15" s="39">
        <v>450</v>
      </c>
      <c r="M15" s="39">
        <v>450</v>
      </c>
      <c r="N15" s="39">
        <v>45</v>
      </c>
      <c r="O15" s="39">
        <v>45</v>
      </c>
      <c r="P15" s="39">
        <v>45</v>
      </c>
      <c r="Q15" s="39">
        <v>0</v>
      </c>
      <c r="R15" s="39">
        <v>0</v>
      </c>
      <c r="S15" s="39">
        <v>0</v>
      </c>
      <c r="T15" s="193">
        <v>0</v>
      </c>
      <c r="U15" s="193">
        <v>0</v>
      </c>
      <c r="V15" s="193">
        <v>0</v>
      </c>
      <c r="W15" s="193">
        <v>0</v>
      </c>
      <c r="X15" s="193"/>
      <c r="Y15" s="193">
        <v>0</v>
      </c>
      <c r="Z15" s="37" t="s">
        <v>55</v>
      </c>
      <c r="AA15" s="37" t="s">
        <v>56</v>
      </c>
      <c r="AB15" s="37" t="s">
        <v>55</v>
      </c>
      <c r="AC15" s="37" t="s">
        <v>56</v>
      </c>
      <c r="AD15" s="37" t="s">
        <v>303</v>
      </c>
      <c r="AE15" s="64" t="s">
        <v>77</v>
      </c>
      <c r="AF15" s="64" t="s">
        <v>78</v>
      </c>
      <c r="AG15" s="196"/>
      <c r="AH15" s="196"/>
      <c r="AI15" s="196"/>
      <c r="AJ15" s="177" t="s">
        <v>304</v>
      </c>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row>
    <row r="16" s="5" customFormat="1" ht="30" hidden="1" customHeight="1" spans="1:35">
      <c r="A16" s="28" t="s">
        <v>44</v>
      </c>
      <c r="B16" s="29" t="s">
        <v>79</v>
      </c>
      <c r="C16" s="30"/>
      <c r="D16" s="30"/>
      <c r="E16" s="30"/>
      <c r="F16" s="30"/>
      <c r="G16" s="30"/>
      <c r="H16" s="30"/>
      <c r="I16" s="30"/>
      <c r="J16" s="49"/>
      <c r="K16" s="50"/>
      <c r="L16" s="50">
        <f t="shared" ref="L16:Y16" si="6">L17</f>
        <v>30</v>
      </c>
      <c r="M16" s="50">
        <f t="shared" si="6"/>
        <v>30</v>
      </c>
      <c r="N16" s="50">
        <f t="shared" si="6"/>
        <v>5</v>
      </c>
      <c r="O16" s="50">
        <f t="shared" si="6"/>
        <v>5</v>
      </c>
      <c r="P16" s="50">
        <f t="shared" si="6"/>
        <v>5</v>
      </c>
      <c r="Q16" s="50">
        <f t="shared" si="6"/>
        <v>0</v>
      </c>
      <c r="R16" s="50">
        <f t="shared" si="6"/>
        <v>0</v>
      </c>
      <c r="S16" s="50">
        <f t="shared" si="6"/>
        <v>0</v>
      </c>
      <c r="T16" s="50">
        <f t="shared" si="6"/>
        <v>0</v>
      </c>
      <c r="U16" s="50">
        <f t="shared" si="6"/>
        <v>0</v>
      </c>
      <c r="V16" s="50">
        <f t="shared" si="6"/>
        <v>0</v>
      </c>
      <c r="W16" s="50">
        <f t="shared" si="6"/>
        <v>0</v>
      </c>
      <c r="X16" s="50">
        <f t="shared" si="6"/>
        <v>0</v>
      </c>
      <c r="Y16" s="50">
        <f t="shared" si="6"/>
        <v>0</v>
      </c>
      <c r="Z16" s="50"/>
      <c r="AA16" s="50"/>
      <c r="AB16" s="50"/>
      <c r="AC16" s="50"/>
      <c r="AD16" s="50"/>
      <c r="AE16" s="50"/>
      <c r="AF16" s="52"/>
      <c r="AG16" s="52"/>
      <c r="AH16" s="52"/>
      <c r="AI16" s="52"/>
    </row>
    <row r="17" s="5" customFormat="1" ht="125" customHeight="1" spans="1:68">
      <c r="A17" s="37">
        <v>4</v>
      </c>
      <c r="B17" s="37" t="s">
        <v>80</v>
      </c>
      <c r="C17" s="37">
        <v>2026</v>
      </c>
      <c r="D17" s="37" t="s">
        <v>81</v>
      </c>
      <c r="E17" s="37" t="s">
        <v>82</v>
      </c>
      <c r="F17" s="37" t="s">
        <v>83</v>
      </c>
      <c r="G17" s="37" t="s">
        <v>50</v>
      </c>
      <c r="H17" s="37" t="s">
        <v>51</v>
      </c>
      <c r="I17" s="37" t="s">
        <v>84</v>
      </c>
      <c r="J17" s="53" t="s">
        <v>85</v>
      </c>
      <c r="K17" s="39" t="s">
        <v>86</v>
      </c>
      <c r="L17" s="39">
        <v>30</v>
      </c>
      <c r="M17" s="39">
        <v>30</v>
      </c>
      <c r="N17" s="39">
        <v>5</v>
      </c>
      <c r="O17" s="39">
        <v>5</v>
      </c>
      <c r="P17" s="39">
        <v>5</v>
      </c>
      <c r="Q17" s="39">
        <v>0</v>
      </c>
      <c r="R17" s="39">
        <v>0</v>
      </c>
      <c r="S17" s="39">
        <v>0</v>
      </c>
      <c r="T17" s="39">
        <v>0</v>
      </c>
      <c r="U17" s="39">
        <v>0</v>
      </c>
      <c r="V17" s="39">
        <v>0</v>
      </c>
      <c r="W17" s="39">
        <v>0</v>
      </c>
      <c r="X17" s="39"/>
      <c r="Y17" s="39">
        <v>0</v>
      </c>
      <c r="Z17" s="39" t="s">
        <v>87</v>
      </c>
      <c r="AA17" s="39" t="s">
        <v>88</v>
      </c>
      <c r="AB17" s="39" t="s">
        <v>87</v>
      </c>
      <c r="AC17" s="39" t="s">
        <v>88</v>
      </c>
      <c r="AD17" s="39" t="s">
        <v>89</v>
      </c>
      <c r="AE17" s="64" t="s">
        <v>90</v>
      </c>
      <c r="AF17" s="64" t="s">
        <v>91</v>
      </c>
      <c r="AG17" s="39"/>
      <c r="AH17" s="39"/>
      <c r="AI17" s="39"/>
      <c r="AJ17" s="177" t="s">
        <v>304</v>
      </c>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row>
    <row r="18" s="5" customFormat="1" ht="30" hidden="1" customHeight="1" spans="1:35">
      <c r="A18" s="33" t="s">
        <v>42</v>
      </c>
      <c r="B18" s="34" t="s">
        <v>49</v>
      </c>
      <c r="C18" s="34"/>
      <c r="D18" s="34"/>
      <c r="E18" s="34"/>
      <c r="F18" s="34"/>
      <c r="G18" s="34"/>
      <c r="H18" s="34"/>
      <c r="I18" s="34"/>
      <c r="J18" s="34"/>
      <c r="K18" s="48">
        <f t="shared" ref="K18:Y18" si="7">K19+K22+K24+K25+K29+K30</f>
        <v>0</v>
      </c>
      <c r="L18" s="48">
        <f t="shared" si="7"/>
        <v>3265</v>
      </c>
      <c r="M18" s="48">
        <f t="shared" si="7"/>
        <v>3265</v>
      </c>
      <c r="N18" s="48">
        <f t="shared" si="7"/>
        <v>7045</v>
      </c>
      <c r="O18" s="48">
        <f t="shared" si="7"/>
        <v>6419</v>
      </c>
      <c r="P18" s="48">
        <f t="shared" si="7"/>
        <v>6419</v>
      </c>
      <c r="Q18" s="48">
        <f t="shared" si="7"/>
        <v>0</v>
      </c>
      <c r="R18" s="48">
        <f t="shared" si="7"/>
        <v>0</v>
      </c>
      <c r="S18" s="48">
        <f t="shared" si="7"/>
        <v>0</v>
      </c>
      <c r="T18" s="48">
        <f t="shared" si="7"/>
        <v>0</v>
      </c>
      <c r="U18" s="48">
        <f t="shared" si="7"/>
        <v>8.48</v>
      </c>
      <c r="V18" s="48">
        <f t="shared" si="7"/>
        <v>140</v>
      </c>
      <c r="W18" s="48">
        <f t="shared" si="7"/>
        <v>477.52</v>
      </c>
      <c r="X18" s="48">
        <f t="shared" si="7"/>
        <v>0</v>
      </c>
      <c r="Y18" s="48">
        <f t="shared" si="7"/>
        <v>0</v>
      </c>
      <c r="Z18" s="48"/>
      <c r="AA18" s="48"/>
      <c r="AB18" s="48"/>
      <c r="AC18" s="48"/>
      <c r="AD18" s="48"/>
      <c r="AE18" s="48"/>
      <c r="AF18" s="48"/>
      <c r="AG18" s="48"/>
      <c r="AH18" s="48"/>
      <c r="AI18" s="48"/>
    </row>
    <row r="19" s="5" customFormat="1" ht="30" hidden="1" customHeight="1" spans="1:35">
      <c r="A19" s="35" t="s">
        <v>44</v>
      </c>
      <c r="B19" s="36" t="s">
        <v>48</v>
      </c>
      <c r="C19" s="36"/>
      <c r="D19" s="36"/>
      <c r="E19" s="36"/>
      <c r="F19" s="36"/>
      <c r="G19" s="36"/>
      <c r="H19" s="36"/>
      <c r="I19" s="36"/>
      <c r="J19" s="36"/>
      <c r="K19" s="52"/>
      <c r="L19" s="52">
        <f>L20+L21+L26+L27</f>
        <v>2931</v>
      </c>
      <c r="M19" s="52">
        <f>M20+M21+M26+M27</f>
        <v>2931</v>
      </c>
      <c r="N19" s="52">
        <f>SUM(N20:N21)</f>
        <v>2865</v>
      </c>
      <c r="O19" s="52">
        <f t="shared" ref="O19:W19" si="8">SUM(O20:O21)</f>
        <v>2865</v>
      </c>
      <c r="P19" s="52">
        <f t="shared" si="8"/>
        <v>2865</v>
      </c>
      <c r="Q19" s="52">
        <f t="shared" si="8"/>
        <v>0</v>
      </c>
      <c r="R19" s="52">
        <f t="shared" si="8"/>
        <v>0</v>
      </c>
      <c r="S19" s="52">
        <f t="shared" si="8"/>
        <v>0</v>
      </c>
      <c r="T19" s="52">
        <f t="shared" si="8"/>
        <v>0</v>
      </c>
      <c r="U19" s="52">
        <f t="shared" si="8"/>
        <v>0</v>
      </c>
      <c r="V19" s="52">
        <f t="shared" si="8"/>
        <v>0</v>
      </c>
      <c r="W19" s="52">
        <f t="shared" si="8"/>
        <v>0</v>
      </c>
      <c r="X19" s="52"/>
      <c r="Y19" s="52">
        <f>Y20+Y21+Y26+Y27</f>
        <v>0</v>
      </c>
      <c r="Z19" s="52"/>
      <c r="AA19" s="52"/>
      <c r="AB19" s="52"/>
      <c r="AC19" s="52"/>
      <c r="AD19" s="52"/>
      <c r="AE19" s="52"/>
      <c r="AF19" s="52"/>
      <c r="AG19" s="52"/>
      <c r="AH19" s="52"/>
      <c r="AI19" s="52"/>
    </row>
    <row r="20" s="6" customFormat="1" ht="187" customHeight="1" spans="1:68">
      <c r="A20" s="37">
        <v>5</v>
      </c>
      <c r="B20" s="37" t="s">
        <v>92</v>
      </c>
      <c r="C20" s="37">
        <v>2026</v>
      </c>
      <c r="D20" s="37" t="s">
        <v>93</v>
      </c>
      <c r="E20" s="37" t="s">
        <v>41</v>
      </c>
      <c r="F20" s="37" t="s">
        <v>48</v>
      </c>
      <c r="G20" s="37" t="s">
        <v>50</v>
      </c>
      <c r="H20" s="37" t="s">
        <v>94</v>
      </c>
      <c r="I20" s="37" t="s">
        <v>52</v>
      </c>
      <c r="J20" s="53" t="s">
        <v>95</v>
      </c>
      <c r="K20" s="39" t="s">
        <v>96</v>
      </c>
      <c r="L20" s="39">
        <v>115</v>
      </c>
      <c r="M20" s="39">
        <v>115</v>
      </c>
      <c r="N20" s="39">
        <v>1200</v>
      </c>
      <c r="O20" s="39">
        <v>1200</v>
      </c>
      <c r="P20" s="39">
        <v>1200</v>
      </c>
      <c r="Q20" s="39">
        <v>0</v>
      </c>
      <c r="R20" s="39">
        <v>0</v>
      </c>
      <c r="S20" s="39">
        <v>0</v>
      </c>
      <c r="T20" s="39">
        <v>0</v>
      </c>
      <c r="U20" s="39">
        <v>0</v>
      </c>
      <c r="V20" s="39">
        <v>0</v>
      </c>
      <c r="W20" s="39">
        <v>0</v>
      </c>
      <c r="X20" s="39"/>
      <c r="Y20" s="39">
        <v>0</v>
      </c>
      <c r="Z20" s="39" t="s">
        <v>97</v>
      </c>
      <c r="AA20" s="39" t="s">
        <v>98</v>
      </c>
      <c r="AB20" s="37" t="s">
        <v>55</v>
      </c>
      <c r="AC20" s="37" t="s">
        <v>56</v>
      </c>
      <c r="AD20" s="39" t="s">
        <v>303</v>
      </c>
      <c r="AE20" s="64" t="s">
        <v>99</v>
      </c>
      <c r="AF20" s="64" t="s">
        <v>100</v>
      </c>
      <c r="AG20" s="52"/>
      <c r="AH20" s="52"/>
      <c r="AI20" s="39"/>
      <c r="AJ20" s="178" t="s">
        <v>306</v>
      </c>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row>
    <row r="21" s="6" customFormat="1" ht="191" customHeight="1" spans="1:68">
      <c r="A21" s="37">
        <v>6</v>
      </c>
      <c r="B21" s="37" t="s">
        <v>101</v>
      </c>
      <c r="C21" s="37">
        <v>2026</v>
      </c>
      <c r="D21" s="37" t="s">
        <v>102</v>
      </c>
      <c r="E21" s="37" t="s">
        <v>41</v>
      </c>
      <c r="F21" s="37" t="s">
        <v>48</v>
      </c>
      <c r="G21" s="37" t="s">
        <v>50</v>
      </c>
      <c r="H21" s="37" t="s">
        <v>103</v>
      </c>
      <c r="I21" s="37" t="s">
        <v>52</v>
      </c>
      <c r="J21" s="53" t="s">
        <v>104</v>
      </c>
      <c r="K21" s="39" t="s">
        <v>105</v>
      </c>
      <c r="L21" s="39">
        <v>2059</v>
      </c>
      <c r="M21" s="39">
        <v>2059</v>
      </c>
      <c r="N21" s="39">
        <v>1665</v>
      </c>
      <c r="O21" s="39">
        <v>1665</v>
      </c>
      <c r="P21" s="39">
        <v>1665</v>
      </c>
      <c r="Q21" s="39">
        <v>0</v>
      </c>
      <c r="R21" s="39">
        <v>0</v>
      </c>
      <c r="S21" s="39">
        <v>0</v>
      </c>
      <c r="T21" s="39">
        <v>0</v>
      </c>
      <c r="U21" s="39">
        <v>0</v>
      </c>
      <c r="V21" s="39">
        <v>0</v>
      </c>
      <c r="W21" s="39">
        <v>0</v>
      </c>
      <c r="X21" s="39"/>
      <c r="Y21" s="39">
        <v>0</v>
      </c>
      <c r="Z21" s="39" t="s">
        <v>106</v>
      </c>
      <c r="AA21" s="39" t="s">
        <v>107</v>
      </c>
      <c r="AB21" s="39" t="s">
        <v>106</v>
      </c>
      <c r="AC21" s="39" t="s">
        <v>107</v>
      </c>
      <c r="AD21" s="39" t="s">
        <v>303</v>
      </c>
      <c r="AE21" s="64" t="s">
        <v>108</v>
      </c>
      <c r="AF21" s="70" t="s">
        <v>109</v>
      </c>
      <c r="AG21" s="52"/>
      <c r="AH21" s="52"/>
      <c r="AI21" s="54" t="s">
        <v>110</v>
      </c>
      <c r="AJ21" s="178" t="s">
        <v>306</v>
      </c>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row>
    <row r="22" s="6" customFormat="1" ht="30" hidden="1" customHeight="1" spans="1:35">
      <c r="A22" s="35" t="s">
        <v>44</v>
      </c>
      <c r="B22" s="36" t="s">
        <v>63</v>
      </c>
      <c r="C22" s="36"/>
      <c r="D22" s="36"/>
      <c r="E22" s="36"/>
      <c r="F22" s="36"/>
      <c r="G22" s="36"/>
      <c r="H22" s="36"/>
      <c r="I22" s="36"/>
      <c r="J22" s="36"/>
      <c r="K22" s="52"/>
      <c r="L22" s="54">
        <f t="shared" ref="L22:Y22" si="9">L23</f>
        <v>334</v>
      </c>
      <c r="M22" s="54">
        <f t="shared" si="9"/>
        <v>334</v>
      </c>
      <c r="N22" s="54">
        <f t="shared" si="9"/>
        <v>360</v>
      </c>
      <c r="O22" s="54">
        <f t="shared" si="9"/>
        <v>360</v>
      </c>
      <c r="P22" s="54">
        <f t="shared" si="9"/>
        <v>360</v>
      </c>
      <c r="Q22" s="54">
        <f t="shared" si="9"/>
        <v>0</v>
      </c>
      <c r="R22" s="54">
        <f t="shared" si="9"/>
        <v>0</v>
      </c>
      <c r="S22" s="54">
        <f t="shared" si="9"/>
        <v>0</v>
      </c>
      <c r="T22" s="54">
        <f t="shared" si="9"/>
        <v>0</v>
      </c>
      <c r="U22" s="54">
        <f t="shared" si="9"/>
        <v>0</v>
      </c>
      <c r="V22" s="54">
        <f t="shared" si="9"/>
        <v>0</v>
      </c>
      <c r="W22" s="54">
        <f t="shared" si="9"/>
        <v>0</v>
      </c>
      <c r="X22" s="54">
        <f t="shared" si="9"/>
        <v>0</v>
      </c>
      <c r="Y22" s="54">
        <f t="shared" si="9"/>
        <v>0</v>
      </c>
      <c r="Z22" s="52"/>
      <c r="AA22" s="52"/>
      <c r="AB22" s="52"/>
      <c r="AC22" s="52"/>
      <c r="AD22" s="52"/>
      <c r="AE22" s="52"/>
      <c r="AF22" s="50"/>
      <c r="AG22" s="50"/>
      <c r="AH22" s="50"/>
      <c r="AI22" s="50"/>
    </row>
    <row r="23" s="184" customFormat="1" ht="143" customHeight="1" spans="1:68">
      <c r="A23" s="190">
        <v>7</v>
      </c>
      <c r="B23" s="190" t="s">
        <v>129</v>
      </c>
      <c r="C23" s="190">
        <v>2026</v>
      </c>
      <c r="D23" s="190" t="s">
        <v>130</v>
      </c>
      <c r="E23" s="190" t="s">
        <v>41</v>
      </c>
      <c r="F23" s="190" t="s">
        <v>63</v>
      </c>
      <c r="G23" s="190" t="s">
        <v>50</v>
      </c>
      <c r="H23" s="190" t="s">
        <v>113</v>
      </c>
      <c r="I23" s="171" t="s">
        <v>52</v>
      </c>
      <c r="J23" s="190" t="s">
        <v>307</v>
      </c>
      <c r="K23" s="169" t="s">
        <v>132</v>
      </c>
      <c r="L23" s="169">
        <v>334</v>
      </c>
      <c r="M23" s="169">
        <v>334</v>
      </c>
      <c r="N23" s="169">
        <v>360</v>
      </c>
      <c r="O23" s="169">
        <v>360</v>
      </c>
      <c r="P23" s="169">
        <v>360</v>
      </c>
      <c r="Q23" s="170">
        <v>0</v>
      </c>
      <c r="R23" s="170">
        <v>0</v>
      </c>
      <c r="S23" s="170">
        <v>0</v>
      </c>
      <c r="T23" s="170">
        <v>0</v>
      </c>
      <c r="U23" s="170">
        <v>0</v>
      </c>
      <c r="V23" s="170"/>
      <c r="W23" s="170">
        <v>0</v>
      </c>
      <c r="X23" s="170"/>
      <c r="Y23" s="170">
        <v>0</v>
      </c>
      <c r="Z23" s="169" t="s">
        <v>116</v>
      </c>
      <c r="AA23" s="169" t="s">
        <v>117</v>
      </c>
      <c r="AB23" s="172" t="s">
        <v>55</v>
      </c>
      <c r="AC23" s="172" t="s">
        <v>56</v>
      </c>
      <c r="AD23" s="169" t="s">
        <v>303</v>
      </c>
      <c r="AE23" s="194" t="s">
        <v>133</v>
      </c>
      <c r="AF23" s="169" t="s">
        <v>134</v>
      </c>
      <c r="AG23" s="169"/>
      <c r="AH23" s="169"/>
      <c r="AI23" s="169" t="s">
        <v>135</v>
      </c>
      <c r="AJ23" s="178" t="s">
        <v>306</v>
      </c>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row>
    <row r="24" s="6" customFormat="1" ht="30" hidden="1" customHeight="1" spans="1:35">
      <c r="A24" s="35" t="s">
        <v>44</v>
      </c>
      <c r="B24" s="36" t="s">
        <v>136</v>
      </c>
      <c r="C24" s="36"/>
      <c r="D24" s="36"/>
      <c r="E24" s="36"/>
      <c r="F24" s="36"/>
      <c r="G24" s="36"/>
      <c r="H24" s="36"/>
      <c r="I24" s="36"/>
      <c r="J24" s="36"/>
      <c r="K24" s="52"/>
      <c r="L24" s="52"/>
      <c r="M24" s="52"/>
      <c r="N24" s="52"/>
      <c r="O24" s="52"/>
      <c r="P24" s="52"/>
      <c r="Q24" s="52"/>
      <c r="R24" s="54"/>
      <c r="S24" s="54"/>
      <c r="T24" s="54"/>
      <c r="U24" s="54"/>
      <c r="V24" s="54"/>
      <c r="W24" s="54"/>
      <c r="X24" s="54"/>
      <c r="Y24" s="54"/>
      <c r="Z24" s="52"/>
      <c r="AA24" s="52"/>
      <c r="AB24" s="52"/>
      <c r="AC24" s="52"/>
      <c r="AD24" s="52"/>
      <c r="AE24" s="52"/>
      <c r="AF24" s="55"/>
      <c r="AG24" s="55"/>
      <c r="AH24" s="55"/>
      <c r="AI24" s="55"/>
    </row>
    <row r="25" s="5" customFormat="1" ht="30" hidden="1" customHeight="1" spans="1:35">
      <c r="A25" s="35" t="s">
        <v>44</v>
      </c>
      <c r="B25" s="36" t="s">
        <v>137</v>
      </c>
      <c r="C25" s="36"/>
      <c r="D25" s="36"/>
      <c r="E25" s="36"/>
      <c r="F25" s="36"/>
      <c r="G25" s="36"/>
      <c r="H25" s="36"/>
      <c r="I25" s="36"/>
      <c r="J25" s="36"/>
      <c r="K25" s="52"/>
      <c r="L25" s="52"/>
      <c r="M25" s="52"/>
      <c r="N25" s="54">
        <f>SUM(N26:N28)</f>
        <v>3820</v>
      </c>
      <c r="O25" s="54">
        <f t="shared" ref="O25:Y25" si="10">SUM(O26:O28)</f>
        <v>3194</v>
      </c>
      <c r="P25" s="54">
        <f t="shared" si="10"/>
        <v>3194</v>
      </c>
      <c r="Q25" s="54">
        <f t="shared" si="10"/>
        <v>0</v>
      </c>
      <c r="R25" s="54">
        <f t="shared" si="10"/>
        <v>0</v>
      </c>
      <c r="S25" s="54">
        <f t="shared" si="10"/>
        <v>0</v>
      </c>
      <c r="T25" s="54">
        <f t="shared" si="10"/>
        <v>0</v>
      </c>
      <c r="U25" s="54">
        <f t="shared" si="10"/>
        <v>8.48</v>
      </c>
      <c r="V25" s="54">
        <f t="shared" si="10"/>
        <v>140</v>
      </c>
      <c r="W25" s="54">
        <f t="shared" si="10"/>
        <v>477.52</v>
      </c>
      <c r="X25" s="54">
        <f t="shared" si="10"/>
        <v>0</v>
      </c>
      <c r="Y25" s="54">
        <f t="shared" si="10"/>
        <v>0</v>
      </c>
      <c r="Z25" s="52"/>
      <c r="AA25" s="52"/>
      <c r="AB25" s="52"/>
      <c r="AC25" s="52"/>
      <c r="AD25" s="52"/>
      <c r="AE25" s="52"/>
      <c r="AF25" s="56"/>
      <c r="AG25" s="56"/>
      <c r="AH25" s="56"/>
      <c r="AI25" s="56"/>
    </row>
    <row r="26" s="185" customFormat="1" ht="157" customHeight="1" spans="1:68">
      <c r="A26" s="171">
        <v>8</v>
      </c>
      <c r="B26" s="171" t="s">
        <v>111</v>
      </c>
      <c r="C26" s="171">
        <v>2026</v>
      </c>
      <c r="D26" s="171" t="s">
        <v>112</v>
      </c>
      <c r="E26" s="171" t="s">
        <v>41</v>
      </c>
      <c r="F26" s="171" t="s">
        <v>48</v>
      </c>
      <c r="G26" s="171" t="s">
        <v>50</v>
      </c>
      <c r="H26" s="171" t="s">
        <v>113</v>
      </c>
      <c r="I26" s="171" t="s">
        <v>52</v>
      </c>
      <c r="J26" s="192" t="s">
        <v>114</v>
      </c>
      <c r="K26" s="169" t="s">
        <v>115</v>
      </c>
      <c r="L26" s="169">
        <v>334</v>
      </c>
      <c r="M26" s="169">
        <v>334</v>
      </c>
      <c r="N26" s="169">
        <v>1720</v>
      </c>
      <c r="O26" s="169">
        <v>1720</v>
      </c>
      <c r="P26" s="169">
        <v>1720</v>
      </c>
      <c r="Q26" s="169">
        <v>0</v>
      </c>
      <c r="R26" s="169">
        <v>0</v>
      </c>
      <c r="S26" s="169">
        <v>0</v>
      </c>
      <c r="T26" s="169">
        <v>0</v>
      </c>
      <c r="U26" s="169">
        <v>0</v>
      </c>
      <c r="V26" s="169">
        <v>0</v>
      </c>
      <c r="W26" s="169">
        <v>0</v>
      </c>
      <c r="X26" s="169"/>
      <c r="Y26" s="169">
        <v>0</v>
      </c>
      <c r="Z26" s="169" t="s">
        <v>116</v>
      </c>
      <c r="AA26" s="169" t="s">
        <v>117</v>
      </c>
      <c r="AB26" s="171" t="s">
        <v>55</v>
      </c>
      <c r="AC26" s="171" t="s">
        <v>56</v>
      </c>
      <c r="AD26" s="169" t="s">
        <v>303</v>
      </c>
      <c r="AE26" s="194" t="s">
        <v>118</v>
      </c>
      <c r="AF26" s="194" t="s">
        <v>119</v>
      </c>
      <c r="AG26" s="181"/>
      <c r="AH26" s="181"/>
      <c r="AI26" s="169" t="s">
        <v>68</v>
      </c>
      <c r="AJ26" s="178" t="s">
        <v>306</v>
      </c>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row>
    <row r="27" s="185" customFormat="1" ht="157" customHeight="1" spans="1:68">
      <c r="A27" s="171">
        <v>9</v>
      </c>
      <c r="B27" s="171" t="s">
        <v>120</v>
      </c>
      <c r="C27" s="171">
        <v>2026</v>
      </c>
      <c r="D27" s="171" t="s">
        <v>121</v>
      </c>
      <c r="E27" s="171" t="s">
        <v>41</v>
      </c>
      <c r="F27" s="171" t="s">
        <v>48</v>
      </c>
      <c r="G27" s="171" t="s">
        <v>50</v>
      </c>
      <c r="H27" s="171" t="s">
        <v>122</v>
      </c>
      <c r="I27" s="171" t="s">
        <v>52</v>
      </c>
      <c r="J27" s="192" t="s">
        <v>308</v>
      </c>
      <c r="K27" s="169" t="s">
        <v>124</v>
      </c>
      <c r="L27" s="169">
        <v>423</v>
      </c>
      <c r="M27" s="169">
        <v>423</v>
      </c>
      <c r="N27" s="169">
        <v>1100</v>
      </c>
      <c r="O27" s="39">
        <f>Q27+R27+S27+T27+P27</f>
        <v>474</v>
      </c>
      <c r="P27" s="39">
        <f>214+320-60</f>
        <v>474</v>
      </c>
      <c r="Q27" s="39"/>
      <c r="R27" s="39"/>
      <c r="S27" s="39"/>
      <c r="T27" s="39">
        <v>0</v>
      </c>
      <c r="U27" s="39">
        <v>8.48</v>
      </c>
      <c r="V27" s="39">
        <v>140</v>
      </c>
      <c r="W27" s="39">
        <f>N27-P27-U27-V27</f>
        <v>477.52</v>
      </c>
      <c r="X27" s="39" t="s">
        <v>305</v>
      </c>
      <c r="Y27" s="173"/>
      <c r="Z27" s="169" t="s">
        <v>125</v>
      </c>
      <c r="AA27" s="169" t="s">
        <v>126</v>
      </c>
      <c r="AB27" s="169" t="s">
        <v>55</v>
      </c>
      <c r="AC27" s="169" t="s">
        <v>56</v>
      </c>
      <c r="AD27" s="169" t="s">
        <v>303</v>
      </c>
      <c r="AE27" s="194" t="s">
        <v>309</v>
      </c>
      <c r="AF27" s="194" t="s">
        <v>128</v>
      </c>
      <c r="AG27" s="181"/>
      <c r="AH27" s="181"/>
      <c r="AI27" s="169" t="s">
        <v>68</v>
      </c>
      <c r="AJ27" s="178" t="s">
        <v>306</v>
      </c>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row>
    <row r="28" s="170" customFormat="1" ht="204" customHeight="1" spans="1:69">
      <c r="A28" s="171">
        <v>10</v>
      </c>
      <c r="B28" s="171" t="s">
        <v>243</v>
      </c>
      <c r="C28" s="171">
        <v>2026</v>
      </c>
      <c r="D28" s="171" t="s">
        <v>244</v>
      </c>
      <c r="E28" s="171" t="s">
        <v>207</v>
      </c>
      <c r="F28" s="171" t="s">
        <v>219</v>
      </c>
      <c r="G28" s="171" t="s">
        <v>50</v>
      </c>
      <c r="H28" s="171" t="s">
        <v>94</v>
      </c>
      <c r="I28" s="171" t="s">
        <v>236</v>
      </c>
      <c r="J28" s="192" t="s">
        <v>245</v>
      </c>
      <c r="K28" s="169" t="s">
        <v>246</v>
      </c>
      <c r="L28" s="169">
        <v>778</v>
      </c>
      <c r="M28" s="169">
        <v>778</v>
      </c>
      <c r="N28" s="169">
        <v>1000</v>
      </c>
      <c r="O28" s="169">
        <v>1000</v>
      </c>
      <c r="P28" s="169">
        <v>1000</v>
      </c>
      <c r="Q28" s="169">
        <v>0</v>
      </c>
      <c r="R28" s="169">
        <v>0</v>
      </c>
      <c r="S28" s="169">
        <v>0</v>
      </c>
      <c r="T28" s="169">
        <v>0</v>
      </c>
      <c r="U28" s="169">
        <v>0</v>
      </c>
      <c r="V28" s="169">
        <v>0</v>
      </c>
      <c r="W28" s="169">
        <v>0</v>
      </c>
      <c r="X28" s="169"/>
      <c r="Y28" s="169">
        <v>0</v>
      </c>
      <c r="Z28" s="169" t="s">
        <v>97</v>
      </c>
      <c r="AA28" s="169" t="s">
        <v>98</v>
      </c>
      <c r="AB28" s="169" t="s">
        <v>55</v>
      </c>
      <c r="AC28" s="169" t="s">
        <v>56</v>
      </c>
      <c r="AD28" s="169" t="s">
        <v>303</v>
      </c>
      <c r="AE28" s="194" t="s">
        <v>247</v>
      </c>
      <c r="AF28" s="192" t="s">
        <v>248</v>
      </c>
      <c r="AG28" s="169"/>
      <c r="AH28" s="169"/>
      <c r="AI28" s="169" t="s">
        <v>68</v>
      </c>
      <c r="AJ28" s="200" t="s">
        <v>306</v>
      </c>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2"/>
    </row>
    <row r="29" s="4" customFormat="1" ht="30" hidden="1" customHeight="1" spans="1:36">
      <c r="A29" s="35" t="s">
        <v>44</v>
      </c>
      <c r="B29" s="36" t="s">
        <v>138</v>
      </c>
      <c r="C29" s="36"/>
      <c r="D29" s="36"/>
      <c r="E29" s="36"/>
      <c r="F29" s="36"/>
      <c r="G29" s="36"/>
      <c r="H29" s="36"/>
      <c r="I29" s="36"/>
      <c r="J29" s="36"/>
      <c r="K29" s="55"/>
      <c r="L29" s="55"/>
      <c r="M29" s="55"/>
      <c r="N29" s="55"/>
      <c r="O29" s="55"/>
      <c r="P29" s="55"/>
      <c r="Q29" s="55"/>
      <c r="R29" s="56"/>
      <c r="S29" s="56"/>
      <c r="T29" s="56"/>
      <c r="U29" s="56"/>
      <c r="V29" s="56"/>
      <c r="W29" s="56"/>
      <c r="X29" s="56"/>
      <c r="Y29" s="56"/>
      <c r="Z29" s="55"/>
      <c r="AA29" s="55"/>
      <c r="AB29" s="55"/>
      <c r="AC29" s="55"/>
      <c r="AD29" s="55"/>
      <c r="AE29" s="55"/>
      <c r="AF29" s="52"/>
      <c r="AG29" s="52"/>
      <c r="AH29" s="52"/>
      <c r="AI29" s="52"/>
      <c r="AJ29" s="69"/>
    </row>
    <row r="30" s="5" customFormat="1" ht="30" hidden="1" customHeight="1" spans="1:35">
      <c r="A30" s="35" t="s">
        <v>44</v>
      </c>
      <c r="B30" s="36" t="s">
        <v>139</v>
      </c>
      <c r="C30" s="36"/>
      <c r="D30" s="36"/>
      <c r="E30" s="36"/>
      <c r="F30" s="36"/>
      <c r="G30" s="36"/>
      <c r="H30" s="36"/>
      <c r="I30" s="36"/>
      <c r="J30" s="36"/>
      <c r="K30" s="55"/>
      <c r="L30" s="55"/>
      <c r="M30" s="55"/>
      <c r="N30" s="55"/>
      <c r="O30" s="55"/>
      <c r="P30" s="55"/>
      <c r="Q30" s="55"/>
      <c r="R30" s="56"/>
      <c r="S30" s="56"/>
      <c r="T30" s="56"/>
      <c r="U30" s="56"/>
      <c r="V30" s="56"/>
      <c r="W30" s="56"/>
      <c r="X30" s="56"/>
      <c r="Y30" s="56"/>
      <c r="Z30" s="55"/>
      <c r="AA30" s="55"/>
      <c r="AB30" s="55"/>
      <c r="AC30" s="55"/>
      <c r="AD30" s="55"/>
      <c r="AE30" s="55"/>
      <c r="AF30" s="50"/>
      <c r="AG30" s="50"/>
      <c r="AH30" s="50"/>
      <c r="AI30" s="50"/>
    </row>
    <row r="31" s="5" customFormat="1" ht="30" hidden="1" customHeight="1" spans="1:35">
      <c r="A31" s="33" t="s">
        <v>42</v>
      </c>
      <c r="B31" s="34" t="s">
        <v>140</v>
      </c>
      <c r="C31" s="34"/>
      <c r="D31" s="34"/>
      <c r="E31" s="34"/>
      <c r="F31" s="34"/>
      <c r="G31" s="34"/>
      <c r="H31" s="34"/>
      <c r="I31" s="34"/>
      <c r="J31" s="34"/>
      <c r="K31" s="48">
        <f t="shared" ref="K31:Y31" si="11">K32+K33+K35+K36</f>
        <v>0</v>
      </c>
      <c r="L31" s="48">
        <f t="shared" si="11"/>
        <v>20</v>
      </c>
      <c r="M31" s="48">
        <f t="shared" si="11"/>
        <v>20</v>
      </c>
      <c r="N31" s="48">
        <f t="shared" si="11"/>
        <v>170</v>
      </c>
      <c r="O31" s="48">
        <f t="shared" si="11"/>
        <v>135.48</v>
      </c>
      <c r="P31" s="48">
        <f t="shared" si="11"/>
        <v>0</v>
      </c>
      <c r="Q31" s="48">
        <f t="shared" si="11"/>
        <v>0</v>
      </c>
      <c r="R31" s="48">
        <f t="shared" si="11"/>
        <v>135.48</v>
      </c>
      <c r="S31" s="48">
        <f t="shared" si="11"/>
        <v>0</v>
      </c>
      <c r="T31" s="48">
        <f t="shared" si="11"/>
        <v>0</v>
      </c>
      <c r="U31" s="48">
        <f t="shared" si="11"/>
        <v>34.52</v>
      </c>
      <c r="V31" s="48">
        <f t="shared" si="11"/>
        <v>0</v>
      </c>
      <c r="W31" s="48">
        <f t="shared" si="11"/>
        <v>0</v>
      </c>
      <c r="X31" s="48">
        <f t="shared" si="11"/>
        <v>0</v>
      </c>
      <c r="Y31" s="48">
        <f t="shared" si="11"/>
        <v>0</v>
      </c>
      <c r="Z31" s="48"/>
      <c r="AA31" s="48"/>
      <c r="AB31" s="48"/>
      <c r="AC31" s="48"/>
      <c r="AD31" s="48"/>
      <c r="AE31" s="48"/>
      <c r="AF31" s="48"/>
      <c r="AG31" s="48"/>
      <c r="AH31" s="48"/>
      <c r="AI31" s="48"/>
    </row>
    <row r="32" s="5" customFormat="1" ht="30" hidden="1" customHeight="1" spans="1:35">
      <c r="A32" s="35" t="s">
        <v>44</v>
      </c>
      <c r="B32" s="36" t="s">
        <v>141</v>
      </c>
      <c r="C32" s="36"/>
      <c r="D32" s="36"/>
      <c r="E32" s="36"/>
      <c r="F32" s="36"/>
      <c r="G32" s="36"/>
      <c r="H32" s="36"/>
      <c r="I32" s="36"/>
      <c r="J32" s="36"/>
      <c r="K32" s="55"/>
      <c r="L32" s="55"/>
      <c r="M32" s="55"/>
      <c r="N32" s="55"/>
      <c r="O32" s="55"/>
      <c r="P32" s="55"/>
      <c r="Q32" s="55"/>
      <c r="R32" s="56"/>
      <c r="S32" s="56"/>
      <c r="T32" s="56"/>
      <c r="U32" s="56"/>
      <c r="V32" s="56"/>
      <c r="W32" s="56"/>
      <c r="X32" s="56"/>
      <c r="Y32" s="56"/>
      <c r="Z32" s="55"/>
      <c r="AA32" s="55"/>
      <c r="AB32" s="55"/>
      <c r="AC32" s="55"/>
      <c r="AD32" s="55"/>
      <c r="AE32" s="55"/>
      <c r="AF32" s="52"/>
      <c r="AG32" s="52"/>
      <c r="AH32" s="52"/>
      <c r="AI32" s="52"/>
    </row>
    <row r="33" s="7" customFormat="1" ht="30" hidden="1" customHeight="1" spans="1:36">
      <c r="A33" s="35" t="s">
        <v>44</v>
      </c>
      <c r="B33" s="36" t="s">
        <v>142</v>
      </c>
      <c r="C33" s="36"/>
      <c r="D33" s="36"/>
      <c r="E33" s="36"/>
      <c r="F33" s="36"/>
      <c r="G33" s="36"/>
      <c r="H33" s="36"/>
      <c r="I33" s="36"/>
      <c r="J33" s="36"/>
      <c r="K33" s="55"/>
      <c r="L33" s="55">
        <f t="shared" ref="L33:Y33" si="12">L34</f>
        <v>20</v>
      </c>
      <c r="M33" s="55">
        <f t="shared" si="12"/>
        <v>20</v>
      </c>
      <c r="N33" s="55">
        <f t="shared" si="12"/>
        <v>170</v>
      </c>
      <c r="O33" s="55">
        <f t="shared" si="12"/>
        <v>135.48</v>
      </c>
      <c r="P33" s="55">
        <f t="shared" si="12"/>
        <v>0</v>
      </c>
      <c r="Q33" s="55">
        <f t="shared" si="12"/>
        <v>0</v>
      </c>
      <c r="R33" s="55">
        <f t="shared" si="12"/>
        <v>135.48</v>
      </c>
      <c r="S33" s="55">
        <f t="shared" si="12"/>
        <v>0</v>
      </c>
      <c r="T33" s="55">
        <f t="shared" si="12"/>
        <v>0</v>
      </c>
      <c r="U33" s="55">
        <f t="shared" si="12"/>
        <v>34.52</v>
      </c>
      <c r="V33" s="55">
        <f t="shared" si="12"/>
        <v>0</v>
      </c>
      <c r="W33" s="55">
        <f t="shared" si="12"/>
        <v>0</v>
      </c>
      <c r="X33" s="55">
        <f t="shared" si="12"/>
        <v>0</v>
      </c>
      <c r="Y33" s="55">
        <f t="shared" si="12"/>
        <v>0</v>
      </c>
      <c r="Z33" s="55"/>
      <c r="AA33" s="55"/>
      <c r="AB33" s="55"/>
      <c r="AC33" s="55"/>
      <c r="AD33" s="55"/>
      <c r="AE33" s="55"/>
      <c r="AF33" s="52"/>
      <c r="AG33" s="52"/>
      <c r="AH33" s="52"/>
      <c r="AI33" s="52"/>
      <c r="AJ33" s="69"/>
    </row>
    <row r="34" s="5" customFormat="1" ht="205" customHeight="1" spans="1:68">
      <c r="A34" s="37">
        <v>11</v>
      </c>
      <c r="B34" s="37" t="s">
        <v>143</v>
      </c>
      <c r="C34" s="37">
        <v>2026</v>
      </c>
      <c r="D34" s="37" t="s">
        <v>144</v>
      </c>
      <c r="E34" s="37">
        <v>2026</v>
      </c>
      <c r="F34" s="39" t="s">
        <v>41</v>
      </c>
      <c r="G34" s="37" t="s">
        <v>41</v>
      </c>
      <c r="H34" s="37" t="s">
        <v>145</v>
      </c>
      <c r="I34" s="37" t="s">
        <v>52</v>
      </c>
      <c r="J34" s="53" t="s">
        <v>310</v>
      </c>
      <c r="K34" s="39" t="s">
        <v>147</v>
      </c>
      <c r="L34" s="39">
        <v>20</v>
      </c>
      <c r="M34" s="39">
        <v>20</v>
      </c>
      <c r="N34" s="39">
        <v>170</v>
      </c>
      <c r="O34" s="39">
        <v>135.48</v>
      </c>
      <c r="P34" s="39">
        <v>0</v>
      </c>
      <c r="Q34" s="39">
        <v>0</v>
      </c>
      <c r="R34" s="39">
        <v>135.48</v>
      </c>
      <c r="S34" s="39">
        <v>0</v>
      </c>
      <c r="T34" s="39">
        <v>0</v>
      </c>
      <c r="U34" s="39">
        <v>34.52</v>
      </c>
      <c r="V34" s="39">
        <v>0</v>
      </c>
      <c r="W34" s="39">
        <v>0</v>
      </c>
      <c r="X34" s="39"/>
      <c r="Y34" s="39">
        <v>0</v>
      </c>
      <c r="Z34" s="39" t="s">
        <v>148</v>
      </c>
      <c r="AA34" s="39" t="s">
        <v>149</v>
      </c>
      <c r="AB34" s="39" t="s">
        <v>150</v>
      </c>
      <c r="AC34" s="39" t="s">
        <v>151</v>
      </c>
      <c r="AD34" s="37" t="s">
        <v>311</v>
      </c>
      <c r="AE34" s="64" t="s">
        <v>153</v>
      </c>
      <c r="AF34" s="64" t="s">
        <v>154</v>
      </c>
      <c r="AG34" s="52"/>
      <c r="AH34" s="52"/>
      <c r="AI34" s="52"/>
      <c r="AJ34" s="178" t="s">
        <v>306</v>
      </c>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row>
    <row r="35" s="5" customFormat="1" ht="30" hidden="1" customHeight="1" spans="1:35">
      <c r="A35" s="35" t="s">
        <v>44</v>
      </c>
      <c r="B35" s="36" t="s">
        <v>155</v>
      </c>
      <c r="C35" s="36"/>
      <c r="D35" s="36"/>
      <c r="E35" s="36"/>
      <c r="F35" s="36"/>
      <c r="G35" s="36"/>
      <c r="H35" s="36"/>
      <c r="I35" s="36"/>
      <c r="J35" s="36"/>
      <c r="K35" s="56"/>
      <c r="L35" s="56"/>
      <c r="M35" s="56"/>
      <c r="N35" s="56"/>
      <c r="O35" s="56"/>
      <c r="P35" s="56"/>
      <c r="Q35" s="56"/>
      <c r="R35" s="56"/>
      <c r="S35" s="56"/>
      <c r="T35" s="56"/>
      <c r="U35" s="56"/>
      <c r="V35" s="56"/>
      <c r="W35" s="56"/>
      <c r="X35" s="56"/>
      <c r="Y35" s="56"/>
      <c r="Z35" s="56"/>
      <c r="AA35" s="55"/>
      <c r="AB35" s="56"/>
      <c r="AC35" s="55"/>
      <c r="AD35" s="37"/>
      <c r="AE35" s="56"/>
      <c r="AF35" s="52"/>
      <c r="AG35" s="52"/>
      <c r="AH35" s="52"/>
      <c r="AI35" s="52"/>
    </row>
    <row r="36" s="5" customFormat="1" ht="30" hidden="1" customHeight="1" spans="1:35">
      <c r="A36" s="35" t="s">
        <v>44</v>
      </c>
      <c r="B36" s="36" t="s">
        <v>156</v>
      </c>
      <c r="C36" s="36"/>
      <c r="D36" s="36"/>
      <c r="E36" s="36"/>
      <c r="F36" s="36"/>
      <c r="G36" s="36"/>
      <c r="H36" s="36"/>
      <c r="I36" s="36"/>
      <c r="J36" s="36"/>
      <c r="K36" s="52"/>
      <c r="L36" s="52"/>
      <c r="M36" s="52"/>
      <c r="N36" s="52"/>
      <c r="O36" s="52"/>
      <c r="P36" s="52"/>
      <c r="Q36" s="52"/>
      <c r="R36" s="54"/>
      <c r="S36" s="54"/>
      <c r="T36" s="54"/>
      <c r="U36" s="54"/>
      <c r="V36" s="54"/>
      <c r="W36" s="54"/>
      <c r="X36" s="54"/>
      <c r="Y36" s="54"/>
      <c r="Z36" s="52"/>
      <c r="AA36" s="52"/>
      <c r="AB36" s="52"/>
      <c r="AC36" s="52"/>
      <c r="AD36" s="37"/>
      <c r="AE36" s="52"/>
      <c r="AF36" s="52"/>
      <c r="AG36" s="52"/>
      <c r="AH36" s="52"/>
      <c r="AI36" s="52"/>
    </row>
    <row r="37" s="5" customFormat="1" ht="30" hidden="1" customHeight="1" spans="1:35">
      <c r="A37" s="33" t="s">
        <v>42</v>
      </c>
      <c r="B37" s="34" t="s">
        <v>157</v>
      </c>
      <c r="C37" s="34"/>
      <c r="D37" s="34"/>
      <c r="E37" s="34"/>
      <c r="F37" s="34"/>
      <c r="G37" s="34"/>
      <c r="H37" s="34"/>
      <c r="I37" s="34"/>
      <c r="J37" s="34"/>
      <c r="K37" s="48">
        <f t="shared" ref="K37:Y37" si="13">K38+K42+K43</f>
        <v>0</v>
      </c>
      <c r="L37" s="48">
        <f t="shared" si="13"/>
        <v>0</v>
      </c>
      <c r="M37" s="48">
        <f t="shared" si="13"/>
        <v>0</v>
      </c>
      <c r="N37" s="48">
        <f t="shared" si="13"/>
        <v>2899.2</v>
      </c>
      <c r="O37" s="48">
        <f t="shared" si="13"/>
        <v>2200</v>
      </c>
      <c r="P37" s="48">
        <f t="shared" si="13"/>
        <v>1800</v>
      </c>
      <c r="Q37" s="48">
        <f t="shared" si="13"/>
        <v>400</v>
      </c>
      <c r="R37" s="48">
        <f t="shared" si="13"/>
        <v>0</v>
      </c>
      <c r="S37" s="48">
        <f t="shared" si="13"/>
        <v>0</v>
      </c>
      <c r="T37" s="48">
        <f t="shared" si="13"/>
        <v>0</v>
      </c>
      <c r="U37" s="48">
        <f t="shared" si="13"/>
        <v>0</v>
      </c>
      <c r="V37" s="48">
        <f t="shared" si="13"/>
        <v>320</v>
      </c>
      <c r="W37" s="48">
        <f t="shared" si="13"/>
        <v>379.2</v>
      </c>
      <c r="X37" s="48">
        <f t="shared" si="13"/>
        <v>0</v>
      </c>
      <c r="Y37" s="48">
        <f t="shared" si="13"/>
        <v>0</v>
      </c>
      <c r="Z37" s="48"/>
      <c r="AA37" s="48"/>
      <c r="AB37" s="48"/>
      <c r="AC37" s="48"/>
      <c r="AD37" s="37"/>
      <c r="AE37" s="48"/>
      <c r="AF37" s="48"/>
      <c r="AG37" s="48"/>
      <c r="AH37" s="48"/>
      <c r="AI37" s="48"/>
    </row>
    <row r="38" s="7" customFormat="1" ht="30" hidden="1" customHeight="1" spans="1:36">
      <c r="A38" s="35" t="s">
        <v>44</v>
      </c>
      <c r="B38" s="36" t="s">
        <v>158</v>
      </c>
      <c r="C38" s="36"/>
      <c r="D38" s="36"/>
      <c r="E38" s="36"/>
      <c r="F38" s="36"/>
      <c r="G38" s="36"/>
      <c r="H38" s="36"/>
      <c r="I38" s="36"/>
      <c r="J38" s="36"/>
      <c r="K38" s="52"/>
      <c r="L38" s="52"/>
      <c r="M38" s="52"/>
      <c r="N38" s="52">
        <f>SUM(N39:N41)</f>
        <v>2899.2</v>
      </c>
      <c r="O38" s="52">
        <f t="shared" ref="O38:Y38" si="14">SUM(O39:O41)</f>
        <v>2200</v>
      </c>
      <c r="P38" s="52">
        <f t="shared" si="14"/>
        <v>1800</v>
      </c>
      <c r="Q38" s="52">
        <f t="shared" si="14"/>
        <v>400</v>
      </c>
      <c r="R38" s="52">
        <f t="shared" si="14"/>
        <v>0</v>
      </c>
      <c r="S38" s="52">
        <f t="shared" si="14"/>
        <v>0</v>
      </c>
      <c r="T38" s="52">
        <f t="shared" si="14"/>
        <v>0</v>
      </c>
      <c r="U38" s="52">
        <f t="shared" si="14"/>
        <v>0</v>
      </c>
      <c r="V38" s="52">
        <f t="shared" si="14"/>
        <v>320</v>
      </c>
      <c r="W38" s="52">
        <f t="shared" si="14"/>
        <v>379.2</v>
      </c>
      <c r="X38" s="52">
        <f t="shared" si="14"/>
        <v>0</v>
      </c>
      <c r="Y38" s="52">
        <f t="shared" si="14"/>
        <v>0</v>
      </c>
      <c r="Z38" s="52"/>
      <c r="AA38" s="52"/>
      <c r="AB38" s="52"/>
      <c r="AC38" s="52"/>
      <c r="AD38" s="37"/>
      <c r="AE38" s="52"/>
      <c r="AF38" s="52"/>
      <c r="AG38" s="52"/>
      <c r="AH38" s="52"/>
      <c r="AI38" s="52"/>
      <c r="AJ38" s="69"/>
    </row>
    <row r="39" s="170" customFormat="1" ht="115" customHeight="1" spans="1:69">
      <c r="A39" s="171">
        <v>12</v>
      </c>
      <c r="B39" s="191" t="s">
        <v>217</v>
      </c>
      <c r="C39" s="171">
        <v>2026</v>
      </c>
      <c r="D39" s="171" t="s">
        <v>218</v>
      </c>
      <c r="E39" s="171" t="s">
        <v>207</v>
      </c>
      <c r="F39" s="171" t="s">
        <v>219</v>
      </c>
      <c r="G39" s="171" t="s">
        <v>50</v>
      </c>
      <c r="H39" s="171" t="s">
        <v>220</v>
      </c>
      <c r="I39" s="171" t="s">
        <v>221</v>
      </c>
      <c r="J39" s="192" t="s">
        <v>222</v>
      </c>
      <c r="K39" s="169" t="s">
        <v>223</v>
      </c>
      <c r="L39" s="169">
        <v>334</v>
      </c>
      <c r="M39" s="169">
        <v>334</v>
      </c>
      <c r="N39" s="169">
        <v>1079.2</v>
      </c>
      <c r="O39" s="169">
        <v>700</v>
      </c>
      <c r="P39" s="169">
        <v>700</v>
      </c>
      <c r="Q39" s="169">
        <v>0</v>
      </c>
      <c r="R39" s="169">
        <v>0</v>
      </c>
      <c r="S39" s="169">
        <v>0</v>
      </c>
      <c r="T39" s="169">
        <v>0</v>
      </c>
      <c r="U39" s="169">
        <v>0</v>
      </c>
      <c r="V39" s="169">
        <v>0</v>
      </c>
      <c r="W39" s="169">
        <v>379.2</v>
      </c>
      <c r="X39" s="169" t="s">
        <v>312</v>
      </c>
      <c r="Y39" s="169">
        <v>0</v>
      </c>
      <c r="Z39" s="169" t="s">
        <v>106</v>
      </c>
      <c r="AA39" s="169" t="s">
        <v>107</v>
      </c>
      <c r="AB39" s="169" t="s">
        <v>106</v>
      </c>
      <c r="AC39" s="169" t="s">
        <v>107</v>
      </c>
      <c r="AD39" s="169" t="s">
        <v>303</v>
      </c>
      <c r="AE39" s="194" t="s">
        <v>224</v>
      </c>
      <c r="AF39" s="194" t="s">
        <v>225</v>
      </c>
      <c r="AG39" s="169"/>
      <c r="AH39" s="169"/>
      <c r="AI39" s="169" t="s">
        <v>68</v>
      </c>
      <c r="AJ39" s="200" t="s">
        <v>306</v>
      </c>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2"/>
    </row>
    <row r="40" s="8" customFormat="1" ht="212" customHeight="1" spans="1:69">
      <c r="A40" s="37">
        <v>13</v>
      </c>
      <c r="B40" s="37" t="s">
        <v>226</v>
      </c>
      <c r="C40" s="37">
        <v>2026</v>
      </c>
      <c r="D40" s="37" t="s">
        <v>227</v>
      </c>
      <c r="E40" s="37" t="s">
        <v>207</v>
      </c>
      <c r="F40" s="37" t="s">
        <v>219</v>
      </c>
      <c r="G40" s="37" t="s">
        <v>50</v>
      </c>
      <c r="H40" s="37" t="s">
        <v>122</v>
      </c>
      <c r="I40" s="37" t="s">
        <v>228</v>
      </c>
      <c r="J40" s="53" t="s">
        <v>229</v>
      </c>
      <c r="K40" s="39" t="s">
        <v>230</v>
      </c>
      <c r="L40" s="39">
        <v>423</v>
      </c>
      <c r="M40" s="39">
        <v>423</v>
      </c>
      <c r="N40" s="39">
        <v>720</v>
      </c>
      <c r="O40" s="39">
        <v>400</v>
      </c>
      <c r="P40" s="39"/>
      <c r="Q40" s="39">
        <v>400</v>
      </c>
      <c r="R40" s="39">
        <v>0</v>
      </c>
      <c r="S40" s="39">
        <v>0</v>
      </c>
      <c r="T40" s="39">
        <v>0</v>
      </c>
      <c r="U40" s="39">
        <v>0</v>
      </c>
      <c r="V40" s="39">
        <v>320</v>
      </c>
      <c r="W40" s="39">
        <v>0</v>
      </c>
      <c r="X40" s="39"/>
      <c r="Y40" s="39">
        <v>0</v>
      </c>
      <c r="Z40" s="39" t="s">
        <v>125</v>
      </c>
      <c r="AA40" s="39" t="s">
        <v>126</v>
      </c>
      <c r="AB40" s="39" t="s">
        <v>55</v>
      </c>
      <c r="AC40" s="39" t="s">
        <v>56</v>
      </c>
      <c r="AD40" s="39" t="s">
        <v>303</v>
      </c>
      <c r="AE40" s="64" t="s">
        <v>231</v>
      </c>
      <c r="AF40" s="53" t="s">
        <v>232</v>
      </c>
      <c r="AG40" s="39"/>
      <c r="AH40" s="39"/>
      <c r="AI40" s="39" t="s">
        <v>68</v>
      </c>
      <c r="AJ40" s="180" t="s">
        <v>306</v>
      </c>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3"/>
    </row>
    <row r="41" s="8" customFormat="1" ht="178" customHeight="1" spans="1:69">
      <c r="A41" s="37">
        <v>14</v>
      </c>
      <c r="B41" s="37" t="s">
        <v>233</v>
      </c>
      <c r="C41" s="37">
        <v>2026</v>
      </c>
      <c r="D41" s="37" t="s">
        <v>234</v>
      </c>
      <c r="E41" s="37" t="s">
        <v>207</v>
      </c>
      <c r="F41" s="37" t="s">
        <v>219</v>
      </c>
      <c r="G41" s="37" t="s">
        <v>50</v>
      </c>
      <c r="H41" s="37" t="s">
        <v>235</v>
      </c>
      <c r="I41" s="37" t="s">
        <v>236</v>
      </c>
      <c r="J41" s="53" t="s">
        <v>237</v>
      </c>
      <c r="K41" s="39" t="s">
        <v>238</v>
      </c>
      <c r="L41" s="39">
        <v>3000</v>
      </c>
      <c r="M41" s="39">
        <v>10000</v>
      </c>
      <c r="N41" s="39">
        <v>1100</v>
      </c>
      <c r="O41" s="39">
        <v>1100</v>
      </c>
      <c r="P41" s="39">
        <v>1100</v>
      </c>
      <c r="Q41" s="39">
        <v>0</v>
      </c>
      <c r="R41" s="39">
        <v>0</v>
      </c>
      <c r="S41" s="39">
        <v>0</v>
      </c>
      <c r="T41" s="39">
        <v>0</v>
      </c>
      <c r="U41" s="39">
        <v>0</v>
      </c>
      <c r="V41" s="39">
        <v>0</v>
      </c>
      <c r="W41" s="39">
        <v>0</v>
      </c>
      <c r="X41" s="39"/>
      <c r="Y41" s="39">
        <v>0</v>
      </c>
      <c r="Z41" s="39" t="s">
        <v>239</v>
      </c>
      <c r="AA41" s="39" t="s">
        <v>240</v>
      </c>
      <c r="AB41" s="39" t="s">
        <v>239</v>
      </c>
      <c r="AC41" s="39" t="s">
        <v>240</v>
      </c>
      <c r="AD41" s="39" t="s">
        <v>241</v>
      </c>
      <c r="AE41" s="64" t="s">
        <v>242</v>
      </c>
      <c r="AF41" s="53" t="s">
        <v>232</v>
      </c>
      <c r="AG41" s="39"/>
      <c r="AH41" s="39"/>
      <c r="AI41" s="39" t="s">
        <v>68</v>
      </c>
      <c r="AJ41" s="180" t="s">
        <v>306</v>
      </c>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3"/>
    </row>
    <row r="42" s="5" customFormat="1" ht="30" hidden="1" customHeight="1" spans="1:35">
      <c r="A42" s="35" t="s">
        <v>44</v>
      </c>
      <c r="B42" s="36" t="s">
        <v>159</v>
      </c>
      <c r="C42" s="36"/>
      <c r="D42" s="36"/>
      <c r="E42" s="36"/>
      <c r="F42" s="36"/>
      <c r="G42" s="36"/>
      <c r="H42" s="36"/>
      <c r="I42" s="36"/>
      <c r="J42" s="36"/>
      <c r="K42" s="52"/>
      <c r="L42" s="52"/>
      <c r="M42" s="52"/>
      <c r="N42" s="52"/>
      <c r="O42" s="52"/>
      <c r="P42" s="52"/>
      <c r="Q42" s="52"/>
      <c r="R42" s="54"/>
      <c r="S42" s="54"/>
      <c r="T42" s="54"/>
      <c r="U42" s="54"/>
      <c r="V42" s="54"/>
      <c r="W42" s="54"/>
      <c r="X42" s="54"/>
      <c r="Y42" s="54"/>
      <c r="Z42" s="52"/>
      <c r="AA42" s="52"/>
      <c r="AB42" s="52"/>
      <c r="AC42" s="52"/>
      <c r="AD42" s="37"/>
      <c r="AE42" s="52"/>
      <c r="AF42" s="52"/>
      <c r="AG42" s="52"/>
      <c r="AH42" s="52"/>
      <c r="AI42" s="52"/>
    </row>
    <row r="43" s="5" customFormat="1" ht="30" hidden="1" customHeight="1" spans="1:35">
      <c r="A43" s="35" t="s">
        <v>44</v>
      </c>
      <c r="B43" s="36" t="s">
        <v>160</v>
      </c>
      <c r="C43" s="36"/>
      <c r="D43" s="36"/>
      <c r="E43" s="36"/>
      <c r="F43" s="36"/>
      <c r="G43" s="36"/>
      <c r="H43" s="36"/>
      <c r="I43" s="36"/>
      <c r="J43" s="36"/>
      <c r="K43" s="52"/>
      <c r="L43" s="52"/>
      <c r="M43" s="52"/>
      <c r="N43" s="52"/>
      <c r="O43" s="52"/>
      <c r="P43" s="52"/>
      <c r="Q43" s="52"/>
      <c r="R43" s="54"/>
      <c r="S43" s="54"/>
      <c r="T43" s="54"/>
      <c r="U43" s="54"/>
      <c r="V43" s="54"/>
      <c r="W43" s="54"/>
      <c r="X43" s="54"/>
      <c r="Y43" s="54"/>
      <c r="Z43" s="52"/>
      <c r="AA43" s="52"/>
      <c r="AB43" s="52"/>
      <c r="AC43" s="52"/>
      <c r="AD43" s="37"/>
      <c r="AE43" s="52"/>
      <c r="AF43" s="52"/>
      <c r="AG43" s="52"/>
      <c r="AH43" s="52"/>
      <c r="AI43" s="52"/>
    </row>
    <row r="44" s="5" customFormat="1" ht="30" hidden="1" customHeight="1" spans="1:35">
      <c r="A44" s="33" t="s">
        <v>42</v>
      </c>
      <c r="B44" s="34" t="s">
        <v>161</v>
      </c>
      <c r="C44" s="34"/>
      <c r="D44" s="34"/>
      <c r="E44" s="34"/>
      <c r="F44" s="34"/>
      <c r="G44" s="34"/>
      <c r="H44" s="34"/>
      <c r="I44" s="34"/>
      <c r="J44" s="34"/>
      <c r="K44" s="48">
        <f t="shared" ref="K44:Y44" si="15">K45+K46+K47+K48</f>
        <v>0</v>
      </c>
      <c r="L44" s="48">
        <f t="shared" si="15"/>
        <v>0</v>
      </c>
      <c r="M44" s="48">
        <f t="shared" si="15"/>
        <v>0</v>
      </c>
      <c r="N44" s="48">
        <f t="shared" si="15"/>
        <v>0</v>
      </c>
      <c r="O44" s="48">
        <f t="shared" si="15"/>
        <v>0</v>
      </c>
      <c r="P44" s="48">
        <f t="shared" si="15"/>
        <v>0</v>
      </c>
      <c r="Q44" s="48">
        <f t="shared" si="15"/>
        <v>0</v>
      </c>
      <c r="R44" s="48">
        <f t="shared" si="15"/>
        <v>0</v>
      </c>
      <c r="S44" s="48">
        <f t="shared" si="15"/>
        <v>0</v>
      </c>
      <c r="T44" s="48">
        <f t="shared" si="15"/>
        <v>0</v>
      </c>
      <c r="U44" s="48">
        <f t="shared" si="15"/>
        <v>0</v>
      </c>
      <c r="V44" s="48">
        <f t="shared" si="15"/>
        <v>0</v>
      </c>
      <c r="W44" s="48">
        <f t="shared" si="15"/>
        <v>0</v>
      </c>
      <c r="X44" s="48">
        <f t="shared" si="15"/>
        <v>0</v>
      </c>
      <c r="Y44" s="48">
        <f t="shared" si="15"/>
        <v>0</v>
      </c>
      <c r="Z44" s="60"/>
      <c r="AA44" s="60"/>
      <c r="AB44" s="60"/>
      <c r="AC44" s="60"/>
      <c r="AD44" s="37"/>
      <c r="AE44" s="60"/>
      <c r="AF44" s="60"/>
      <c r="AG44" s="60"/>
      <c r="AH44" s="60"/>
      <c r="AI44" s="60"/>
    </row>
    <row r="45" s="5" customFormat="1" ht="30" hidden="1" customHeight="1" spans="1:35">
      <c r="A45" s="35" t="s">
        <v>44</v>
      </c>
      <c r="B45" s="36" t="s">
        <v>162</v>
      </c>
      <c r="C45" s="36"/>
      <c r="D45" s="36"/>
      <c r="E45" s="36"/>
      <c r="F45" s="36"/>
      <c r="G45" s="36"/>
      <c r="H45" s="36"/>
      <c r="I45" s="36"/>
      <c r="J45" s="36"/>
      <c r="K45" s="52"/>
      <c r="L45" s="52"/>
      <c r="M45" s="52"/>
      <c r="N45" s="52"/>
      <c r="O45" s="52"/>
      <c r="P45" s="52"/>
      <c r="Q45" s="52"/>
      <c r="R45" s="54"/>
      <c r="S45" s="54"/>
      <c r="T45" s="54"/>
      <c r="U45" s="54"/>
      <c r="V45" s="54"/>
      <c r="W45" s="54"/>
      <c r="X45" s="54"/>
      <c r="Y45" s="54"/>
      <c r="Z45" s="52"/>
      <c r="AA45" s="52"/>
      <c r="AB45" s="52"/>
      <c r="AC45" s="52"/>
      <c r="AD45" s="37"/>
      <c r="AE45" s="52"/>
      <c r="AF45" s="52"/>
      <c r="AG45" s="52"/>
      <c r="AH45" s="52"/>
      <c r="AI45" s="52"/>
    </row>
    <row r="46" s="5" customFormat="1" ht="30" hidden="1" customHeight="1" spans="1:35">
      <c r="A46" s="35" t="s">
        <v>44</v>
      </c>
      <c r="B46" s="36" t="s">
        <v>163</v>
      </c>
      <c r="C46" s="36"/>
      <c r="D46" s="36"/>
      <c r="E46" s="36"/>
      <c r="F46" s="36"/>
      <c r="G46" s="36"/>
      <c r="H46" s="36"/>
      <c r="I46" s="36"/>
      <c r="J46" s="36"/>
      <c r="K46" s="52"/>
      <c r="L46" s="52"/>
      <c r="M46" s="52"/>
      <c r="N46" s="52"/>
      <c r="O46" s="52"/>
      <c r="P46" s="52"/>
      <c r="Q46" s="52"/>
      <c r="R46" s="54"/>
      <c r="S46" s="54"/>
      <c r="T46" s="54"/>
      <c r="U46" s="54"/>
      <c r="V46" s="54"/>
      <c r="W46" s="54"/>
      <c r="X46" s="54"/>
      <c r="Y46" s="54"/>
      <c r="Z46" s="52"/>
      <c r="AA46" s="52"/>
      <c r="AB46" s="52"/>
      <c r="AC46" s="52"/>
      <c r="AD46" s="37"/>
      <c r="AE46" s="52"/>
      <c r="AF46" s="52"/>
      <c r="AG46" s="52"/>
      <c r="AH46" s="52"/>
      <c r="AI46" s="52"/>
    </row>
    <row r="47" s="5" customFormat="1" ht="30" hidden="1" customHeight="1" spans="1:35">
      <c r="A47" s="35" t="s">
        <v>44</v>
      </c>
      <c r="B47" s="36" t="s">
        <v>164</v>
      </c>
      <c r="C47" s="36"/>
      <c r="D47" s="36"/>
      <c r="E47" s="36"/>
      <c r="F47" s="36"/>
      <c r="G47" s="36"/>
      <c r="H47" s="36"/>
      <c r="I47" s="36"/>
      <c r="J47" s="36"/>
      <c r="K47" s="52"/>
      <c r="L47" s="52"/>
      <c r="M47" s="52"/>
      <c r="N47" s="52"/>
      <c r="O47" s="52"/>
      <c r="P47" s="52"/>
      <c r="Q47" s="52"/>
      <c r="R47" s="54"/>
      <c r="S47" s="54"/>
      <c r="T47" s="54"/>
      <c r="U47" s="54"/>
      <c r="V47" s="54"/>
      <c r="W47" s="54"/>
      <c r="X47" s="54"/>
      <c r="Y47" s="54"/>
      <c r="Z47" s="52"/>
      <c r="AA47" s="52"/>
      <c r="AB47" s="52"/>
      <c r="AC47" s="52"/>
      <c r="AD47" s="37"/>
      <c r="AE47" s="52"/>
      <c r="AF47" s="52"/>
      <c r="AG47" s="52"/>
      <c r="AH47" s="52"/>
      <c r="AI47" s="52"/>
    </row>
    <row r="48" s="7" customFormat="1" ht="30" hidden="1" customHeight="1" spans="1:36">
      <c r="A48" s="35" t="s">
        <v>44</v>
      </c>
      <c r="B48" s="36" t="s">
        <v>165</v>
      </c>
      <c r="C48" s="36"/>
      <c r="D48" s="36"/>
      <c r="E48" s="36"/>
      <c r="F48" s="36"/>
      <c r="G48" s="36"/>
      <c r="H48" s="36"/>
      <c r="I48" s="36"/>
      <c r="J48" s="36"/>
      <c r="K48" s="52"/>
      <c r="L48" s="52"/>
      <c r="M48" s="52"/>
      <c r="N48" s="52"/>
      <c r="O48" s="52"/>
      <c r="P48" s="52"/>
      <c r="Q48" s="52"/>
      <c r="R48" s="54"/>
      <c r="S48" s="54"/>
      <c r="T48" s="54"/>
      <c r="U48" s="54"/>
      <c r="V48" s="54"/>
      <c r="W48" s="54"/>
      <c r="X48" s="54"/>
      <c r="Y48" s="54"/>
      <c r="Z48" s="52"/>
      <c r="AA48" s="52"/>
      <c r="AB48" s="52"/>
      <c r="AC48" s="52"/>
      <c r="AD48" s="37"/>
      <c r="AE48" s="52"/>
      <c r="AF48" s="52"/>
      <c r="AG48" s="52"/>
      <c r="AH48" s="52"/>
      <c r="AI48" s="52"/>
      <c r="AJ48" s="69"/>
    </row>
    <row r="49" s="5" customFormat="1" ht="30" hidden="1" customHeight="1" spans="1:35">
      <c r="A49" s="33" t="s">
        <v>42</v>
      </c>
      <c r="B49" s="34" t="s">
        <v>166</v>
      </c>
      <c r="C49" s="34"/>
      <c r="D49" s="34"/>
      <c r="E49" s="34"/>
      <c r="F49" s="34"/>
      <c r="G49" s="34"/>
      <c r="H49" s="34"/>
      <c r="I49" s="34"/>
      <c r="J49" s="34"/>
      <c r="K49" s="57">
        <f t="shared" ref="K49:Y49" si="16">K50+K52+K53+K54+K55</f>
        <v>0</v>
      </c>
      <c r="L49" s="57">
        <f t="shared" si="16"/>
        <v>1000</v>
      </c>
      <c r="M49" s="57">
        <f t="shared" si="16"/>
        <v>1000</v>
      </c>
      <c r="N49" s="57">
        <f t="shared" si="16"/>
        <v>150</v>
      </c>
      <c r="O49" s="57">
        <f t="shared" si="16"/>
        <v>150</v>
      </c>
      <c r="P49" s="57">
        <f t="shared" si="16"/>
        <v>150</v>
      </c>
      <c r="Q49" s="57">
        <f t="shared" si="16"/>
        <v>0</v>
      </c>
      <c r="R49" s="57">
        <f t="shared" si="16"/>
        <v>0</v>
      </c>
      <c r="S49" s="57">
        <f t="shared" si="16"/>
        <v>0</v>
      </c>
      <c r="T49" s="57">
        <f t="shared" si="16"/>
        <v>0</v>
      </c>
      <c r="U49" s="57">
        <f t="shared" si="16"/>
        <v>0</v>
      </c>
      <c r="V49" s="57">
        <f t="shared" si="16"/>
        <v>0</v>
      </c>
      <c r="W49" s="57">
        <f t="shared" si="16"/>
        <v>0</v>
      </c>
      <c r="X49" s="57">
        <f t="shared" si="16"/>
        <v>0</v>
      </c>
      <c r="Y49" s="57">
        <f t="shared" si="16"/>
        <v>0</v>
      </c>
      <c r="Z49" s="60"/>
      <c r="AA49" s="60"/>
      <c r="AB49" s="60"/>
      <c r="AC49" s="60"/>
      <c r="AD49" s="37"/>
      <c r="AE49" s="60"/>
      <c r="AF49" s="60"/>
      <c r="AG49" s="60"/>
      <c r="AH49" s="60"/>
      <c r="AI49" s="60"/>
    </row>
    <row r="50" s="5" customFormat="1" ht="30" hidden="1" customHeight="1" spans="1:35">
      <c r="A50" s="35" t="s">
        <v>44</v>
      </c>
      <c r="B50" s="36" t="s">
        <v>167</v>
      </c>
      <c r="C50" s="36"/>
      <c r="D50" s="36"/>
      <c r="E50" s="36"/>
      <c r="F50" s="36"/>
      <c r="G50" s="36"/>
      <c r="H50" s="36"/>
      <c r="I50" s="36"/>
      <c r="J50" s="36"/>
      <c r="K50" s="52"/>
      <c r="L50" s="52">
        <f t="shared" ref="L50:Y50" si="17">L51</f>
        <v>1000</v>
      </c>
      <c r="M50" s="52">
        <f t="shared" si="17"/>
        <v>1000</v>
      </c>
      <c r="N50" s="54">
        <f t="shared" si="17"/>
        <v>150</v>
      </c>
      <c r="O50" s="52">
        <f t="shared" si="17"/>
        <v>150</v>
      </c>
      <c r="P50" s="52">
        <f t="shared" si="17"/>
        <v>150</v>
      </c>
      <c r="Q50" s="52">
        <f t="shared" si="17"/>
        <v>0</v>
      </c>
      <c r="R50" s="52">
        <f t="shared" si="17"/>
        <v>0</v>
      </c>
      <c r="S50" s="52">
        <f t="shared" si="17"/>
        <v>0</v>
      </c>
      <c r="T50" s="52">
        <f t="shared" si="17"/>
        <v>0</v>
      </c>
      <c r="U50" s="52">
        <f t="shared" si="17"/>
        <v>0</v>
      </c>
      <c r="V50" s="52">
        <f t="shared" si="17"/>
        <v>0</v>
      </c>
      <c r="W50" s="52">
        <f t="shared" si="17"/>
        <v>0</v>
      </c>
      <c r="X50" s="52">
        <f t="shared" si="17"/>
        <v>0</v>
      </c>
      <c r="Y50" s="52">
        <f t="shared" si="17"/>
        <v>0</v>
      </c>
      <c r="Z50" s="52"/>
      <c r="AA50" s="52"/>
      <c r="AB50" s="52"/>
      <c r="AC50" s="52"/>
      <c r="AD50" s="37"/>
      <c r="AE50" s="52"/>
      <c r="AF50" s="52"/>
      <c r="AG50" s="52"/>
      <c r="AH50" s="52"/>
      <c r="AI50" s="52"/>
    </row>
    <row r="51" s="7" customFormat="1" ht="113" customHeight="1" spans="1:68">
      <c r="A51" s="37">
        <v>15</v>
      </c>
      <c r="B51" s="37" t="s">
        <v>168</v>
      </c>
      <c r="C51" s="37">
        <v>2026</v>
      </c>
      <c r="D51" s="37" t="s">
        <v>169</v>
      </c>
      <c r="E51" s="37" t="s">
        <v>41</v>
      </c>
      <c r="F51" s="37" t="s">
        <v>167</v>
      </c>
      <c r="G51" s="37" t="s">
        <v>50</v>
      </c>
      <c r="H51" s="37" t="s">
        <v>51</v>
      </c>
      <c r="I51" s="37" t="s">
        <v>84</v>
      </c>
      <c r="J51" s="53" t="s">
        <v>170</v>
      </c>
      <c r="K51" s="39" t="s">
        <v>171</v>
      </c>
      <c r="L51" s="39">
        <v>1000</v>
      </c>
      <c r="M51" s="39">
        <v>1000</v>
      </c>
      <c r="N51" s="39">
        <v>150</v>
      </c>
      <c r="O51" s="39">
        <v>150</v>
      </c>
      <c r="P51" s="39">
        <v>150</v>
      </c>
      <c r="Q51" s="39">
        <v>0</v>
      </c>
      <c r="R51" s="39">
        <v>0</v>
      </c>
      <c r="S51" s="39">
        <v>0</v>
      </c>
      <c r="T51" s="39">
        <v>0</v>
      </c>
      <c r="U51" s="39">
        <v>0</v>
      </c>
      <c r="V51" s="39">
        <v>0</v>
      </c>
      <c r="W51" s="39">
        <v>0</v>
      </c>
      <c r="X51" s="39"/>
      <c r="Y51" s="39">
        <v>0</v>
      </c>
      <c r="Z51" s="39" t="s">
        <v>55</v>
      </c>
      <c r="AA51" s="39" t="s">
        <v>56</v>
      </c>
      <c r="AB51" s="39" t="s">
        <v>55</v>
      </c>
      <c r="AC51" s="39" t="s">
        <v>56</v>
      </c>
      <c r="AD51" s="37" t="s">
        <v>303</v>
      </c>
      <c r="AE51" s="64" t="s">
        <v>172</v>
      </c>
      <c r="AF51" s="64" t="s">
        <v>173</v>
      </c>
      <c r="AG51" s="39"/>
      <c r="AH51" s="39"/>
      <c r="AI51" s="39"/>
      <c r="AJ51" s="178" t="s">
        <v>306</v>
      </c>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row>
    <row r="52" s="5" customFormat="1" ht="30" hidden="1" customHeight="1" spans="1:35">
      <c r="A52" s="35" t="s">
        <v>44</v>
      </c>
      <c r="B52" s="36" t="s">
        <v>174</v>
      </c>
      <c r="C52" s="36"/>
      <c r="D52" s="36"/>
      <c r="E52" s="36"/>
      <c r="F52" s="36"/>
      <c r="G52" s="36"/>
      <c r="H52" s="36"/>
      <c r="I52" s="36"/>
      <c r="J52" s="36"/>
      <c r="K52" s="52"/>
      <c r="L52" s="52"/>
      <c r="M52" s="52"/>
      <c r="N52" s="52"/>
      <c r="O52" s="52"/>
      <c r="P52" s="52"/>
      <c r="Q52" s="52"/>
      <c r="R52" s="54"/>
      <c r="S52" s="54"/>
      <c r="T52" s="54"/>
      <c r="U52" s="54"/>
      <c r="V52" s="54"/>
      <c r="W52" s="54"/>
      <c r="X52" s="54"/>
      <c r="Y52" s="54"/>
      <c r="Z52" s="52"/>
      <c r="AA52" s="52"/>
      <c r="AB52" s="52"/>
      <c r="AC52" s="52"/>
      <c r="AD52" s="37"/>
      <c r="AE52" s="52"/>
      <c r="AF52" s="52"/>
      <c r="AG52" s="52"/>
      <c r="AH52" s="52"/>
      <c r="AI52" s="52"/>
    </row>
    <row r="53" s="5" customFormat="1" ht="30" hidden="1" customHeight="1" spans="1:35">
      <c r="A53" s="35" t="s">
        <v>44</v>
      </c>
      <c r="B53" s="36" t="s">
        <v>175</v>
      </c>
      <c r="C53" s="36"/>
      <c r="D53" s="36"/>
      <c r="E53" s="36"/>
      <c r="F53" s="36"/>
      <c r="G53" s="36"/>
      <c r="H53" s="36"/>
      <c r="I53" s="36"/>
      <c r="J53" s="36"/>
      <c r="K53" s="52"/>
      <c r="L53" s="52"/>
      <c r="M53" s="52"/>
      <c r="N53" s="52"/>
      <c r="O53" s="52"/>
      <c r="P53" s="52"/>
      <c r="Q53" s="52"/>
      <c r="R53" s="54"/>
      <c r="S53" s="54"/>
      <c r="T53" s="54"/>
      <c r="U53" s="54"/>
      <c r="V53" s="54"/>
      <c r="W53" s="54"/>
      <c r="X53" s="54"/>
      <c r="Y53" s="54"/>
      <c r="Z53" s="52"/>
      <c r="AA53" s="52"/>
      <c r="AB53" s="52"/>
      <c r="AC53" s="52"/>
      <c r="AD53" s="37"/>
      <c r="AE53" s="52"/>
      <c r="AF53" s="52"/>
      <c r="AG53" s="52"/>
      <c r="AH53" s="52"/>
      <c r="AI53" s="52"/>
    </row>
    <row r="54" s="5" customFormat="1" ht="30" hidden="1" customHeight="1" spans="1:35">
      <c r="A54" s="35" t="s">
        <v>44</v>
      </c>
      <c r="B54" s="36" t="s">
        <v>176</v>
      </c>
      <c r="C54" s="36"/>
      <c r="D54" s="36"/>
      <c r="E54" s="36"/>
      <c r="F54" s="36"/>
      <c r="G54" s="36"/>
      <c r="H54" s="36"/>
      <c r="I54" s="36"/>
      <c r="J54" s="36"/>
      <c r="K54" s="52"/>
      <c r="L54" s="52"/>
      <c r="M54" s="52"/>
      <c r="N54" s="52"/>
      <c r="O54" s="52"/>
      <c r="P54" s="52"/>
      <c r="Q54" s="52"/>
      <c r="R54" s="54"/>
      <c r="S54" s="54"/>
      <c r="T54" s="54"/>
      <c r="U54" s="54"/>
      <c r="V54" s="54"/>
      <c r="W54" s="54"/>
      <c r="X54" s="54"/>
      <c r="Y54" s="54"/>
      <c r="Z54" s="52"/>
      <c r="AA54" s="52"/>
      <c r="AB54" s="52"/>
      <c r="AC54" s="52"/>
      <c r="AD54" s="37"/>
      <c r="AE54" s="52"/>
      <c r="AF54" s="52"/>
      <c r="AG54" s="52"/>
      <c r="AH54" s="52"/>
      <c r="AI54" s="52"/>
    </row>
    <row r="55" s="7" customFormat="1" ht="30" hidden="1" customHeight="1" spans="1:36">
      <c r="A55" s="35" t="s">
        <v>44</v>
      </c>
      <c r="B55" s="36" t="s">
        <v>177</v>
      </c>
      <c r="C55" s="36"/>
      <c r="D55" s="36"/>
      <c r="E55" s="36"/>
      <c r="F55" s="36"/>
      <c r="G55" s="36"/>
      <c r="H55" s="36"/>
      <c r="I55" s="36"/>
      <c r="J55" s="36"/>
      <c r="K55" s="52"/>
      <c r="L55" s="52"/>
      <c r="M55" s="52"/>
      <c r="N55" s="52"/>
      <c r="O55" s="52"/>
      <c r="P55" s="52"/>
      <c r="Q55" s="52"/>
      <c r="R55" s="54"/>
      <c r="S55" s="54"/>
      <c r="T55" s="54"/>
      <c r="U55" s="54"/>
      <c r="V55" s="54"/>
      <c r="W55" s="54"/>
      <c r="X55" s="54"/>
      <c r="Y55" s="54"/>
      <c r="Z55" s="52"/>
      <c r="AA55" s="52"/>
      <c r="AB55" s="52"/>
      <c r="AC55" s="52"/>
      <c r="AD55" s="37"/>
      <c r="AE55" s="52"/>
      <c r="AF55" s="52"/>
      <c r="AG55" s="52"/>
      <c r="AH55" s="52"/>
      <c r="AI55" s="52"/>
      <c r="AJ55" s="69"/>
    </row>
    <row r="56" s="5" customFormat="1" ht="30" hidden="1" customHeight="1" spans="1:35">
      <c r="A56" s="23" t="s">
        <v>40</v>
      </c>
      <c r="B56" s="24" t="s">
        <v>82</v>
      </c>
      <c r="C56" s="24"/>
      <c r="D56" s="24"/>
      <c r="E56" s="24"/>
      <c r="F56" s="24"/>
      <c r="G56" s="24"/>
      <c r="H56" s="24"/>
      <c r="I56" s="24"/>
      <c r="J56" s="24"/>
      <c r="K56" s="58">
        <f t="shared" ref="K56:Y56" si="18">K57+K61+K65+K68+K72</f>
        <v>0</v>
      </c>
      <c r="L56" s="58">
        <f t="shared" si="18"/>
        <v>1550</v>
      </c>
      <c r="M56" s="58">
        <f t="shared" si="18"/>
        <v>1550</v>
      </c>
      <c r="N56" s="58">
        <f t="shared" si="18"/>
        <v>610</v>
      </c>
      <c r="O56" s="58">
        <f t="shared" si="18"/>
        <v>610</v>
      </c>
      <c r="P56" s="58">
        <f t="shared" si="18"/>
        <v>610</v>
      </c>
      <c r="Q56" s="58">
        <f t="shared" si="18"/>
        <v>0</v>
      </c>
      <c r="R56" s="58">
        <f t="shared" si="18"/>
        <v>0</v>
      </c>
      <c r="S56" s="58">
        <f t="shared" si="18"/>
        <v>0</v>
      </c>
      <c r="T56" s="58">
        <f t="shared" si="18"/>
        <v>0</v>
      </c>
      <c r="U56" s="58">
        <f t="shared" si="18"/>
        <v>0</v>
      </c>
      <c r="V56" s="58">
        <f t="shared" si="18"/>
        <v>0</v>
      </c>
      <c r="W56" s="58">
        <f t="shared" si="18"/>
        <v>0</v>
      </c>
      <c r="X56" s="58">
        <f t="shared" si="18"/>
        <v>0</v>
      </c>
      <c r="Y56" s="58">
        <f t="shared" si="18"/>
        <v>0</v>
      </c>
      <c r="Z56" s="66"/>
      <c r="AA56" s="66"/>
      <c r="AB56" s="66"/>
      <c r="AC56" s="66"/>
      <c r="AD56" s="37"/>
      <c r="AE56" s="66"/>
      <c r="AF56" s="66"/>
      <c r="AG56" s="66"/>
      <c r="AH56" s="66"/>
      <c r="AI56" s="66"/>
    </row>
    <row r="57" s="5" customFormat="1" ht="30" hidden="1" customHeight="1" spans="1:35">
      <c r="A57" s="25" t="s">
        <v>42</v>
      </c>
      <c r="B57" s="34" t="s">
        <v>178</v>
      </c>
      <c r="C57" s="34"/>
      <c r="D57" s="34"/>
      <c r="E57" s="34"/>
      <c r="F57" s="34"/>
      <c r="G57" s="34"/>
      <c r="H57" s="34"/>
      <c r="I57" s="34"/>
      <c r="J57" s="34"/>
      <c r="K57" s="59">
        <f t="shared" ref="K57:Y57" si="19">K58+K60</f>
        <v>0</v>
      </c>
      <c r="L57" s="59">
        <f t="shared" si="19"/>
        <v>1200</v>
      </c>
      <c r="M57" s="59">
        <f t="shared" si="19"/>
        <v>1200</v>
      </c>
      <c r="N57" s="59">
        <f t="shared" si="19"/>
        <v>190</v>
      </c>
      <c r="O57" s="59">
        <f t="shared" si="19"/>
        <v>190</v>
      </c>
      <c r="P57" s="59">
        <f t="shared" si="19"/>
        <v>190</v>
      </c>
      <c r="Q57" s="59">
        <f t="shared" si="19"/>
        <v>0</v>
      </c>
      <c r="R57" s="59">
        <f t="shared" si="19"/>
        <v>0</v>
      </c>
      <c r="S57" s="59">
        <f t="shared" si="19"/>
        <v>0</v>
      </c>
      <c r="T57" s="59">
        <f t="shared" si="19"/>
        <v>0</v>
      </c>
      <c r="U57" s="59">
        <f t="shared" si="19"/>
        <v>0</v>
      </c>
      <c r="V57" s="59">
        <f t="shared" si="19"/>
        <v>0</v>
      </c>
      <c r="W57" s="59">
        <f t="shared" si="19"/>
        <v>0</v>
      </c>
      <c r="X57" s="59">
        <f t="shared" si="19"/>
        <v>0</v>
      </c>
      <c r="Y57" s="59">
        <f t="shared" si="19"/>
        <v>0</v>
      </c>
      <c r="Z57" s="60"/>
      <c r="AA57" s="60"/>
      <c r="AB57" s="60"/>
      <c r="AC57" s="60"/>
      <c r="AD57" s="37"/>
      <c r="AE57" s="60"/>
      <c r="AF57" s="60"/>
      <c r="AG57" s="60"/>
      <c r="AH57" s="60"/>
      <c r="AI57" s="60"/>
    </row>
    <row r="58" s="7" customFormat="1" ht="30" hidden="1" customHeight="1" spans="1:36">
      <c r="A58" s="35" t="s">
        <v>44</v>
      </c>
      <c r="B58" s="36" t="s">
        <v>179</v>
      </c>
      <c r="C58" s="36"/>
      <c r="D58" s="36"/>
      <c r="E58" s="36"/>
      <c r="F58" s="36"/>
      <c r="G58" s="36"/>
      <c r="H58" s="36"/>
      <c r="I58" s="36"/>
      <c r="J58" s="36"/>
      <c r="K58" s="52"/>
      <c r="L58" s="52">
        <f t="shared" ref="L58:Y58" si="20">L59</f>
        <v>1200</v>
      </c>
      <c r="M58" s="52">
        <f t="shared" si="20"/>
        <v>1200</v>
      </c>
      <c r="N58" s="52">
        <f t="shared" si="20"/>
        <v>190</v>
      </c>
      <c r="O58" s="52">
        <f t="shared" si="20"/>
        <v>190</v>
      </c>
      <c r="P58" s="52">
        <f t="shared" si="20"/>
        <v>190</v>
      </c>
      <c r="Q58" s="52">
        <f t="shared" si="20"/>
        <v>0</v>
      </c>
      <c r="R58" s="52">
        <f t="shared" si="20"/>
        <v>0</v>
      </c>
      <c r="S58" s="52">
        <f t="shared" si="20"/>
        <v>0</v>
      </c>
      <c r="T58" s="52">
        <f t="shared" si="20"/>
        <v>0</v>
      </c>
      <c r="U58" s="52">
        <f t="shared" si="20"/>
        <v>0</v>
      </c>
      <c r="V58" s="52">
        <f t="shared" si="20"/>
        <v>0</v>
      </c>
      <c r="W58" s="52">
        <f t="shared" si="20"/>
        <v>0</v>
      </c>
      <c r="X58" s="52">
        <f t="shared" si="20"/>
        <v>0</v>
      </c>
      <c r="Y58" s="52">
        <f t="shared" si="20"/>
        <v>0</v>
      </c>
      <c r="Z58" s="52"/>
      <c r="AA58" s="52"/>
      <c r="AB58" s="52"/>
      <c r="AC58" s="52"/>
      <c r="AD58" s="37"/>
      <c r="AE58" s="52"/>
      <c r="AF58" s="52"/>
      <c r="AG58" s="52"/>
      <c r="AH58" s="52"/>
      <c r="AI58" s="52"/>
      <c r="AJ58" s="69"/>
    </row>
    <row r="59" s="5" customFormat="1" ht="114" customHeight="1" spans="1:68">
      <c r="A59" s="37">
        <v>16</v>
      </c>
      <c r="B59" s="37" t="s">
        <v>180</v>
      </c>
      <c r="C59" s="37">
        <v>2026</v>
      </c>
      <c r="D59" s="37" t="s">
        <v>181</v>
      </c>
      <c r="E59" s="37" t="s">
        <v>82</v>
      </c>
      <c r="F59" s="37" t="s">
        <v>179</v>
      </c>
      <c r="G59" s="37" t="s">
        <v>50</v>
      </c>
      <c r="H59" s="37" t="s">
        <v>51</v>
      </c>
      <c r="I59" s="37" t="s">
        <v>84</v>
      </c>
      <c r="J59" s="53" t="s">
        <v>313</v>
      </c>
      <c r="K59" s="39" t="s">
        <v>183</v>
      </c>
      <c r="L59" s="39">
        <v>1200</v>
      </c>
      <c r="M59" s="39">
        <v>1200</v>
      </c>
      <c r="N59" s="39">
        <v>190</v>
      </c>
      <c r="O59" s="39">
        <v>190</v>
      </c>
      <c r="P59" s="39">
        <v>190</v>
      </c>
      <c r="Q59" s="39">
        <v>0</v>
      </c>
      <c r="R59" s="39">
        <v>0</v>
      </c>
      <c r="S59" s="39">
        <v>0</v>
      </c>
      <c r="T59" s="39">
        <v>0</v>
      </c>
      <c r="U59" s="39">
        <v>0</v>
      </c>
      <c r="V59" s="39">
        <v>0</v>
      </c>
      <c r="W59" s="39">
        <v>0</v>
      </c>
      <c r="X59" s="39"/>
      <c r="Y59" s="39">
        <v>0</v>
      </c>
      <c r="Z59" s="39" t="s">
        <v>87</v>
      </c>
      <c r="AA59" s="39" t="s">
        <v>88</v>
      </c>
      <c r="AB59" s="39" t="s">
        <v>87</v>
      </c>
      <c r="AC59" s="39" t="s">
        <v>88</v>
      </c>
      <c r="AD59" s="37" t="s">
        <v>89</v>
      </c>
      <c r="AE59" s="64" t="s">
        <v>184</v>
      </c>
      <c r="AF59" s="64" t="s">
        <v>185</v>
      </c>
      <c r="AG59" s="39"/>
      <c r="AH59" s="39"/>
      <c r="AI59" s="39"/>
      <c r="AJ59" s="178" t="s">
        <v>306</v>
      </c>
      <c r="AK59" s="18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row>
    <row r="60" s="5" customFormat="1" ht="30" hidden="1" customHeight="1" spans="1:35">
      <c r="A60" s="35" t="s">
        <v>44</v>
      </c>
      <c r="B60" s="36" t="s">
        <v>186</v>
      </c>
      <c r="C60" s="36"/>
      <c r="D60" s="36"/>
      <c r="E60" s="36"/>
      <c r="F60" s="36"/>
      <c r="G60" s="36"/>
      <c r="H60" s="36"/>
      <c r="I60" s="36"/>
      <c r="J60" s="36"/>
      <c r="K60" s="52"/>
      <c r="L60" s="52"/>
      <c r="M60" s="52"/>
      <c r="N60" s="52"/>
      <c r="O60" s="52"/>
      <c r="P60" s="52"/>
      <c r="Q60" s="52"/>
      <c r="R60" s="54"/>
      <c r="S60" s="54"/>
      <c r="T60" s="54"/>
      <c r="U60" s="54"/>
      <c r="V60" s="54"/>
      <c r="W60" s="54"/>
      <c r="X60" s="54"/>
      <c r="Y60" s="54"/>
      <c r="Z60" s="52"/>
      <c r="AA60" s="52"/>
      <c r="AB60" s="52"/>
      <c r="AC60" s="52"/>
      <c r="AD60" s="37"/>
      <c r="AE60" s="52"/>
      <c r="AF60" s="52"/>
      <c r="AG60" s="52"/>
      <c r="AH60" s="52"/>
      <c r="AI60" s="52"/>
    </row>
    <row r="61" s="5" customFormat="1" ht="30" hidden="1" customHeight="1" spans="1:35">
      <c r="A61" s="33" t="s">
        <v>42</v>
      </c>
      <c r="B61" s="34" t="s">
        <v>187</v>
      </c>
      <c r="C61" s="34"/>
      <c r="D61" s="34"/>
      <c r="E61" s="34"/>
      <c r="F61" s="34"/>
      <c r="G61" s="34"/>
      <c r="H61" s="34"/>
      <c r="I61" s="34"/>
      <c r="J61" s="34"/>
      <c r="K61" s="59">
        <f t="shared" ref="K61:Y61" si="21">K62+K63+K64</f>
        <v>0</v>
      </c>
      <c r="L61" s="59">
        <f t="shared" si="21"/>
        <v>0</v>
      </c>
      <c r="M61" s="59">
        <f t="shared" si="21"/>
        <v>0</v>
      </c>
      <c r="N61" s="59">
        <f t="shared" si="21"/>
        <v>0</v>
      </c>
      <c r="O61" s="59">
        <f t="shared" si="21"/>
        <v>0</v>
      </c>
      <c r="P61" s="59">
        <f t="shared" si="21"/>
        <v>0</v>
      </c>
      <c r="Q61" s="59">
        <f t="shared" si="21"/>
        <v>0</v>
      </c>
      <c r="R61" s="59">
        <f t="shared" si="21"/>
        <v>0</v>
      </c>
      <c r="S61" s="59">
        <f t="shared" si="21"/>
        <v>0</v>
      </c>
      <c r="T61" s="59">
        <f t="shared" si="21"/>
        <v>0</v>
      </c>
      <c r="U61" s="59">
        <f t="shared" si="21"/>
        <v>0</v>
      </c>
      <c r="V61" s="59">
        <f t="shared" si="21"/>
        <v>0</v>
      </c>
      <c r="W61" s="59">
        <f t="shared" si="21"/>
        <v>0</v>
      </c>
      <c r="X61" s="59">
        <f t="shared" si="21"/>
        <v>0</v>
      </c>
      <c r="Y61" s="59">
        <f t="shared" si="21"/>
        <v>0</v>
      </c>
      <c r="Z61" s="60"/>
      <c r="AA61" s="60"/>
      <c r="AB61" s="60"/>
      <c r="AC61" s="60"/>
      <c r="AD61" s="37"/>
      <c r="AE61" s="60"/>
      <c r="AF61" s="60"/>
      <c r="AG61" s="60"/>
      <c r="AH61" s="60"/>
      <c r="AI61" s="60"/>
    </row>
    <row r="62" s="7" customFormat="1" ht="30" hidden="1" customHeight="1" spans="1:36">
      <c r="A62" s="35" t="s">
        <v>44</v>
      </c>
      <c r="B62" s="36" t="s">
        <v>188</v>
      </c>
      <c r="C62" s="36"/>
      <c r="D62" s="36"/>
      <c r="E62" s="36"/>
      <c r="F62" s="36"/>
      <c r="G62" s="36"/>
      <c r="H62" s="36"/>
      <c r="I62" s="36"/>
      <c r="J62" s="36"/>
      <c r="K62" s="52"/>
      <c r="L62" s="52"/>
      <c r="M62" s="52"/>
      <c r="N62" s="52"/>
      <c r="O62" s="52"/>
      <c r="P62" s="52"/>
      <c r="Q62" s="52"/>
      <c r="R62" s="54"/>
      <c r="S62" s="54"/>
      <c r="T62" s="54"/>
      <c r="U62" s="54"/>
      <c r="V62" s="54"/>
      <c r="W62" s="54"/>
      <c r="X62" s="54"/>
      <c r="Y62" s="54"/>
      <c r="Z62" s="52"/>
      <c r="AA62" s="52"/>
      <c r="AB62" s="52"/>
      <c r="AC62" s="52"/>
      <c r="AD62" s="37"/>
      <c r="AE62" s="52"/>
      <c r="AF62" s="52"/>
      <c r="AG62" s="52"/>
      <c r="AH62" s="52"/>
      <c r="AI62" s="52"/>
      <c r="AJ62" s="69"/>
    </row>
    <row r="63" s="5" customFormat="1" ht="30" hidden="1" customHeight="1" spans="1:35">
      <c r="A63" s="35" t="s">
        <v>44</v>
      </c>
      <c r="B63" s="36" t="s">
        <v>189</v>
      </c>
      <c r="C63" s="36"/>
      <c r="D63" s="36"/>
      <c r="E63" s="36"/>
      <c r="F63" s="36"/>
      <c r="G63" s="36"/>
      <c r="H63" s="36"/>
      <c r="I63" s="36"/>
      <c r="J63" s="36"/>
      <c r="K63" s="52"/>
      <c r="L63" s="52"/>
      <c r="M63" s="52"/>
      <c r="N63" s="52"/>
      <c r="O63" s="52"/>
      <c r="P63" s="52"/>
      <c r="Q63" s="52"/>
      <c r="R63" s="54"/>
      <c r="S63" s="54"/>
      <c r="T63" s="54"/>
      <c r="U63" s="54"/>
      <c r="V63" s="54"/>
      <c r="W63" s="54"/>
      <c r="X63" s="54"/>
      <c r="Y63" s="54"/>
      <c r="Z63" s="52"/>
      <c r="AA63" s="52"/>
      <c r="AB63" s="52"/>
      <c r="AC63" s="52"/>
      <c r="AD63" s="37"/>
      <c r="AE63" s="52"/>
      <c r="AF63" s="52"/>
      <c r="AG63" s="52"/>
      <c r="AH63" s="52"/>
      <c r="AI63" s="52"/>
    </row>
    <row r="64" s="5" customFormat="1" ht="30" hidden="1" customHeight="1" spans="1:35">
      <c r="A64" s="35" t="s">
        <v>44</v>
      </c>
      <c r="B64" s="36" t="s">
        <v>190</v>
      </c>
      <c r="C64" s="36"/>
      <c r="D64" s="36"/>
      <c r="E64" s="36"/>
      <c r="F64" s="36"/>
      <c r="G64" s="36"/>
      <c r="H64" s="36"/>
      <c r="I64" s="36"/>
      <c r="J64" s="36"/>
      <c r="K64" s="52"/>
      <c r="L64" s="52"/>
      <c r="M64" s="52"/>
      <c r="N64" s="52"/>
      <c r="O64" s="52"/>
      <c r="P64" s="52"/>
      <c r="Q64" s="52"/>
      <c r="R64" s="54"/>
      <c r="S64" s="54"/>
      <c r="T64" s="54"/>
      <c r="U64" s="54"/>
      <c r="V64" s="54"/>
      <c r="W64" s="54"/>
      <c r="X64" s="54"/>
      <c r="Y64" s="54"/>
      <c r="Z64" s="52"/>
      <c r="AA64" s="52"/>
      <c r="AB64" s="52"/>
      <c r="AC64" s="52"/>
      <c r="AD64" s="37"/>
      <c r="AE64" s="52"/>
      <c r="AF64" s="52"/>
      <c r="AG64" s="52"/>
      <c r="AH64" s="52"/>
      <c r="AI64" s="52"/>
    </row>
    <row r="65" s="7" customFormat="1" ht="30" hidden="1" customHeight="1" spans="1:36">
      <c r="A65" s="33" t="s">
        <v>42</v>
      </c>
      <c r="B65" s="34" t="s">
        <v>191</v>
      </c>
      <c r="C65" s="34"/>
      <c r="D65" s="34"/>
      <c r="E65" s="34"/>
      <c r="F65" s="34"/>
      <c r="G65" s="34"/>
      <c r="H65" s="34"/>
      <c r="I65" s="34"/>
      <c r="J65" s="34"/>
      <c r="K65" s="60">
        <f t="shared" ref="K65:Y65" si="22">K66+K67</f>
        <v>0</v>
      </c>
      <c r="L65" s="60">
        <f t="shared" si="22"/>
        <v>0</v>
      </c>
      <c r="M65" s="60">
        <f t="shared" si="22"/>
        <v>0</v>
      </c>
      <c r="N65" s="60">
        <f t="shared" si="22"/>
        <v>0</v>
      </c>
      <c r="O65" s="60">
        <f t="shared" si="22"/>
        <v>0</v>
      </c>
      <c r="P65" s="60">
        <f t="shared" si="22"/>
        <v>0</v>
      </c>
      <c r="Q65" s="60">
        <f t="shared" si="22"/>
        <v>0</v>
      </c>
      <c r="R65" s="60">
        <f t="shared" si="22"/>
        <v>0</v>
      </c>
      <c r="S65" s="60">
        <f t="shared" si="22"/>
        <v>0</v>
      </c>
      <c r="T65" s="60">
        <f t="shared" si="22"/>
        <v>0</v>
      </c>
      <c r="U65" s="60">
        <f t="shared" si="22"/>
        <v>0</v>
      </c>
      <c r="V65" s="60">
        <f t="shared" si="22"/>
        <v>0</v>
      </c>
      <c r="W65" s="60">
        <f t="shared" si="22"/>
        <v>0</v>
      </c>
      <c r="X65" s="60">
        <f t="shared" si="22"/>
        <v>0</v>
      </c>
      <c r="Y65" s="60">
        <f t="shared" si="22"/>
        <v>0</v>
      </c>
      <c r="Z65" s="60"/>
      <c r="AA65" s="60"/>
      <c r="AB65" s="60"/>
      <c r="AC65" s="60"/>
      <c r="AD65" s="37"/>
      <c r="AE65" s="60"/>
      <c r="AF65" s="60"/>
      <c r="AG65" s="60"/>
      <c r="AH65" s="60"/>
      <c r="AI65" s="60"/>
      <c r="AJ65" s="69"/>
    </row>
    <row r="66" s="5" customFormat="1" ht="30" hidden="1" customHeight="1" spans="1:35">
      <c r="A66" s="35" t="s">
        <v>44</v>
      </c>
      <c r="B66" s="36" t="s">
        <v>192</v>
      </c>
      <c r="C66" s="36"/>
      <c r="D66" s="36"/>
      <c r="E66" s="36"/>
      <c r="F66" s="36"/>
      <c r="G66" s="36"/>
      <c r="H66" s="36"/>
      <c r="I66" s="36"/>
      <c r="J66" s="36"/>
      <c r="K66" s="52"/>
      <c r="L66" s="52"/>
      <c r="M66" s="52"/>
      <c r="N66" s="52"/>
      <c r="O66" s="52"/>
      <c r="P66" s="52"/>
      <c r="Q66" s="52"/>
      <c r="R66" s="54"/>
      <c r="S66" s="54"/>
      <c r="T66" s="54"/>
      <c r="U66" s="54"/>
      <c r="V66" s="54"/>
      <c r="W66" s="54"/>
      <c r="X66" s="54"/>
      <c r="Y66" s="54"/>
      <c r="Z66" s="52"/>
      <c r="AA66" s="52"/>
      <c r="AB66" s="52"/>
      <c r="AC66" s="52"/>
      <c r="AD66" s="37"/>
      <c r="AE66" s="52"/>
      <c r="AF66" s="52"/>
      <c r="AG66" s="52"/>
      <c r="AH66" s="52"/>
      <c r="AI66" s="52"/>
    </row>
    <row r="67" s="5" customFormat="1" ht="47" hidden="1" customHeight="1" spans="1:35">
      <c r="A67" s="35" t="s">
        <v>44</v>
      </c>
      <c r="B67" s="36" t="s">
        <v>193</v>
      </c>
      <c r="C67" s="36"/>
      <c r="D67" s="36"/>
      <c r="E67" s="36"/>
      <c r="F67" s="36"/>
      <c r="G67" s="36"/>
      <c r="H67" s="36"/>
      <c r="I67" s="36"/>
      <c r="J67" s="36"/>
      <c r="K67" s="52"/>
      <c r="L67" s="52"/>
      <c r="M67" s="52"/>
      <c r="N67" s="52"/>
      <c r="O67" s="52"/>
      <c r="P67" s="52"/>
      <c r="Q67" s="52"/>
      <c r="R67" s="54"/>
      <c r="S67" s="54"/>
      <c r="T67" s="54"/>
      <c r="U67" s="54"/>
      <c r="V67" s="54"/>
      <c r="W67" s="54"/>
      <c r="X67" s="54"/>
      <c r="Y67" s="54"/>
      <c r="Z67" s="52"/>
      <c r="AA67" s="52"/>
      <c r="AB67" s="52"/>
      <c r="AC67" s="52"/>
      <c r="AD67" s="37"/>
      <c r="AE67" s="52"/>
      <c r="AF67" s="52"/>
      <c r="AG67" s="52"/>
      <c r="AH67" s="52"/>
      <c r="AI67" s="52"/>
    </row>
    <row r="68" s="5" customFormat="1" ht="30" hidden="1" customHeight="1" spans="1:35">
      <c r="A68" s="33" t="s">
        <v>42</v>
      </c>
      <c r="B68" s="34" t="s">
        <v>194</v>
      </c>
      <c r="C68" s="34"/>
      <c r="D68" s="34"/>
      <c r="E68" s="34"/>
      <c r="F68" s="34"/>
      <c r="G68" s="34"/>
      <c r="H68" s="34"/>
      <c r="I68" s="34"/>
      <c r="J68" s="34"/>
      <c r="K68" s="60">
        <f t="shared" ref="K68:Y68" si="23">K69+K70+K71</f>
        <v>0</v>
      </c>
      <c r="L68" s="60">
        <f t="shared" si="23"/>
        <v>0</v>
      </c>
      <c r="M68" s="60">
        <f t="shared" si="23"/>
        <v>0</v>
      </c>
      <c r="N68" s="60">
        <f t="shared" si="23"/>
        <v>0</v>
      </c>
      <c r="O68" s="60">
        <f t="shared" si="23"/>
        <v>0</v>
      </c>
      <c r="P68" s="60">
        <f t="shared" si="23"/>
        <v>0</v>
      </c>
      <c r="Q68" s="60">
        <f t="shared" si="23"/>
        <v>0</v>
      </c>
      <c r="R68" s="60">
        <f t="shared" si="23"/>
        <v>0</v>
      </c>
      <c r="S68" s="60">
        <f t="shared" si="23"/>
        <v>0</v>
      </c>
      <c r="T68" s="60">
        <f t="shared" si="23"/>
        <v>0</v>
      </c>
      <c r="U68" s="60">
        <f t="shared" si="23"/>
        <v>0</v>
      </c>
      <c r="V68" s="60">
        <f t="shared" si="23"/>
        <v>0</v>
      </c>
      <c r="W68" s="60">
        <f t="shared" si="23"/>
        <v>0</v>
      </c>
      <c r="X68" s="60">
        <f t="shared" si="23"/>
        <v>0</v>
      </c>
      <c r="Y68" s="60">
        <f t="shared" si="23"/>
        <v>0</v>
      </c>
      <c r="Z68" s="60"/>
      <c r="AA68" s="60"/>
      <c r="AB68" s="60"/>
      <c r="AC68" s="60"/>
      <c r="AD68" s="37"/>
      <c r="AE68" s="60"/>
      <c r="AF68" s="60"/>
      <c r="AG68" s="60"/>
      <c r="AH68" s="60"/>
      <c r="AI68" s="60"/>
    </row>
    <row r="69" s="5" customFormat="1" ht="30" hidden="1" customHeight="1" spans="1:35">
      <c r="A69" s="35" t="s">
        <v>44</v>
      </c>
      <c r="B69" s="36" t="s">
        <v>195</v>
      </c>
      <c r="C69" s="36"/>
      <c r="D69" s="36"/>
      <c r="E69" s="36"/>
      <c r="F69" s="36"/>
      <c r="G69" s="36"/>
      <c r="H69" s="36"/>
      <c r="I69" s="36"/>
      <c r="J69" s="36"/>
      <c r="K69" s="52"/>
      <c r="L69" s="52"/>
      <c r="M69" s="52"/>
      <c r="N69" s="52"/>
      <c r="O69" s="52"/>
      <c r="P69" s="52"/>
      <c r="Q69" s="52"/>
      <c r="R69" s="54"/>
      <c r="S69" s="54"/>
      <c r="T69" s="54"/>
      <c r="U69" s="54"/>
      <c r="V69" s="54"/>
      <c r="W69" s="54"/>
      <c r="X69" s="54"/>
      <c r="Y69" s="54"/>
      <c r="Z69" s="52"/>
      <c r="AA69" s="52"/>
      <c r="AB69" s="52"/>
      <c r="AC69" s="52"/>
      <c r="AD69" s="37"/>
      <c r="AE69" s="52"/>
      <c r="AF69" s="52"/>
      <c r="AG69" s="52"/>
      <c r="AH69" s="52"/>
      <c r="AI69" s="52"/>
    </row>
    <row r="70" s="5" customFormat="1" ht="30" hidden="1" customHeight="1" spans="1:35">
      <c r="A70" s="35" t="s">
        <v>44</v>
      </c>
      <c r="B70" s="36" t="s">
        <v>196</v>
      </c>
      <c r="C70" s="36"/>
      <c r="D70" s="36"/>
      <c r="E70" s="36"/>
      <c r="F70" s="36"/>
      <c r="G70" s="36"/>
      <c r="H70" s="36"/>
      <c r="I70" s="36"/>
      <c r="J70" s="36"/>
      <c r="K70" s="52"/>
      <c r="L70" s="52"/>
      <c r="M70" s="52"/>
      <c r="N70" s="52"/>
      <c r="O70" s="52"/>
      <c r="P70" s="52"/>
      <c r="Q70" s="52"/>
      <c r="R70" s="54"/>
      <c r="S70" s="54"/>
      <c r="T70" s="54"/>
      <c r="U70" s="54"/>
      <c r="V70" s="54"/>
      <c r="W70" s="54"/>
      <c r="X70" s="54"/>
      <c r="Y70" s="54"/>
      <c r="Z70" s="52"/>
      <c r="AA70" s="52"/>
      <c r="AB70" s="52"/>
      <c r="AC70" s="52"/>
      <c r="AD70" s="37"/>
      <c r="AE70" s="52"/>
      <c r="AF70" s="52"/>
      <c r="AG70" s="52"/>
      <c r="AH70" s="52"/>
      <c r="AI70" s="52"/>
    </row>
    <row r="71" s="5" customFormat="1" ht="30" hidden="1" customHeight="1" spans="1:35">
      <c r="A71" s="35" t="s">
        <v>44</v>
      </c>
      <c r="B71" s="36" t="s">
        <v>197</v>
      </c>
      <c r="C71" s="36"/>
      <c r="D71" s="36"/>
      <c r="E71" s="36"/>
      <c r="F71" s="36"/>
      <c r="G71" s="36"/>
      <c r="H71" s="36"/>
      <c r="I71" s="36"/>
      <c r="J71" s="36"/>
      <c r="K71" s="52"/>
      <c r="L71" s="52"/>
      <c r="M71" s="52"/>
      <c r="N71" s="52"/>
      <c r="O71" s="52"/>
      <c r="P71" s="52"/>
      <c r="Q71" s="52"/>
      <c r="R71" s="54"/>
      <c r="S71" s="54"/>
      <c r="T71" s="54"/>
      <c r="U71" s="54"/>
      <c r="V71" s="54"/>
      <c r="W71" s="54"/>
      <c r="X71" s="54"/>
      <c r="Y71" s="54"/>
      <c r="Z71" s="52"/>
      <c r="AA71" s="52"/>
      <c r="AB71" s="52"/>
      <c r="AC71" s="52"/>
      <c r="AD71" s="37"/>
      <c r="AE71" s="52"/>
      <c r="AF71" s="52"/>
      <c r="AG71" s="52"/>
      <c r="AH71" s="52"/>
      <c r="AI71" s="52"/>
    </row>
    <row r="72" s="5" customFormat="1" ht="30" hidden="1" customHeight="1" spans="1:35">
      <c r="A72" s="33" t="s">
        <v>42</v>
      </c>
      <c r="B72" s="34" t="s">
        <v>198</v>
      </c>
      <c r="C72" s="34"/>
      <c r="D72" s="34"/>
      <c r="E72" s="34"/>
      <c r="F72" s="34"/>
      <c r="G72" s="34"/>
      <c r="H72" s="34"/>
      <c r="I72" s="34"/>
      <c r="J72" s="34"/>
      <c r="K72" s="60">
        <f t="shared" ref="K72:Y72" si="24">K73</f>
        <v>0</v>
      </c>
      <c r="L72" s="60">
        <f t="shared" si="24"/>
        <v>350</v>
      </c>
      <c r="M72" s="60">
        <f t="shared" si="24"/>
        <v>350</v>
      </c>
      <c r="N72" s="60">
        <f t="shared" si="24"/>
        <v>420</v>
      </c>
      <c r="O72" s="60">
        <f t="shared" si="24"/>
        <v>420</v>
      </c>
      <c r="P72" s="60">
        <f t="shared" si="24"/>
        <v>420</v>
      </c>
      <c r="Q72" s="60">
        <f t="shared" si="24"/>
        <v>0</v>
      </c>
      <c r="R72" s="60">
        <f t="shared" si="24"/>
        <v>0</v>
      </c>
      <c r="S72" s="60">
        <f t="shared" si="24"/>
        <v>0</v>
      </c>
      <c r="T72" s="60">
        <f t="shared" si="24"/>
        <v>0</v>
      </c>
      <c r="U72" s="60">
        <f t="shared" si="24"/>
        <v>0</v>
      </c>
      <c r="V72" s="60">
        <f t="shared" si="24"/>
        <v>0</v>
      </c>
      <c r="W72" s="60">
        <f t="shared" si="24"/>
        <v>0</v>
      </c>
      <c r="X72" s="60">
        <f t="shared" si="24"/>
        <v>0</v>
      </c>
      <c r="Y72" s="60">
        <f t="shared" si="24"/>
        <v>0</v>
      </c>
      <c r="Z72" s="60"/>
      <c r="AA72" s="60"/>
      <c r="AB72" s="60"/>
      <c r="AC72" s="60"/>
      <c r="AD72" s="37"/>
      <c r="AE72" s="60"/>
      <c r="AF72" s="60"/>
      <c r="AG72" s="60"/>
      <c r="AH72" s="60"/>
      <c r="AI72" s="60"/>
    </row>
    <row r="73" s="5" customFormat="1" ht="30" hidden="1" customHeight="1" spans="1:35">
      <c r="A73" s="35" t="s">
        <v>44</v>
      </c>
      <c r="B73" s="36" t="s">
        <v>198</v>
      </c>
      <c r="C73" s="36"/>
      <c r="D73" s="36"/>
      <c r="E73" s="36"/>
      <c r="F73" s="36"/>
      <c r="G73" s="36"/>
      <c r="H73" s="36"/>
      <c r="I73" s="36"/>
      <c r="J73" s="36"/>
      <c r="K73" s="52"/>
      <c r="L73" s="52">
        <f t="shared" ref="L73:Y73" si="25">L74</f>
        <v>350</v>
      </c>
      <c r="M73" s="52">
        <f t="shared" si="25"/>
        <v>350</v>
      </c>
      <c r="N73" s="52">
        <f t="shared" si="25"/>
        <v>420</v>
      </c>
      <c r="O73" s="52">
        <f t="shared" si="25"/>
        <v>420</v>
      </c>
      <c r="P73" s="52">
        <f t="shared" si="25"/>
        <v>420</v>
      </c>
      <c r="Q73" s="52">
        <f t="shared" si="25"/>
        <v>0</v>
      </c>
      <c r="R73" s="52">
        <f t="shared" si="25"/>
        <v>0</v>
      </c>
      <c r="S73" s="52">
        <f t="shared" si="25"/>
        <v>0</v>
      </c>
      <c r="T73" s="52">
        <f t="shared" si="25"/>
        <v>0</v>
      </c>
      <c r="U73" s="52">
        <f t="shared" si="25"/>
        <v>0</v>
      </c>
      <c r="V73" s="52">
        <f t="shared" si="25"/>
        <v>0</v>
      </c>
      <c r="W73" s="52">
        <f t="shared" si="25"/>
        <v>0</v>
      </c>
      <c r="X73" s="52">
        <f t="shared" si="25"/>
        <v>0</v>
      </c>
      <c r="Y73" s="52">
        <f t="shared" si="25"/>
        <v>0</v>
      </c>
      <c r="Z73" s="52"/>
      <c r="AA73" s="52"/>
      <c r="AB73" s="52"/>
      <c r="AC73" s="52"/>
      <c r="AD73" s="37"/>
      <c r="AE73" s="52"/>
      <c r="AF73" s="52"/>
      <c r="AG73" s="52"/>
      <c r="AH73" s="52"/>
      <c r="AI73" s="52"/>
    </row>
    <row r="74" s="5" customFormat="1" ht="104" customHeight="1" spans="1:68">
      <c r="A74" s="37">
        <v>17</v>
      </c>
      <c r="B74" s="171" t="s">
        <v>199</v>
      </c>
      <c r="C74" s="37">
        <v>2026</v>
      </c>
      <c r="D74" s="37" t="s">
        <v>200</v>
      </c>
      <c r="E74" s="39" t="s">
        <v>82</v>
      </c>
      <c r="F74" s="37" t="s">
        <v>198</v>
      </c>
      <c r="G74" s="37" t="s">
        <v>50</v>
      </c>
      <c r="H74" s="37" t="s">
        <v>51</v>
      </c>
      <c r="I74" s="37" t="s">
        <v>84</v>
      </c>
      <c r="J74" s="53" t="s">
        <v>314</v>
      </c>
      <c r="K74" s="39" t="s">
        <v>202</v>
      </c>
      <c r="L74" s="39">
        <v>350</v>
      </c>
      <c r="M74" s="39">
        <v>350</v>
      </c>
      <c r="N74" s="39">
        <v>420</v>
      </c>
      <c r="O74" s="39">
        <v>420</v>
      </c>
      <c r="P74" s="39">
        <v>420</v>
      </c>
      <c r="Q74" s="39">
        <v>0</v>
      </c>
      <c r="R74" s="39">
        <v>0</v>
      </c>
      <c r="S74" s="39">
        <v>0</v>
      </c>
      <c r="T74" s="39">
        <v>0</v>
      </c>
      <c r="U74" s="39">
        <v>0</v>
      </c>
      <c r="V74" s="39">
        <v>0</v>
      </c>
      <c r="W74" s="39">
        <v>0</v>
      </c>
      <c r="X74" s="39"/>
      <c r="Y74" s="39">
        <v>0</v>
      </c>
      <c r="Z74" s="39" t="s">
        <v>203</v>
      </c>
      <c r="AA74" s="39" t="s">
        <v>204</v>
      </c>
      <c r="AB74" s="39" t="s">
        <v>203</v>
      </c>
      <c r="AC74" s="39" t="s">
        <v>204</v>
      </c>
      <c r="AD74" s="37" t="s">
        <v>315</v>
      </c>
      <c r="AE74" s="64" t="s">
        <v>205</v>
      </c>
      <c r="AF74" s="64" t="s">
        <v>206</v>
      </c>
      <c r="AG74" s="39"/>
      <c r="AH74" s="39"/>
      <c r="AI74" s="39"/>
      <c r="AJ74" s="178" t="s">
        <v>306</v>
      </c>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row>
    <row r="75" s="7" customFormat="1" ht="30" hidden="1" customHeight="1" spans="1:36">
      <c r="A75" s="23" t="s">
        <v>40</v>
      </c>
      <c r="B75" s="24" t="s">
        <v>207</v>
      </c>
      <c r="C75" s="24"/>
      <c r="D75" s="24"/>
      <c r="E75" s="24"/>
      <c r="F75" s="24"/>
      <c r="G75" s="24"/>
      <c r="H75" s="24"/>
      <c r="I75" s="24"/>
      <c r="J75" s="24"/>
      <c r="K75" s="66">
        <f t="shared" ref="K75:Y75" si="26">K76+K88+K94</f>
        <v>0</v>
      </c>
      <c r="L75" s="66">
        <f t="shared" si="26"/>
        <v>5202</v>
      </c>
      <c r="M75" s="66">
        <f t="shared" si="26"/>
        <v>12202</v>
      </c>
      <c r="N75" s="66">
        <f t="shared" si="26"/>
        <v>3162.94</v>
      </c>
      <c r="O75" s="66">
        <f t="shared" si="26"/>
        <v>2000</v>
      </c>
      <c r="P75" s="66">
        <f t="shared" si="26"/>
        <v>1212</v>
      </c>
      <c r="Q75" s="66">
        <f t="shared" si="26"/>
        <v>311</v>
      </c>
      <c r="R75" s="66">
        <f t="shared" si="26"/>
        <v>477</v>
      </c>
      <c r="S75" s="66">
        <f t="shared" si="26"/>
        <v>0</v>
      </c>
      <c r="T75" s="66">
        <f t="shared" si="26"/>
        <v>0</v>
      </c>
      <c r="U75" s="66">
        <f t="shared" si="26"/>
        <v>0</v>
      </c>
      <c r="V75" s="66">
        <f t="shared" si="26"/>
        <v>0</v>
      </c>
      <c r="W75" s="66">
        <f t="shared" si="26"/>
        <v>1162.94</v>
      </c>
      <c r="X75" s="66">
        <f t="shared" si="26"/>
        <v>0</v>
      </c>
      <c r="Y75" s="66">
        <f t="shared" si="26"/>
        <v>0</v>
      </c>
      <c r="Z75" s="66"/>
      <c r="AA75" s="66"/>
      <c r="AB75" s="66"/>
      <c r="AC75" s="66"/>
      <c r="AD75" s="66"/>
      <c r="AE75" s="66"/>
      <c r="AF75" s="66"/>
      <c r="AG75" s="66"/>
      <c r="AH75" s="66"/>
      <c r="AI75" s="66"/>
      <c r="AJ75" s="69"/>
    </row>
    <row r="76" s="5" customFormat="1" ht="30" hidden="1" customHeight="1" spans="1:35">
      <c r="A76" s="25" t="s">
        <v>42</v>
      </c>
      <c r="B76" s="34" t="s">
        <v>208</v>
      </c>
      <c r="C76" s="34"/>
      <c r="D76" s="34"/>
      <c r="E76" s="34"/>
      <c r="F76" s="34"/>
      <c r="G76" s="34"/>
      <c r="H76" s="34"/>
      <c r="I76" s="34"/>
      <c r="J76" s="34"/>
      <c r="K76" s="60">
        <f t="shared" ref="K76:Y76" si="27">K77+K78+K79+K80+K82+K83+K84+K85+K86</f>
        <v>0</v>
      </c>
      <c r="L76" s="60">
        <f t="shared" si="27"/>
        <v>4535</v>
      </c>
      <c r="M76" s="60">
        <f t="shared" si="27"/>
        <v>11535</v>
      </c>
      <c r="N76" s="60">
        <f t="shared" si="27"/>
        <v>2162.94</v>
      </c>
      <c r="O76" s="60">
        <f t="shared" si="27"/>
        <v>1000</v>
      </c>
      <c r="P76" s="60">
        <f t="shared" si="27"/>
        <v>1000</v>
      </c>
      <c r="Q76" s="60">
        <f t="shared" si="27"/>
        <v>0</v>
      </c>
      <c r="R76" s="60">
        <f t="shared" si="27"/>
        <v>0</v>
      </c>
      <c r="S76" s="60">
        <f t="shared" si="27"/>
        <v>0</v>
      </c>
      <c r="T76" s="60">
        <f t="shared" si="27"/>
        <v>0</v>
      </c>
      <c r="U76" s="60">
        <f t="shared" si="27"/>
        <v>0</v>
      </c>
      <c r="V76" s="60">
        <f t="shared" si="27"/>
        <v>0</v>
      </c>
      <c r="W76" s="60">
        <f t="shared" si="27"/>
        <v>1162.94</v>
      </c>
      <c r="X76" s="60">
        <f t="shared" si="27"/>
        <v>0</v>
      </c>
      <c r="Y76" s="60">
        <f t="shared" si="27"/>
        <v>0</v>
      </c>
      <c r="Z76" s="60"/>
      <c r="AA76" s="60"/>
      <c r="AB76" s="60"/>
      <c r="AC76" s="60"/>
      <c r="AD76" s="60"/>
      <c r="AE76" s="60"/>
      <c r="AF76" s="60"/>
      <c r="AG76" s="60"/>
      <c r="AH76" s="60"/>
      <c r="AI76" s="60"/>
    </row>
    <row r="77" s="5" customFormat="1" ht="30" hidden="1" customHeight="1" spans="1:35">
      <c r="A77" s="35" t="s">
        <v>44</v>
      </c>
      <c r="B77" s="36" t="s">
        <v>209</v>
      </c>
      <c r="C77" s="36"/>
      <c r="D77" s="36"/>
      <c r="E77" s="36"/>
      <c r="F77" s="36"/>
      <c r="G77" s="36"/>
      <c r="H77" s="36"/>
      <c r="I77" s="36"/>
      <c r="J77" s="36"/>
      <c r="K77" s="52"/>
      <c r="L77" s="52"/>
      <c r="M77" s="52"/>
      <c r="N77" s="52"/>
      <c r="O77" s="52"/>
      <c r="P77" s="52"/>
      <c r="Q77" s="52"/>
      <c r="R77" s="54"/>
      <c r="S77" s="54"/>
      <c r="T77" s="54"/>
      <c r="U77" s="54"/>
      <c r="V77" s="54"/>
      <c r="W77" s="54"/>
      <c r="X77" s="54"/>
      <c r="Y77" s="54"/>
      <c r="Z77" s="52"/>
      <c r="AA77" s="52"/>
      <c r="AB77" s="52"/>
      <c r="AC77" s="52"/>
      <c r="AD77" s="52"/>
      <c r="AE77" s="52"/>
      <c r="AF77" s="52"/>
      <c r="AG77" s="52"/>
      <c r="AH77" s="52"/>
      <c r="AI77" s="52"/>
    </row>
    <row r="78" s="5" customFormat="1" ht="30" hidden="1" customHeight="1" spans="1:35">
      <c r="A78" s="35" t="s">
        <v>44</v>
      </c>
      <c r="B78" s="36" t="s">
        <v>210</v>
      </c>
      <c r="C78" s="36"/>
      <c r="D78" s="36"/>
      <c r="E78" s="36"/>
      <c r="F78" s="36"/>
      <c r="G78" s="36"/>
      <c r="H78" s="36"/>
      <c r="I78" s="36"/>
      <c r="J78" s="36"/>
      <c r="K78" s="52"/>
      <c r="L78" s="52"/>
      <c r="M78" s="52"/>
      <c r="N78" s="52"/>
      <c r="O78" s="52"/>
      <c r="P78" s="52"/>
      <c r="Q78" s="52"/>
      <c r="R78" s="54"/>
      <c r="S78" s="54"/>
      <c r="T78" s="54"/>
      <c r="U78" s="54"/>
      <c r="V78" s="54"/>
      <c r="W78" s="54"/>
      <c r="X78" s="54"/>
      <c r="Y78" s="54"/>
      <c r="Z78" s="52"/>
      <c r="AA78" s="52"/>
      <c r="AB78" s="52"/>
      <c r="AC78" s="52"/>
      <c r="AD78" s="52"/>
      <c r="AE78" s="52"/>
      <c r="AF78" s="52"/>
      <c r="AG78" s="52"/>
      <c r="AH78" s="52"/>
      <c r="AI78" s="52"/>
    </row>
    <row r="79" s="5" customFormat="1" ht="30" hidden="1" customHeight="1" spans="1:35">
      <c r="A79" s="35" t="s">
        <v>44</v>
      </c>
      <c r="B79" s="36" t="s">
        <v>211</v>
      </c>
      <c r="C79" s="36"/>
      <c r="D79" s="36"/>
      <c r="E79" s="36"/>
      <c r="F79" s="36"/>
      <c r="G79" s="36"/>
      <c r="H79" s="36"/>
      <c r="I79" s="36"/>
      <c r="J79" s="36"/>
      <c r="K79" s="52"/>
      <c r="L79" s="52"/>
      <c r="M79" s="52"/>
      <c r="N79" s="52"/>
      <c r="O79" s="52"/>
      <c r="P79" s="52"/>
      <c r="Q79" s="52"/>
      <c r="R79" s="54"/>
      <c r="S79" s="54"/>
      <c r="T79" s="54"/>
      <c r="U79" s="54"/>
      <c r="V79" s="54"/>
      <c r="W79" s="54"/>
      <c r="X79" s="54"/>
      <c r="Y79" s="54"/>
      <c r="Z79" s="52"/>
      <c r="AA79" s="52"/>
      <c r="AB79" s="52"/>
      <c r="AC79" s="52"/>
      <c r="AD79" s="52"/>
      <c r="AE79" s="52"/>
      <c r="AF79" s="52"/>
      <c r="AG79" s="52"/>
      <c r="AH79" s="52"/>
      <c r="AI79" s="52"/>
    </row>
    <row r="80" s="7" customFormat="1" ht="30" hidden="1" customHeight="1" spans="1:36">
      <c r="A80" s="35" t="s">
        <v>44</v>
      </c>
      <c r="B80" s="36" t="s">
        <v>212</v>
      </c>
      <c r="C80" s="36"/>
      <c r="D80" s="36"/>
      <c r="E80" s="36"/>
      <c r="F80" s="36"/>
      <c r="G80" s="36"/>
      <c r="H80" s="36"/>
      <c r="I80" s="36"/>
      <c r="J80" s="36"/>
      <c r="K80" s="52"/>
      <c r="L80" s="52"/>
      <c r="M80" s="52"/>
      <c r="N80" s="54">
        <f t="shared" ref="N80:AD80" si="28">SUM(N81)</f>
        <v>850</v>
      </c>
      <c r="O80" s="54">
        <f t="shared" si="28"/>
        <v>850</v>
      </c>
      <c r="P80" s="54">
        <f t="shared" si="28"/>
        <v>850</v>
      </c>
      <c r="Q80" s="54">
        <f t="shared" si="28"/>
        <v>0</v>
      </c>
      <c r="R80" s="54">
        <f t="shared" si="28"/>
        <v>0</v>
      </c>
      <c r="S80" s="54">
        <f t="shared" si="28"/>
        <v>0</v>
      </c>
      <c r="T80" s="54">
        <f t="shared" si="28"/>
        <v>0</v>
      </c>
      <c r="U80" s="54">
        <f t="shared" si="28"/>
        <v>0</v>
      </c>
      <c r="V80" s="54">
        <f t="shared" si="28"/>
        <v>0</v>
      </c>
      <c r="W80" s="54">
        <f t="shared" si="28"/>
        <v>0</v>
      </c>
      <c r="X80" s="54">
        <f t="shared" si="28"/>
        <v>0</v>
      </c>
      <c r="Y80" s="54">
        <f t="shared" si="28"/>
        <v>0</v>
      </c>
      <c r="Z80" s="54">
        <f t="shared" si="28"/>
        <v>0</v>
      </c>
      <c r="AA80" s="54">
        <f t="shared" si="28"/>
        <v>0</v>
      </c>
      <c r="AB80" s="54">
        <f t="shared" si="28"/>
        <v>0</v>
      </c>
      <c r="AC80" s="54">
        <f t="shared" si="28"/>
        <v>0</v>
      </c>
      <c r="AD80" s="54">
        <f t="shared" si="28"/>
        <v>0</v>
      </c>
      <c r="AE80" s="52"/>
      <c r="AF80" s="52"/>
      <c r="AG80" s="52"/>
      <c r="AH80" s="52"/>
      <c r="AI80" s="52"/>
      <c r="AJ80" s="69"/>
    </row>
    <row r="81" s="7" customFormat="1" ht="200" customHeight="1" spans="1:68">
      <c r="A81" s="35">
        <v>18</v>
      </c>
      <c r="B81" s="171" t="s">
        <v>316</v>
      </c>
      <c r="C81" s="171">
        <v>2026</v>
      </c>
      <c r="D81" s="37" t="s">
        <v>317</v>
      </c>
      <c r="E81" s="37" t="s">
        <v>207</v>
      </c>
      <c r="F81" s="37" t="s">
        <v>219</v>
      </c>
      <c r="G81" s="37" t="s">
        <v>50</v>
      </c>
      <c r="H81" s="37" t="s">
        <v>318</v>
      </c>
      <c r="I81" s="171" t="s">
        <v>221</v>
      </c>
      <c r="J81" s="37" t="s">
        <v>319</v>
      </c>
      <c r="K81" s="52"/>
      <c r="L81" s="52"/>
      <c r="M81" s="52"/>
      <c r="N81" s="54">
        <v>850</v>
      </c>
      <c r="O81" s="54">
        <v>850</v>
      </c>
      <c r="P81" s="54">
        <v>850</v>
      </c>
      <c r="Q81" s="52"/>
      <c r="R81" s="54"/>
      <c r="S81" s="54"/>
      <c r="T81" s="54"/>
      <c r="U81" s="54"/>
      <c r="V81" s="54"/>
      <c r="W81" s="54"/>
      <c r="X81" s="54"/>
      <c r="Y81" s="54"/>
      <c r="Z81" s="39" t="s">
        <v>239</v>
      </c>
      <c r="AA81" s="39" t="s">
        <v>240</v>
      </c>
      <c r="AB81" s="39" t="s">
        <v>239</v>
      </c>
      <c r="AC81" s="39" t="s">
        <v>240</v>
      </c>
      <c r="AD81" s="39" t="s">
        <v>241</v>
      </c>
      <c r="AE81" s="179" t="s">
        <v>320</v>
      </c>
      <c r="AF81" s="179" t="s">
        <v>321</v>
      </c>
      <c r="AG81" s="52"/>
      <c r="AH81" s="52"/>
      <c r="AI81" s="52"/>
      <c r="AJ81" s="203" t="s">
        <v>322</v>
      </c>
      <c r="AK81" s="201"/>
      <c r="AL81" s="201"/>
      <c r="AM81" s="201"/>
      <c r="AN81" s="201"/>
      <c r="AO81" s="201"/>
      <c r="AP81" s="201"/>
      <c r="AQ81" s="201"/>
      <c r="AR81" s="201"/>
      <c r="AS81" s="201"/>
      <c r="AT81" s="201"/>
      <c r="AU81" s="201"/>
      <c r="AV81" s="201"/>
      <c r="AW81" s="201"/>
      <c r="AX81" s="201"/>
      <c r="AY81" s="201"/>
      <c r="AZ81" s="201"/>
      <c r="BA81" s="201"/>
      <c r="BB81" s="201"/>
      <c r="BC81" s="201"/>
      <c r="BD81" s="201"/>
      <c r="BE81" s="201"/>
      <c r="BF81" s="201"/>
      <c r="BG81" s="201"/>
      <c r="BH81" s="201"/>
      <c r="BI81" s="201"/>
      <c r="BJ81" s="201"/>
      <c r="BK81" s="201"/>
      <c r="BL81" s="201"/>
      <c r="BM81" s="201"/>
      <c r="BN81" s="201"/>
      <c r="BO81" s="201"/>
      <c r="BP81" s="201"/>
    </row>
    <row r="82" s="5" customFormat="1" ht="30" hidden="1" customHeight="1" spans="1:35">
      <c r="A82" s="35" t="s">
        <v>44</v>
      </c>
      <c r="B82" s="36" t="s">
        <v>213</v>
      </c>
      <c r="C82" s="36"/>
      <c r="D82" s="36"/>
      <c r="E82" s="36"/>
      <c r="F82" s="36"/>
      <c r="G82" s="36"/>
      <c r="H82" s="36"/>
      <c r="I82" s="36"/>
      <c r="J82" s="36"/>
      <c r="K82" s="52"/>
      <c r="L82" s="52"/>
      <c r="M82" s="52"/>
      <c r="N82" s="52"/>
      <c r="O82" s="52"/>
      <c r="P82" s="52"/>
      <c r="Q82" s="52"/>
      <c r="R82" s="54"/>
      <c r="S82" s="54"/>
      <c r="T82" s="54"/>
      <c r="U82" s="54"/>
      <c r="V82" s="54"/>
      <c r="W82" s="54"/>
      <c r="X82" s="54"/>
      <c r="Y82" s="54"/>
      <c r="Z82" s="52"/>
      <c r="AA82" s="52"/>
      <c r="AB82" s="52"/>
      <c r="AC82" s="52"/>
      <c r="AD82" s="52"/>
      <c r="AE82" s="52"/>
      <c r="AF82" s="52"/>
      <c r="AG82" s="52"/>
      <c r="AH82" s="52"/>
      <c r="AI82" s="52"/>
    </row>
    <row r="83" s="5" customFormat="1" ht="30" hidden="1" customHeight="1" spans="1:35">
      <c r="A83" s="35" t="s">
        <v>44</v>
      </c>
      <c r="B83" s="36" t="s">
        <v>214</v>
      </c>
      <c r="C83" s="36"/>
      <c r="D83" s="36"/>
      <c r="E83" s="36"/>
      <c r="F83" s="36"/>
      <c r="G83" s="36"/>
      <c r="H83" s="36"/>
      <c r="I83" s="36"/>
      <c r="J83" s="36"/>
      <c r="K83" s="52"/>
      <c r="L83" s="52"/>
      <c r="M83" s="52"/>
      <c r="N83" s="52"/>
      <c r="O83" s="52"/>
      <c r="P83" s="52"/>
      <c r="Q83" s="52"/>
      <c r="R83" s="54"/>
      <c r="S83" s="54"/>
      <c r="T83" s="54"/>
      <c r="U83" s="54"/>
      <c r="V83" s="54"/>
      <c r="W83" s="54"/>
      <c r="X83" s="54"/>
      <c r="Y83" s="54"/>
      <c r="Z83" s="52"/>
      <c r="AA83" s="52"/>
      <c r="AB83" s="52"/>
      <c r="AC83" s="52"/>
      <c r="AD83" s="52"/>
      <c r="AE83" s="52"/>
      <c r="AF83" s="52"/>
      <c r="AG83" s="52"/>
      <c r="AH83" s="52"/>
      <c r="AI83" s="52"/>
    </row>
    <row r="84" s="5" customFormat="1" ht="30" hidden="1" customHeight="1" spans="1:35">
      <c r="A84" s="35" t="s">
        <v>44</v>
      </c>
      <c r="B84" s="36" t="s">
        <v>323</v>
      </c>
      <c r="C84" s="36"/>
      <c r="D84" s="36"/>
      <c r="E84" s="36"/>
      <c r="F84" s="36"/>
      <c r="G84" s="36"/>
      <c r="H84" s="36"/>
      <c r="I84" s="36"/>
      <c r="J84" s="36"/>
      <c r="K84" s="52"/>
      <c r="L84" s="52"/>
      <c r="M84" s="52"/>
      <c r="N84" s="52"/>
      <c r="O84" s="52"/>
      <c r="P84" s="52"/>
      <c r="Q84" s="52"/>
      <c r="R84" s="54"/>
      <c r="S84" s="54"/>
      <c r="T84" s="54"/>
      <c r="U84" s="54"/>
      <c r="V84" s="54"/>
      <c r="W84" s="54"/>
      <c r="X84" s="54"/>
      <c r="Y84" s="54"/>
      <c r="Z84" s="52"/>
      <c r="AA84" s="52"/>
      <c r="AB84" s="52"/>
      <c r="AC84" s="52"/>
      <c r="AD84" s="52"/>
      <c r="AE84" s="52"/>
      <c r="AF84" s="52"/>
      <c r="AG84" s="52"/>
      <c r="AH84" s="52"/>
      <c r="AI84" s="52"/>
    </row>
    <row r="85" s="5" customFormat="1" ht="30" hidden="1" customHeight="1" spans="1:35">
      <c r="A85" s="35" t="s">
        <v>44</v>
      </c>
      <c r="B85" s="36" t="s">
        <v>215</v>
      </c>
      <c r="C85" s="36"/>
      <c r="D85" s="36"/>
      <c r="E85" s="36"/>
      <c r="F85" s="36"/>
      <c r="G85" s="36"/>
      <c r="H85" s="36"/>
      <c r="I85" s="36"/>
      <c r="J85" s="36"/>
      <c r="K85" s="52"/>
      <c r="L85" s="52"/>
      <c r="M85" s="52"/>
      <c r="N85" s="52"/>
      <c r="O85" s="52"/>
      <c r="P85" s="52"/>
      <c r="Q85" s="52"/>
      <c r="R85" s="54"/>
      <c r="S85" s="54"/>
      <c r="T85" s="54"/>
      <c r="U85" s="54"/>
      <c r="V85" s="54"/>
      <c r="W85" s="54"/>
      <c r="X85" s="54"/>
      <c r="Y85" s="54"/>
      <c r="Z85" s="52"/>
      <c r="AA85" s="52"/>
      <c r="AB85" s="52"/>
      <c r="AC85" s="52"/>
      <c r="AD85" s="52"/>
      <c r="AE85" s="52"/>
      <c r="AF85" s="52"/>
      <c r="AG85" s="52"/>
      <c r="AH85" s="52"/>
      <c r="AI85" s="52"/>
    </row>
    <row r="86" s="5" customFormat="1" ht="30" hidden="1" customHeight="1" spans="1:35">
      <c r="A86" s="35" t="s">
        <v>44</v>
      </c>
      <c r="B86" s="36" t="s">
        <v>216</v>
      </c>
      <c r="C86" s="36"/>
      <c r="D86" s="36"/>
      <c r="E86" s="36"/>
      <c r="F86" s="36"/>
      <c r="G86" s="36"/>
      <c r="H86" s="36"/>
      <c r="I86" s="36"/>
      <c r="J86" s="36"/>
      <c r="K86" s="52"/>
      <c r="L86" s="52">
        <f>L39+L40+L41++L28</f>
        <v>4535</v>
      </c>
      <c r="M86" s="52">
        <f>M39+M40+M41++M28</f>
        <v>11535</v>
      </c>
      <c r="N86" s="52">
        <f>SUM(N87)</f>
        <v>1312.94</v>
      </c>
      <c r="O86" s="52">
        <f t="shared" ref="O86:W86" si="29">SUM(O87)</f>
        <v>150</v>
      </c>
      <c r="P86" s="52">
        <f t="shared" si="29"/>
        <v>150</v>
      </c>
      <c r="Q86" s="52">
        <f t="shared" si="29"/>
        <v>0</v>
      </c>
      <c r="R86" s="52">
        <f t="shared" si="29"/>
        <v>0</v>
      </c>
      <c r="S86" s="52">
        <f t="shared" si="29"/>
        <v>0</v>
      </c>
      <c r="T86" s="52">
        <f t="shared" si="29"/>
        <v>0</v>
      </c>
      <c r="U86" s="52">
        <f t="shared" si="29"/>
        <v>0</v>
      </c>
      <c r="V86" s="52">
        <f t="shared" si="29"/>
        <v>0</v>
      </c>
      <c r="W86" s="52">
        <f t="shared" si="29"/>
        <v>1162.94</v>
      </c>
      <c r="X86" s="52"/>
      <c r="Y86" s="52">
        <f>Y39+Y40+Y41+Y28+Y87</f>
        <v>0</v>
      </c>
      <c r="Z86" s="52"/>
      <c r="AA86" s="52"/>
      <c r="AB86" s="52"/>
      <c r="AC86" s="52"/>
      <c r="AD86" s="52"/>
      <c r="AE86" s="52"/>
      <c r="AF86" s="52"/>
      <c r="AG86" s="52"/>
      <c r="AH86" s="52"/>
      <c r="AI86" s="52"/>
    </row>
    <row r="87" s="8" customFormat="1" ht="178" customHeight="1" spans="1:69">
      <c r="A87" s="37">
        <v>19</v>
      </c>
      <c r="B87" s="37" t="s">
        <v>324</v>
      </c>
      <c r="C87" s="37">
        <v>2026</v>
      </c>
      <c r="D87" s="37" t="s">
        <v>325</v>
      </c>
      <c r="E87" s="37" t="s">
        <v>207</v>
      </c>
      <c r="F87" s="37" t="s">
        <v>219</v>
      </c>
      <c r="G87" s="37" t="s">
        <v>50</v>
      </c>
      <c r="H87" s="37" t="s">
        <v>326</v>
      </c>
      <c r="I87" s="37" t="s">
        <v>236</v>
      </c>
      <c r="J87" s="53" t="s">
        <v>327</v>
      </c>
      <c r="K87" s="39"/>
      <c r="L87" s="39"/>
      <c r="M87" s="39"/>
      <c r="N87" s="39">
        <v>1312.94</v>
      </c>
      <c r="O87" s="39">
        <v>150</v>
      </c>
      <c r="P87" s="39">
        <v>150</v>
      </c>
      <c r="Q87" s="39"/>
      <c r="R87" s="39"/>
      <c r="S87" s="39"/>
      <c r="T87" s="39"/>
      <c r="U87" s="39"/>
      <c r="W87" s="39">
        <f>N87-P87</f>
        <v>1162.94</v>
      </c>
      <c r="X87" s="39" t="s">
        <v>328</v>
      </c>
      <c r="Y87" s="39"/>
      <c r="Z87" s="39" t="s">
        <v>239</v>
      </c>
      <c r="AA87" s="39" t="s">
        <v>240</v>
      </c>
      <c r="AB87" s="39" t="s">
        <v>239</v>
      </c>
      <c r="AC87" s="39" t="s">
        <v>240</v>
      </c>
      <c r="AD87" s="39" t="s">
        <v>241</v>
      </c>
      <c r="AE87" s="64" t="s">
        <v>329</v>
      </c>
      <c r="AF87" s="53" t="s">
        <v>330</v>
      </c>
      <c r="AG87" s="39"/>
      <c r="AH87" s="39"/>
      <c r="AI87" s="39"/>
      <c r="AJ87" s="180" t="s">
        <v>322</v>
      </c>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3"/>
    </row>
    <row r="88" s="5" customFormat="1" ht="30" hidden="1" customHeight="1" spans="1:35">
      <c r="A88" s="71" t="s">
        <v>42</v>
      </c>
      <c r="B88" s="34" t="s">
        <v>249</v>
      </c>
      <c r="C88" s="34"/>
      <c r="D88" s="34"/>
      <c r="E88" s="34"/>
      <c r="F88" s="34"/>
      <c r="G88" s="34"/>
      <c r="H88" s="34"/>
      <c r="I88" s="34"/>
      <c r="J88" s="34"/>
      <c r="K88" s="60">
        <f t="shared" ref="K88:Y88" si="30">K89+K90+K92+K93</f>
        <v>0</v>
      </c>
      <c r="L88" s="60">
        <f t="shared" si="30"/>
        <v>667</v>
      </c>
      <c r="M88" s="60">
        <f t="shared" si="30"/>
        <v>667</v>
      </c>
      <c r="N88" s="60">
        <f t="shared" si="30"/>
        <v>1000</v>
      </c>
      <c r="O88" s="60">
        <f t="shared" si="30"/>
        <v>1000</v>
      </c>
      <c r="P88" s="60">
        <f t="shared" si="30"/>
        <v>212</v>
      </c>
      <c r="Q88" s="60">
        <f t="shared" si="30"/>
        <v>311</v>
      </c>
      <c r="R88" s="60">
        <f t="shared" si="30"/>
        <v>477</v>
      </c>
      <c r="S88" s="60">
        <f t="shared" si="30"/>
        <v>0</v>
      </c>
      <c r="T88" s="60">
        <f t="shared" si="30"/>
        <v>0</v>
      </c>
      <c r="U88" s="60">
        <f t="shared" si="30"/>
        <v>0</v>
      </c>
      <c r="V88" s="60">
        <f t="shared" si="30"/>
        <v>0</v>
      </c>
      <c r="W88" s="60">
        <f t="shared" si="30"/>
        <v>0</v>
      </c>
      <c r="X88" s="60">
        <f t="shared" si="30"/>
        <v>0</v>
      </c>
      <c r="Y88" s="60">
        <f t="shared" si="30"/>
        <v>0</v>
      </c>
      <c r="Z88" s="60"/>
      <c r="AA88" s="60"/>
      <c r="AB88" s="60"/>
      <c r="AC88" s="60"/>
      <c r="AD88" s="60"/>
      <c r="AE88" s="60"/>
      <c r="AF88" s="60"/>
      <c r="AG88" s="60"/>
      <c r="AH88" s="60"/>
      <c r="AI88" s="60"/>
    </row>
    <row r="89" s="3" customFormat="1" ht="30" hidden="1" customHeight="1" spans="1:35">
      <c r="A89" s="35" t="s">
        <v>44</v>
      </c>
      <c r="B89" s="36" t="s">
        <v>250</v>
      </c>
      <c r="C89" s="36"/>
      <c r="D89" s="36"/>
      <c r="E89" s="36"/>
      <c r="F89" s="36"/>
      <c r="G89" s="36"/>
      <c r="H89" s="36"/>
      <c r="I89" s="36"/>
      <c r="J89" s="36"/>
      <c r="K89" s="52"/>
      <c r="L89" s="52"/>
      <c r="M89" s="52"/>
      <c r="N89" s="52"/>
      <c r="O89" s="52"/>
      <c r="P89" s="52"/>
      <c r="Q89" s="52"/>
      <c r="R89" s="54"/>
      <c r="S89" s="54"/>
      <c r="T89" s="54"/>
      <c r="U89" s="54"/>
      <c r="V89" s="54"/>
      <c r="W89" s="54"/>
      <c r="X89" s="54"/>
      <c r="Y89" s="54"/>
      <c r="Z89" s="52"/>
      <c r="AA89" s="52"/>
      <c r="AB89" s="52"/>
      <c r="AC89" s="52"/>
      <c r="AD89" s="52"/>
      <c r="AE89" s="52"/>
      <c r="AF89" s="52"/>
      <c r="AG89" s="52"/>
      <c r="AH89" s="52"/>
      <c r="AI89" s="52"/>
    </row>
    <row r="90" s="7" customFormat="1" ht="30" hidden="1" customHeight="1" spans="1:35">
      <c r="A90" s="35" t="s">
        <v>44</v>
      </c>
      <c r="B90" s="36" t="s">
        <v>251</v>
      </c>
      <c r="C90" s="36"/>
      <c r="D90" s="36"/>
      <c r="E90" s="36"/>
      <c r="F90" s="36"/>
      <c r="G90" s="36"/>
      <c r="H90" s="36"/>
      <c r="I90" s="36"/>
      <c r="J90" s="36"/>
      <c r="K90" s="52"/>
      <c r="L90" s="52">
        <f t="shared" ref="L90:Y90" si="31">L91</f>
        <v>667</v>
      </c>
      <c r="M90" s="52">
        <f t="shared" si="31"/>
        <v>667</v>
      </c>
      <c r="N90" s="52">
        <f t="shared" si="31"/>
        <v>1000</v>
      </c>
      <c r="O90" s="52">
        <f t="shared" si="31"/>
        <v>1000</v>
      </c>
      <c r="P90" s="52">
        <f t="shared" si="31"/>
        <v>212</v>
      </c>
      <c r="Q90" s="52">
        <f t="shared" si="31"/>
        <v>311</v>
      </c>
      <c r="R90" s="52">
        <f t="shared" si="31"/>
        <v>477</v>
      </c>
      <c r="S90" s="52">
        <f t="shared" si="31"/>
        <v>0</v>
      </c>
      <c r="T90" s="52">
        <f t="shared" si="31"/>
        <v>0</v>
      </c>
      <c r="U90" s="52">
        <f t="shared" si="31"/>
        <v>0</v>
      </c>
      <c r="V90" s="52">
        <f t="shared" si="31"/>
        <v>0</v>
      </c>
      <c r="W90" s="52">
        <f t="shared" si="31"/>
        <v>0</v>
      </c>
      <c r="X90" s="52">
        <f t="shared" si="31"/>
        <v>0</v>
      </c>
      <c r="Y90" s="52">
        <f t="shared" si="31"/>
        <v>0</v>
      </c>
      <c r="Z90" s="52"/>
      <c r="AA90" s="52"/>
      <c r="AB90" s="52"/>
      <c r="AC90" s="52"/>
      <c r="AD90" s="52"/>
      <c r="AE90" s="52"/>
      <c r="AF90" s="52"/>
      <c r="AG90" s="52"/>
      <c r="AH90" s="52"/>
      <c r="AI90" s="52"/>
    </row>
    <row r="91" s="5" customFormat="1" ht="165" customHeight="1" spans="1:68">
      <c r="A91" s="37">
        <v>20</v>
      </c>
      <c r="B91" s="37" t="s">
        <v>252</v>
      </c>
      <c r="C91" s="37">
        <v>2026</v>
      </c>
      <c r="D91" s="37" t="s">
        <v>253</v>
      </c>
      <c r="E91" s="37" t="s">
        <v>207</v>
      </c>
      <c r="F91" s="37" t="s">
        <v>219</v>
      </c>
      <c r="G91" s="37" t="s">
        <v>50</v>
      </c>
      <c r="H91" s="37" t="s">
        <v>254</v>
      </c>
      <c r="I91" s="37" t="s">
        <v>236</v>
      </c>
      <c r="J91" s="53" t="s">
        <v>255</v>
      </c>
      <c r="K91" s="39" t="s">
        <v>256</v>
      </c>
      <c r="L91" s="39">
        <v>667</v>
      </c>
      <c r="M91" s="39">
        <v>667</v>
      </c>
      <c r="N91" s="39">
        <v>1000</v>
      </c>
      <c r="O91" s="39">
        <v>1000</v>
      </c>
      <c r="P91" s="39">
        <v>212</v>
      </c>
      <c r="Q91" s="39">
        <v>311</v>
      </c>
      <c r="R91" s="39">
        <v>477</v>
      </c>
      <c r="S91" s="39">
        <v>0</v>
      </c>
      <c r="T91" s="39">
        <v>0</v>
      </c>
      <c r="U91" s="39">
        <v>0</v>
      </c>
      <c r="V91" s="39">
        <v>0</v>
      </c>
      <c r="W91" s="39">
        <v>0</v>
      </c>
      <c r="X91" s="39"/>
      <c r="Y91" s="39">
        <v>0</v>
      </c>
      <c r="Z91" s="39" t="s">
        <v>148</v>
      </c>
      <c r="AA91" s="39" t="s">
        <v>149</v>
      </c>
      <c r="AB91" s="39" t="s">
        <v>55</v>
      </c>
      <c r="AC91" s="39" t="s">
        <v>56</v>
      </c>
      <c r="AD91" s="39" t="s">
        <v>303</v>
      </c>
      <c r="AE91" s="64" t="s">
        <v>257</v>
      </c>
      <c r="AF91" s="64" t="s">
        <v>258</v>
      </c>
      <c r="AG91" s="39"/>
      <c r="AH91" s="39"/>
      <c r="AI91" s="39"/>
      <c r="AJ91" s="182" t="s">
        <v>306</v>
      </c>
      <c r="AK91" s="182"/>
      <c r="AL91" s="182"/>
      <c r="AM91" s="182"/>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c r="BN91" s="182"/>
      <c r="BO91" s="182"/>
      <c r="BP91" s="182"/>
    </row>
    <row r="92" s="5" customFormat="1" ht="30" hidden="1" customHeight="1" spans="1:35">
      <c r="A92" s="35" t="s">
        <v>44</v>
      </c>
      <c r="B92" s="36" t="s">
        <v>259</v>
      </c>
      <c r="C92" s="36"/>
      <c r="D92" s="36"/>
      <c r="E92" s="36"/>
      <c r="F92" s="36"/>
      <c r="G92" s="36"/>
      <c r="H92" s="36"/>
      <c r="I92" s="36"/>
      <c r="J92" s="36"/>
      <c r="K92" s="52"/>
      <c r="L92" s="52"/>
      <c r="M92" s="52"/>
      <c r="N92" s="52"/>
      <c r="O92" s="52"/>
      <c r="P92" s="52"/>
      <c r="Q92" s="52"/>
      <c r="R92" s="54"/>
      <c r="S92" s="54"/>
      <c r="T92" s="54"/>
      <c r="U92" s="54"/>
      <c r="V92" s="54"/>
      <c r="W92" s="54"/>
      <c r="X92" s="54"/>
      <c r="Y92" s="54"/>
      <c r="Z92" s="52"/>
      <c r="AA92" s="52"/>
      <c r="AB92" s="52"/>
      <c r="AC92" s="52"/>
      <c r="AD92" s="52"/>
      <c r="AE92" s="52"/>
      <c r="AF92" s="52"/>
      <c r="AG92" s="52"/>
      <c r="AH92" s="52"/>
      <c r="AI92" s="52"/>
    </row>
    <row r="93" s="5" customFormat="1" ht="30" hidden="1" customHeight="1" spans="1:35">
      <c r="A93" s="35" t="s">
        <v>44</v>
      </c>
      <c r="B93" s="36" t="s">
        <v>260</v>
      </c>
      <c r="C93" s="36"/>
      <c r="D93" s="36"/>
      <c r="E93" s="36"/>
      <c r="F93" s="36"/>
      <c r="G93" s="36"/>
      <c r="H93" s="36"/>
      <c r="I93" s="36"/>
      <c r="J93" s="36"/>
      <c r="K93" s="52"/>
      <c r="L93" s="52"/>
      <c r="M93" s="52"/>
      <c r="N93" s="52"/>
      <c r="O93" s="52"/>
      <c r="P93" s="52"/>
      <c r="Q93" s="52"/>
      <c r="R93" s="54"/>
      <c r="S93" s="54"/>
      <c r="T93" s="54"/>
      <c r="U93" s="54"/>
      <c r="V93" s="54"/>
      <c r="W93" s="54"/>
      <c r="X93" s="54"/>
      <c r="Y93" s="54"/>
      <c r="Z93" s="52"/>
      <c r="AA93" s="52"/>
      <c r="AB93" s="52"/>
      <c r="AC93" s="52"/>
      <c r="AD93" s="52"/>
      <c r="AE93" s="52"/>
      <c r="AF93" s="52"/>
      <c r="AG93" s="52"/>
      <c r="AH93" s="52"/>
      <c r="AI93" s="52"/>
    </row>
    <row r="94" s="5" customFormat="1" ht="30" hidden="1" customHeight="1" spans="1:35">
      <c r="A94" s="71" t="s">
        <v>42</v>
      </c>
      <c r="B94" s="34" t="s">
        <v>261</v>
      </c>
      <c r="C94" s="34"/>
      <c r="D94" s="34"/>
      <c r="E94" s="34"/>
      <c r="F94" s="34"/>
      <c r="G94" s="34"/>
      <c r="H94" s="34"/>
      <c r="I94" s="34"/>
      <c r="J94" s="34"/>
      <c r="K94" s="59">
        <f t="shared" ref="K94:Y94" si="32">K95+K96+K97+K98+K99+K100</f>
        <v>0</v>
      </c>
      <c r="L94" s="59">
        <f t="shared" si="32"/>
        <v>0</v>
      </c>
      <c r="M94" s="59">
        <f t="shared" si="32"/>
        <v>0</v>
      </c>
      <c r="N94" s="59">
        <f t="shared" si="32"/>
        <v>0</v>
      </c>
      <c r="O94" s="59">
        <f t="shared" si="32"/>
        <v>0</v>
      </c>
      <c r="P94" s="59">
        <f t="shared" si="32"/>
        <v>0</v>
      </c>
      <c r="Q94" s="59">
        <f t="shared" si="32"/>
        <v>0</v>
      </c>
      <c r="R94" s="59">
        <f t="shared" si="32"/>
        <v>0</v>
      </c>
      <c r="S94" s="59">
        <f t="shared" si="32"/>
        <v>0</v>
      </c>
      <c r="T94" s="59">
        <f t="shared" si="32"/>
        <v>0</v>
      </c>
      <c r="U94" s="59">
        <f t="shared" si="32"/>
        <v>0</v>
      </c>
      <c r="V94" s="59">
        <f t="shared" si="32"/>
        <v>0</v>
      </c>
      <c r="W94" s="59">
        <f t="shared" si="32"/>
        <v>0</v>
      </c>
      <c r="X94" s="59">
        <f t="shared" si="32"/>
        <v>0</v>
      </c>
      <c r="Y94" s="59">
        <f t="shared" si="32"/>
        <v>0</v>
      </c>
      <c r="Z94" s="60"/>
      <c r="AA94" s="60"/>
      <c r="AB94" s="60"/>
      <c r="AC94" s="60"/>
      <c r="AD94" s="60"/>
      <c r="AE94" s="60"/>
      <c r="AF94" s="60"/>
      <c r="AG94" s="60"/>
      <c r="AH94" s="60"/>
      <c r="AI94" s="60"/>
    </row>
    <row r="95" s="5" customFormat="1" ht="30" hidden="1" customHeight="1" spans="1:35">
      <c r="A95" s="35" t="s">
        <v>44</v>
      </c>
      <c r="B95" s="36" t="s">
        <v>262</v>
      </c>
      <c r="C95" s="36"/>
      <c r="D95" s="36"/>
      <c r="E95" s="36"/>
      <c r="F95" s="36"/>
      <c r="G95" s="36"/>
      <c r="H95" s="36"/>
      <c r="I95" s="36"/>
      <c r="J95" s="36"/>
      <c r="K95" s="52"/>
      <c r="L95" s="52"/>
      <c r="M95" s="52"/>
      <c r="N95" s="52"/>
      <c r="O95" s="52"/>
      <c r="P95" s="52"/>
      <c r="Q95" s="52"/>
      <c r="R95" s="54"/>
      <c r="S95" s="54"/>
      <c r="T95" s="54"/>
      <c r="U95" s="54"/>
      <c r="V95" s="54"/>
      <c r="W95" s="54"/>
      <c r="X95" s="54"/>
      <c r="Y95" s="54"/>
      <c r="Z95" s="52"/>
      <c r="AA95" s="52"/>
      <c r="AB95" s="52"/>
      <c r="AC95" s="52"/>
      <c r="AD95" s="52"/>
      <c r="AE95" s="52"/>
      <c r="AF95" s="52"/>
      <c r="AG95" s="52"/>
      <c r="AH95" s="52"/>
      <c r="AI95" s="52"/>
    </row>
    <row r="96" s="5" customFormat="1" ht="30" hidden="1" customHeight="1" spans="1:35">
      <c r="A96" s="35" t="s">
        <v>44</v>
      </c>
      <c r="B96" s="36" t="s">
        <v>263</v>
      </c>
      <c r="C96" s="36"/>
      <c r="D96" s="36"/>
      <c r="E96" s="36"/>
      <c r="F96" s="36"/>
      <c r="G96" s="36"/>
      <c r="H96" s="36"/>
      <c r="I96" s="36"/>
      <c r="J96" s="36"/>
      <c r="K96" s="52"/>
      <c r="L96" s="52"/>
      <c r="M96" s="52"/>
      <c r="N96" s="52"/>
      <c r="O96" s="52"/>
      <c r="P96" s="52"/>
      <c r="Q96" s="52"/>
      <c r="R96" s="54"/>
      <c r="S96" s="54"/>
      <c r="T96" s="54"/>
      <c r="U96" s="54"/>
      <c r="V96" s="54"/>
      <c r="W96" s="54"/>
      <c r="X96" s="54"/>
      <c r="Y96" s="54"/>
      <c r="Z96" s="52"/>
      <c r="AA96" s="52"/>
      <c r="AB96" s="52"/>
      <c r="AC96" s="52"/>
      <c r="AD96" s="52"/>
      <c r="AE96" s="52"/>
      <c r="AF96" s="52"/>
      <c r="AG96" s="52"/>
      <c r="AH96" s="52"/>
      <c r="AI96" s="52"/>
    </row>
    <row r="97" s="3" customFormat="1" ht="30" hidden="1" customHeight="1" spans="1:35">
      <c r="A97" s="35" t="s">
        <v>44</v>
      </c>
      <c r="B97" s="36" t="s">
        <v>264</v>
      </c>
      <c r="C97" s="36"/>
      <c r="D97" s="36"/>
      <c r="E97" s="36"/>
      <c r="F97" s="36"/>
      <c r="G97" s="36"/>
      <c r="H97" s="36"/>
      <c r="I97" s="36"/>
      <c r="J97" s="36"/>
      <c r="K97" s="52"/>
      <c r="L97" s="52"/>
      <c r="M97" s="52"/>
      <c r="N97" s="52"/>
      <c r="O97" s="52"/>
      <c r="P97" s="52"/>
      <c r="Q97" s="52"/>
      <c r="R97" s="54"/>
      <c r="S97" s="54"/>
      <c r="T97" s="54"/>
      <c r="U97" s="54"/>
      <c r="V97" s="54"/>
      <c r="W97" s="54"/>
      <c r="X97" s="54"/>
      <c r="Y97" s="54"/>
      <c r="Z97" s="52"/>
      <c r="AA97" s="52"/>
      <c r="AB97" s="52"/>
      <c r="AC97" s="52"/>
      <c r="AD97" s="52"/>
      <c r="AE97" s="52"/>
      <c r="AF97" s="52"/>
      <c r="AG97" s="52"/>
      <c r="AH97" s="52"/>
      <c r="AI97" s="52"/>
    </row>
    <row r="98" s="7" customFormat="1" ht="30" hidden="1" customHeight="1" spans="1:35">
      <c r="A98" s="35" t="s">
        <v>44</v>
      </c>
      <c r="B98" s="36" t="s">
        <v>265</v>
      </c>
      <c r="C98" s="36"/>
      <c r="D98" s="36"/>
      <c r="E98" s="36"/>
      <c r="F98" s="36"/>
      <c r="G98" s="36"/>
      <c r="H98" s="36"/>
      <c r="I98" s="36"/>
      <c r="J98" s="36"/>
      <c r="K98" s="52"/>
      <c r="L98" s="52"/>
      <c r="M98" s="52"/>
      <c r="N98" s="52"/>
      <c r="O98" s="52"/>
      <c r="P98" s="52"/>
      <c r="Q98" s="52"/>
      <c r="R98" s="54"/>
      <c r="S98" s="54"/>
      <c r="T98" s="54"/>
      <c r="U98" s="54"/>
      <c r="V98" s="54"/>
      <c r="W98" s="54"/>
      <c r="X98" s="54"/>
      <c r="Y98" s="54"/>
      <c r="Z98" s="52"/>
      <c r="AA98" s="52"/>
      <c r="AB98" s="52"/>
      <c r="AC98" s="52"/>
      <c r="AD98" s="52"/>
      <c r="AE98" s="52"/>
      <c r="AF98" s="52"/>
      <c r="AG98" s="52"/>
      <c r="AH98" s="52"/>
      <c r="AI98" s="52"/>
    </row>
    <row r="99" s="5" customFormat="1" ht="30" hidden="1" customHeight="1" spans="1:35">
      <c r="A99" s="35" t="s">
        <v>44</v>
      </c>
      <c r="B99" s="36" t="s">
        <v>266</v>
      </c>
      <c r="C99" s="36"/>
      <c r="D99" s="36"/>
      <c r="E99" s="36"/>
      <c r="F99" s="36"/>
      <c r="G99" s="36"/>
      <c r="H99" s="36"/>
      <c r="I99" s="36"/>
      <c r="J99" s="36"/>
      <c r="K99" s="52"/>
      <c r="L99" s="52"/>
      <c r="M99" s="52"/>
      <c r="N99" s="52"/>
      <c r="O99" s="52"/>
      <c r="P99" s="52"/>
      <c r="Q99" s="52"/>
      <c r="R99" s="54"/>
      <c r="S99" s="54"/>
      <c r="T99" s="54"/>
      <c r="U99" s="54"/>
      <c r="V99" s="54"/>
      <c r="W99" s="54"/>
      <c r="X99" s="54"/>
      <c r="Y99" s="54"/>
      <c r="Z99" s="52"/>
      <c r="AA99" s="52"/>
      <c r="AB99" s="52"/>
      <c r="AC99" s="52"/>
      <c r="AD99" s="52"/>
      <c r="AE99" s="52"/>
      <c r="AF99" s="52"/>
      <c r="AG99" s="52"/>
      <c r="AH99" s="52"/>
      <c r="AI99" s="52"/>
    </row>
    <row r="100" s="7" customFormat="1" ht="30" hidden="1" customHeight="1" spans="1:35">
      <c r="A100" s="35" t="s">
        <v>44</v>
      </c>
      <c r="B100" s="36" t="s">
        <v>267</v>
      </c>
      <c r="C100" s="36"/>
      <c r="D100" s="36"/>
      <c r="E100" s="36"/>
      <c r="F100" s="36"/>
      <c r="G100" s="36"/>
      <c r="H100" s="36"/>
      <c r="I100" s="36"/>
      <c r="J100" s="36"/>
      <c r="K100" s="52"/>
      <c r="L100" s="52"/>
      <c r="M100" s="52"/>
      <c r="N100" s="52"/>
      <c r="O100" s="52"/>
      <c r="P100" s="52"/>
      <c r="Q100" s="52"/>
      <c r="R100" s="54"/>
      <c r="S100" s="54"/>
      <c r="T100" s="54"/>
      <c r="U100" s="54"/>
      <c r="V100" s="54"/>
      <c r="W100" s="54"/>
      <c r="X100" s="54"/>
      <c r="Y100" s="54"/>
      <c r="Z100" s="52"/>
      <c r="AA100" s="52"/>
      <c r="AB100" s="52"/>
      <c r="AC100" s="52"/>
      <c r="AD100" s="52"/>
      <c r="AE100" s="52"/>
      <c r="AF100" s="52"/>
      <c r="AG100" s="52"/>
      <c r="AH100" s="52"/>
      <c r="AI100" s="52"/>
    </row>
    <row r="101" s="5" customFormat="1" ht="30" hidden="1" customHeight="1" spans="1:35">
      <c r="A101" s="23" t="s">
        <v>40</v>
      </c>
      <c r="B101" s="24" t="s">
        <v>268</v>
      </c>
      <c r="C101" s="24"/>
      <c r="D101" s="24"/>
      <c r="E101" s="24"/>
      <c r="F101" s="24"/>
      <c r="G101" s="24"/>
      <c r="H101" s="24"/>
      <c r="I101" s="24"/>
      <c r="J101" s="24"/>
      <c r="K101" s="46">
        <f t="shared" ref="K101:Y101" si="33">K102</f>
        <v>0</v>
      </c>
      <c r="L101" s="46">
        <f t="shared" si="33"/>
        <v>0</v>
      </c>
      <c r="M101" s="46">
        <f t="shared" si="33"/>
        <v>0</v>
      </c>
      <c r="N101" s="46">
        <f t="shared" si="33"/>
        <v>0</v>
      </c>
      <c r="O101" s="46">
        <f t="shared" si="33"/>
        <v>0</v>
      </c>
      <c r="P101" s="46">
        <f t="shared" si="33"/>
        <v>0</v>
      </c>
      <c r="Q101" s="46">
        <f t="shared" si="33"/>
        <v>0</v>
      </c>
      <c r="R101" s="46">
        <f t="shared" si="33"/>
        <v>0</v>
      </c>
      <c r="S101" s="46">
        <f t="shared" si="33"/>
        <v>0</v>
      </c>
      <c r="T101" s="46">
        <f t="shared" si="33"/>
        <v>0</v>
      </c>
      <c r="U101" s="46">
        <f t="shared" si="33"/>
        <v>0</v>
      </c>
      <c r="V101" s="46">
        <f t="shared" si="33"/>
        <v>0</v>
      </c>
      <c r="W101" s="46">
        <f t="shared" si="33"/>
        <v>0</v>
      </c>
      <c r="X101" s="46">
        <f t="shared" si="33"/>
        <v>0</v>
      </c>
      <c r="Y101" s="46">
        <f t="shared" si="33"/>
        <v>0</v>
      </c>
      <c r="Z101" s="46"/>
      <c r="AA101" s="46"/>
      <c r="AB101" s="46"/>
      <c r="AC101" s="46"/>
      <c r="AD101" s="46"/>
      <c r="AE101" s="46"/>
      <c r="AF101" s="46"/>
      <c r="AG101" s="46"/>
      <c r="AH101" s="46"/>
      <c r="AI101" s="46"/>
    </row>
    <row r="102" s="7" customFormat="1" ht="30" hidden="1" customHeight="1" spans="1:35">
      <c r="A102" s="25" t="s">
        <v>42</v>
      </c>
      <c r="B102" s="34" t="s">
        <v>268</v>
      </c>
      <c r="C102" s="34"/>
      <c r="D102" s="34"/>
      <c r="E102" s="34"/>
      <c r="F102" s="34"/>
      <c r="G102" s="34"/>
      <c r="H102" s="34"/>
      <c r="I102" s="34"/>
      <c r="J102" s="34"/>
      <c r="K102" s="59">
        <f t="shared" ref="K102:Y102" si="34">K103+K104+K105+K106+K107+K108</f>
        <v>0</v>
      </c>
      <c r="L102" s="59">
        <f t="shared" si="34"/>
        <v>0</v>
      </c>
      <c r="M102" s="59">
        <f t="shared" si="34"/>
        <v>0</v>
      </c>
      <c r="N102" s="59">
        <f t="shared" si="34"/>
        <v>0</v>
      </c>
      <c r="O102" s="59">
        <f t="shared" si="34"/>
        <v>0</v>
      </c>
      <c r="P102" s="59">
        <f t="shared" si="34"/>
        <v>0</v>
      </c>
      <c r="Q102" s="59">
        <f t="shared" si="34"/>
        <v>0</v>
      </c>
      <c r="R102" s="59">
        <f t="shared" si="34"/>
        <v>0</v>
      </c>
      <c r="S102" s="59">
        <f t="shared" si="34"/>
        <v>0</v>
      </c>
      <c r="T102" s="59">
        <f t="shared" si="34"/>
        <v>0</v>
      </c>
      <c r="U102" s="59">
        <f t="shared" si="34"/>
        <v>0</v>
      </c>
      <c r="V102" s="59">
        <f t="shared" si="34"/>
        <v>0</v>
      </c>
      <c r="W102" s="59">
        <f t="shared" si="34"/>
        <v>0</v>
      </c>
      <c r="X102" s="59">
        <f t="shared" si="34"/>
        <v>0</v>
      </c>
      <c r="Y102" s="59">
        <f t="shared" si="34"/>
        <v>0</v>
      </c>
      <c r="Z102" s="60"/>
      <c r="AA102" s="60"/>
      <c r="AB102" s="60"/>
      <c r="AC102" s="60"/>
      <c r="AD102" s="60"/>
      <c r="AE102" s="60"/>
      <c r="AF102" s="60"/>
      <c r="AG102" s="60"/>
      <c r="AH102" s="60"/>
      <c r="AI102" s="60"/>
    </row>
    <row r="103" s="5" customFormat="1" ht="30" hidden="1" customHeight="1" spans="1:35">
      <c r="A103" s="35" t="s">
        <v>44</v>
      </c>
      <c r="B103" s="36" t="s">
        <v>269</v>
      </c>
      <c r="C103" s="36"/>
      <c r="D103" s="36"/>
      <c r="E103" s="36"/>
      <c r="F103" s="36"/>
      <c r="G103" s="36"/>
      <c r="H103" s="36"/>
      <c r="I103" s="36"/>
      <c r="J103" s="36"/>
      <c r="K103" s="52"/>
      <c r="L103" s="52"/>
      <c r="M103" s="52"/>
      <c r="N103" s="52"/>
      <c r="O103" s="52"/>
      <c r="P103" s="52"/>
      <c r="Q103" s="52"/>
      <c r="R103" s="54"/>
      <c r="S103" s="54"/>
      <c r="T103" s="54"/>
      <c r="U103" s="54"/>
      <c r="V103" s="54"/>
      <c r="W103" s="54"/>
      <c r="X103" s="54"/>
      <c r="Y103" s="54"/>
      <c r="Z103" s="52"/>
      <c r="AA103" s="52"/>
      <c r="AB103" s="52"/>
      <c r="AC103" s="52"/>
      <c r="AD103" s="52"/>
      <c r="AE103" s="52"/>
      <c r="AF103" s="52"/>
      <c r="AG103" s="52"/>
      <c r="AH103" s="52"/>
      <c r="AI103" s="52"/>
    </row>
    <row r="104" s="3" customFormat="1" ht="30" hidden="1" customHeight="1" spans="1:35">
      <c r="A104" s="35" t="s">
        <v>44</v>
      </c>
      <c r="B104" s="36" t="s">
        <v>270</v>
      </c>
      <c r="C104" s="36"/>
      <c r="D104" s="36"/>
      <c r="E104" s="36"/>
      <c r="F104" s="36"/>
      <c r="G104" s="36"/>
      <c r="H104" s="36"/>
      <c r="I104" s="36"/>
      <c r="J104" s="36"/>
      <c r="K104" s="52"/>
      <c r="L104" s="52"/>
      <c r="M104" s="52"/>
      <c r="N104" s="52"/>
      <c r="O104" s="52"/>
      <c r="P104" s="52"/>
      <c r="Q104" s="52"/>
      <c r="R104" s="54"/>
      <c r="S104" s="54"/>
      <c r="T104" s="54"/>
      <c r="U104" s="54"/>
      <c r="V104" s="54"/>
      <c r="W104" s="54"/>
      <c r="X104" s="54"/>
      <c r="Y104" s="54"/>
      <c r="Z104" s="52"/>
      <c r="AA104" s="52"/>
      <c r="AB104" s="52"/>
      <c r="AC104" s="52"/>
      <c r="AD104" s="52"/>
      <c r="AE104" s="52"/>
      <c r="AF104" s="52"/>
      <c r="AG104" s="52"/>
      <c r="AH104" s="52"/>
      <c r="AI104" s="52"/>
    </row>
    <row r="105" s="7" customFormat="1" ht="30" hidden="1" customHeight="1" spans="1:35">
      <c r="A105" s="35" t="s">
        <v>44</v>
      </c>
      <c r="B105" s="36" t="s">
        <v>271</v>
      </c>
      <c r="C105" s="36"/>
      <c r="D105" s="36"/>
      <c r="E105" s="36"/>
      <c r="F105" s="36"/>
      <c r="G105" s="36"/>
      <c r="H105" s="36"/>
      <c r="I105" s="36"/>
      <c r="J105" s="36"/>
      <c r="K105" s="52"/>
      <c r="L105" s="52"/>
      <c r="M105" s="52"/>
      <c r="N105" s="52"/>
      <c r="O105" s="52"/>
      <c r="P105" s="52"/>
      <c r="Q105" s="52"/>
      <c r="R105" s="54"/>
      <c r="S105" s="54"/>
      <c r="T105" s="54"/>
      <c r="U105" s="54"/>
      <c r="V105" s="54"/>
      <c r="W105" s="54"/>
      <c r="X105" s="54"/>
      <c r="Y105" s="54"/>
      <c r="Z105" s="52"/>
      <c r="AA105" s="52"/>
      <c r="AB105" s="52"/>
      <c r="AC105" s="52"/>
      <c r="AD105" s="52"/>
      <c r="AE105" s="52"/>
      <c r="AF105" s="52"/>
      <c r="AG105" s="52"/>
      <c r="AH105" s="52"/>
      <c r="AI105" s="52"/>
    </row>
    <row r="106" s="5" customFormat="1" ht="30" hidden="1" customHeight="1" spans="1:35">
      <c r="A106" s="35" t="s">
        <v>44</v>
      </c>
      <c r="B106" s="36" t="s">
        <v>272</v>
      </c>
      <c r="C106" s="36"/>
      <c r="D106" s="36"/>
      <c r="E106" s="36"/>
      <c r="F106" s="36"/>
      <c r="G106" s="36"/>
      <c r="H106" s="36"/>
      <c r="I106" s="36"/>
      <c r="J106" s="36"/>
      <c r="K106" s="52"/>
      <c r="L106" s="52"/>
      <c r="M106" s="52"/>
      <c r="N106" s="52"/>
      <c r="O106" s="52"/>
      <c r="P106" s="52"/>
      <c r="Q106" s="52"/>
      <c r="R106" s="54"/>
      <c r="S106" s="54"/>
      <c r="T106" s="54"/>
      <c r="U106" s="54"/>
      <c r="V106" s="54"/>
      <c r="W106" s="54"/>
      <c r="X106" s="54"/>
      <c r="Y106" s="54"/>
      <c r="Z106" s="52"/>
      <c r="AA106" s="52"/>
      <c r="AB106" s="52"/>
      <c r="AC106" s="52"/>
      <c r="AD106" s="52"/>
      <c r="AE106" s="52"/>
      <c r="AF106" s="52"/>
      <c r="AG106" s="52"/>
      <c r="AH106" s="52"/>
      <c r="AI106" s="52"/>
    </row>
    <row r="107" s="5" customFormat="1" ht="30" hidden="1" customHeight="1" spans="1:35">
      <c r="A107" s="35" t="s">
        <v>44</v>
      </c>
      <c r="B107" s="36" t="s">
        <v>273</v>
      </c>
      <c r="C107" s="36"/>
      <c r="D107" s="36"/>
      <c r="E107" s="36"/>
      <c r="F107" s="36"/>
      <c r="G107" s="36"/>
      <c r="H107" s="36"/>
      <c r="I107" s="36"/>
      <c r="J107" s="36"/>
      <c r="K107" s="52"/>
      <c r="L107" s="52"/>
      <c r="M107" s="52"/>
      <c r="N107" s="52"/>
      <c r="O107" s="52"/>
      <c r="P107" s="52"/>
      <c r="Q107" s="52"/>
      <c r="R107" s="54"/>
      <c r="S107" s="54"/>
      <c r="T107" s="54"/>
      <c r="U107" s="54"/>
      <c r="V107" s="54"/>
      <c r="W107" s="54"/>
      <c r="X107" s="54"/>
      <c r="Y107" s="54"/>
      <c r="Z107" s="52"/>
      <c r="AA107" s="52"/>
      <c r="AB107" s="52"/>
      <c r="AC107" s="52"/>
      <c r="AD107" s="52"/>
      <c r="AE107" s="52"/>
      <c r="AF107" s="52"/>
      <c r="AG107" s="52"/>
      <c r="AH107" s="52"/>
      <c r="AI107" s="52"/>
    </row>
    <row r="108" s="7" customFormat="1" ht="30" hidden="1" customHeight="1" spans="1:35">
      <c r="A108" s="35" t="s">
        <v>44</v>
      </c>
      <c r="B108" s="36" t="s">
        <v>274</v>
      </c>
      <c r="C108" s="36"/>
      <c r="D108" s="36"/>
      <c r="E108" s="36"/>
      <c r="F108" s="36"/>
      <c r="G108" s="36"/>
      <c r="H108" s="36"/>
      <c r="I108" s="36"/>
      <c r="J108" s="36"/>
      <c r="K108" s="52"/>
      <c r="L108" s="52"/>
      <c r="M108" s="52"/>
      <c r="N108" s="52"/>
      <c r="O108" s="52"/>
      <c r="P108" s="52"/>
      <c r="Q108" s="52"/>
      <c r="R108" s="54"/>
      <c r="S108" s="54"/>
      <c r="T108" s="54"/>
      <c r="U108" s="54"/>
      <c r="V108" s="54"/>
      <c r="W108" s="54"/>
      <c r="X108" s="54"/>
      <c r="Y108" s="54"/>
      <c r="Z108" s="52"/>
      <c r="AA108" s="52"/>
      <c r="AB108" s="52"/>
      <c r="AC108" s="52"/>
      <c r="AD108" s="52"/>
      <c r="AE108" s="52"/>
      <c r="AF108" s="52"/>
      <c r="AG108" s="52"/>
      <c r="AH108" s="52"/>
      <c r="AI108" s="52"/>
    </row>
    <row r="109" s="5" customFormat="1" ht="30" hidden="1" customHeight="1" spans="1:35">
      <c r="A109" s="23" t="s">
        <v>40</v>
      </c>
      <c r="B109" s="24" t="s">
        <v>275</v>
      </c>
      <c r="C109" s="24"/>
      <c r="D109" s="24"/>
      <c r="E109" s="24"/>
      <c r="F109" s="24"/>
      <c r="G109" s="24"/>
      <c r="H109" s="24"/>
      <c r="I109" s="24"/>
      <c r="J109" s="24"/>
      <c r="K109" s="46">
        <f t="shared" ref="K109:Y109" si="35">K110+K112+K115</f>
        <v>0</v>
      </c>
      <c r="L109" s="46">
        <f t="shared" si="35"/>
        <v>850</v>
      </c>
      <c r="M109" s="46">
        <f t="shared" si="35"/>
        <v>850</v>
      </c>
      <c r="N109" s="46">
        <f t="shared" si="35"/>
        <v>255</v>
      </c>
      <c r="O109" s="46">
        <f t="shared" si="35"/>
        <v>255</v>
      </c>
      <c r="P109" s="46">
        <f t="shared" si="35"/>
        <v>255</v>
      </c>
      <c r="Q109" s="46">
        <f t="shared" si="35"/>
        <v>0</v>
      </c>
      <c r="R109" s="46">
        <f t="shared" si="35"/>
        <v>0</v>
      </c>
      <c r="S109" s="46">
        <f t="shared" si="35"/>
        <v>0</v>
      </c>
      <c r="T109" s="46">
        <f t="shared" si="35"/>
        <v>0</v>
      </c>
      <c r="U109" s="46">
        <f t="shared" si="35"/>
        <v>0</v>
      </c>
      <c r="V109" s="46">
        <f t="shared" si="35"/>
        <v>0</v>
      </c>
      <c r="W109" s="46">
        <f t="shared" si="35"/>
        <v>0</v>
      </c>
      <c r="X109" s="46">
        <f t="shared" si="35"/>
        <v>0</v>
      </c>
      <c r="Y109" s="46">
        <f t="shared" si="35"/>
        <v>0</v>
      </c>
      <c r="Z109" s="46"/>
      <c r="AA109" s="46"/>
      <c r="AB109" s="46"/>
      <c r="AC109" s="46"/>
      <c r="AD109" s="46"/>
      <c r="AE109" s="46"/>
      <c r="AF109" s="46"/>
      <c r="AG109" s="46"/>
      <c r="AH109" s="46"/>
      <c r="AI109" s="46"/>
    </row>
    <row r="110" s="5" customFormat="1" ht="30" hidden="1" customHeight="1" spans="1:35">
      <c r="A110" s="71" t="s">
        <v>42</v>
      </c>
      <c r="B110" s="34" t="s">
        <v>276</v>
      </c>
      <c r="C110" s="34"/>
      <c r="D110" s="34"/>
      <c r="E110" s="34"/>
      <c r="F110" s="34"/>
      <c r="G110" s="34"/>
      <c r="H110" s="34"/>
      <c r="I110" s="34"/>
      <c r="J110" s="34"/>
      <c r="K110" s="59">
        <f t="shared" ref="K110:Y110" si="36">K111</f>
        <v>0</v>
      </c>
      <c r="L110" s="59">
        <f t="shared" si="36"/>
        <v>0</v>
      </c>
      <c r="M110" s="59">
        <f t="shared" si="36"/>
        <v>0</v>
      </c>
      <c r="N110" s="59">
        <f t="shared" si="36"/>
        <v>0</v>
      </c>
      <c r="O110" s="59">
        <f t="shared" si="36"/>
        <v>0</v>
      </c>
      <c r="P110" s="59">
        <f t="shared" si="36"/>
        <v>0</v>
      </c>
      <c r="Q110" s="59">
        <f t="shared" si="36"/>
        <v>0</v>
      </c>
      <c r="R110" s="59">
        <f t="shared" si="36"/>
        <v>0</v>
      </c>
      <c r="S110" s="59">
        <f t="shared" si="36"/>
        <v>0</v>
      </c>
      <c r="T110" s="59">
        <f t="shared" si="36"/>
        <v>0</v>
      </c>
      <c r="U110" s="59">
        <f t="shared" si="36"/>
        <v>0</v>
      </c>
      <c r="V110" s="59">
        <f t="shared" si="36"/>
        <v>0</v>
      </c>
      <c r="W110" s="59">
        <f t="shared" si="36"/>
        <v>0</v>
      </c>
      <c r="X110" s="59">
        <f t="shared" si="36"/>
        <v>0</v>
      </c>
      <c r="Y110" s="59">
        <f t="shared" si="36"/>
        <v>0</v>
      </c>
      <c r="Z110" s="60"/>
      <c r="AA110" s="60"/>
      <c r="AB110" s="60"/>
      <c r="AC110" s="60"/>
      <c r="AD110" s="60"/>
      <c r="AE110" s="60"/>
      <c r="AF110" s="60"/>
      <c r="AG110" s="60"/>
      <c r="AH110" s="60"/>
      <c r="AI110" s="60"/>
    </row>
    <row r="111" s="5" customFormat="1" ht="30" hidden="1" customHeight="1" spans="1:35">
      <c r="A111" s="35" t="s">
        <v>44</v>
      </c>
      <c r="B111" s="36" t="s">
        <v>277</v>
      </c>
      <c r="C111" s="36"/>
      <c r="D111" s="36"/>
      <c r="E111" s="36"/>
      <c r="F111" s="36"/>
      <c r="G111" s="36"/>
      <c r="H111" s="36"/>
      <c r="I111" s="36"/>
      <c r="J111" s="36"/>
      <c r="K111" s="52"/>
      <c r="L111" s="52"/>
      <c r="M111" s="52"/>
      <c r="N111" s="52"/>
      <c r="O111" s="52"/>
      <c r="P111" s="52"/>
      <c r="Q111" s="52"/>
      <c r="R111" s="54"/>
      <c r="S111" s="54"/>
      <c r="T111" s="54"/>
      <c r="U111" s="54"/>
      <c r="V111" s="54"/>
      <c r="W111" s="54"/>
      <c r="X111" s="54"/>
      <c r="Y111" s="54"/>
      <c r="Z111" s="52"/>
      <c r="AA111" s="52"/>
      <c r="AB111" s="52"/>
      <c r="AC111" s="52"/>
      <c r="AD111" s="52"/>
      <c r="AE111" s="52"/>
      <c r="AF111" s="52"/>
      <c r="AG111" s="52"/>
      <c r="AH111" s="52"/>
      <c r="AI111" s="52"/>
    </row>
    <row r="112" ht="32" hidden="1" customHeight="1" spans="1:68">
      <c r="A112" s="71" t="s">
        <v>42</v>
      </c>
      <c r="B112" s="34" t="s">
        <v>278</v>
      </c>
      <c r="C112" s="34"/>
      <c r="D112" s="34"/>
      <c r="E112" s="34"/>
      <c r="F112" s="34"/>
      <c r="G112" s="34"/>
      <c r="H112" s="34"/>
      <c r="I112" s="34"/>
      <c r="J112" s="34"/>
      <c r="K112" s="59">
        <f t="shared" ref="K112:Y112" si="37">K113</f>
        <v>0</v>
      </c>
      <c r="L112" s="59">
        <f t="shared" si="37"/>
        <v>850</v>
      </c>
      <c r="M112" s="59">
        <f t="shared" si="37"/>
        <v>850</v>
      </c>
      <c r="N112" s="59">
        <f t="shared" si="37"/>
        <v>255</v>
      </c>
      <c r="O112" s="59">
        <f t="shared" si="37"/>
        <v>255</v>
      </c>
      <c r="P112" s="59">
        <f t="shared" si="37"/>
        <v>255</v>
      </c>
      <c r="Q112" s="59">
        <f t="shared" si="37"/>
        <v>0</v>
      </c>
      <c r="R112" s="59">
        <f t="shared" si="37"/>
        <v>0</v>
      </c>
      <c r="S112" s="59">
        <f t="shared" si="37"/>
        <v>0</v>
      </c>
      <c r="T112" s="59">
        <f t="shared" si="37"/>
        <v>0</v>
      </c>
      <c r="U112" s="59">
        <f t="shared" si="37"/>
        <v>0</v>
      </c>
      <c r="V112" s="59">
        <f t="shared" si="37"/>
        <v>0</v>
      </c>
      <c r="W112" s="59">
        <f t="shared" si="37"/>
        <v>0</v>
      </c>
      <c r="X112" s="59">
        <f t="shared" si="37"/>
        <v>0</v>
      </c>
      <c r="Y112" s="59">
        <f t="shared" si="37"/>
        <v>0</v>
      </c>
      <c r="Z112" s="60"/>
      <c r="AA112" s="60"/>
      <c r="AB112" s="60"/>
      <c r="AC112" s="60"/>
      <c r="AD112" s="60"/>
      <c r="AE112" s="60"/>
      <c r="AF112" s="60"/>
      <c r="AG112" s="60"/>
      <c r="AH112" s="60"/>
      <c r="AI112" s="60"/>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row>
    <row r="113" ht="40" hidden="1" customHeight="1" spans="1:68">
      <c r="A113" s="35" t="s">
        <v>44</v>
      </c>
      <c r="B113" s="36" t="s">
        <v>279</v>
      </c>
      <c r="C113" s="36"/>
      <c r="D113" s="36"/>
      <c r="E113" s="36"/>
      <c r="F113" s="36"/>
      <c r="G113" s="36"/>
      <c r="H113" s="36"/>
      <c r="I113" s="36"/>
      <c r="J113" s="36"/>
      <c r="K113" s="52"/>
      <c r="L113" s="52">
        <f t="shared" ref="L113:Y113" si="38">L114</f>
        <v>850</v>
      </c>
      <c r="M113" s="52">
        <f t="shared" si="38"/>
        <v>850</v>
      </c>
      <c r="N113" s="52">
        <f t="shared" si="38"/>
        <v>255</v>
      </c>
      <c r="O113" s="52">
        <f t="shared" si="38"/>
        <v>255</v>
      </c>
      <c r="P113" s="52">
        <f t="shared" si="38"/>
        <v>255</v>
      </c>
      <c r="Q113" s="52">
        <f t="shared" si="38"/>
        <v>0</v>
      </c>
      <c r="R113" s="52">
        <f t="shared" si="38"/>
        <v>0</v>
      </c>
      <c r="S113" s="52">
        <f t="shared" si="38"/>
        <v>0</v>
      </c>
      <c r="T113" s="52">
        <f t="shared" si="38"/>
        <v>0</v>
      </c>
      <c r="U113" s="52">
        <f t="shared" si="38"/>
        <v>0</v>
      </c>
      <c r="V113" s="52">
        <f t="shared" si="38"/>
        <v>0</v>
      </c>
      <c r="W113" s="52">
        <f t="shared" si="38"/>
        <v>0</v>
      </c>
      <c r="X113" s="52">
        <f t="shared" si="38"/>
        <v>0</v>
      </c>
      <c r="Y113" s="52">
        <f t="shared" si="38"/>
        <v>0</v>
      </c>
      <c r="Z113" s="52"/>
      <c r="AA113" s="52"/>
      <c r="AB113" s="52"/>
      <c r="AC113" s="52"/>
      <c r="AD113" s="52"/>
      <c r="AE113" s="52"/>
      <c r="AF113" s="52"/>
      <c r="AG113" s="52"/>
      <c r="AH113" s="52"/>
      <c r="AI113" s="52"/>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row>
    <row r="114" ht="110" customHeight="1" spans="1:36">
      <c r="A114" s="37">
        <v>21</v>
      </c>
      <c r="B114" s="37" t="s">
        <v>280</v>
      </c>
      <c r="C114" s="37">
        <v>2026</v>
      </c>
      <c r="D114" s="37" t="s">
        <v>281</v>
      </c>
      <c r="E114" s="37" t="s">
        <v>275</v>
      </c>
      <c r="F114" s="37" t="s">
        <v>282</v>
      </c>
      <c r="G114" s="37" t="s">
        <v>50</v>
      </c>
      <c r="H114" s="37" t="s">
        <v>51</v>
      </c>
      <c r="I114" s="37" t="s">
        <v>84</v>
      </c>
      <c r="J114" s="53" t="s">
        <v>283</v>
      </c>
      <c r="K114" s="39" t="s">
        <v>284</v>
      </c>
      <c r="L114" s="39">
        <v>850</v>
      </c>
      <c r="M114" s="39">
        <v>850</v>
      </c>
      <c r="N114" s="39">
        <v>255</v>
      </c>
      <c r="O114" s="39">
        <v>255</v>
      </c>
      <c r="P114" s="39">
        <v>255</v>
      </c>
      <c r="Q114" s="39">
        <v>0</v>
      </c>
      <c r="R114" s="39">
        <v>0</v>
      </c>
      <c r="S114" s="39">
        <v>0</v>
      </c>
      <c r="T114" s="39">
        <v>0</v>
      </c>
      <c r="U114" s="39">
        <v>0</v>
      </c>
      <c r="V114" s="39">
        <v>0</v>
      </c>
      <c r="W114" s="39">
        <v>0</v>
      </c>
      <c r="X114" s="39"/>
      <c r="Y114" s="39">
        <v>0</v>
      </c>
      <c r="Z114" s="39" t="s">
        <v>285</v>
      </c>
      <c r="AA114" s="39" t="s">
        <v>286</v>
      </c>
      <c r="AB114" s="39" t="s">
        <v>285</v>
      </c>
      <c r="AC114" s="39" t="s">
        <v>286</v>
      </c>
      <c r="AD114" s="39" t="s">
        <v>315</v>
      </c>
      <c r="AE114" s="64" t="s">
        <v>287</v>
      </c>
      <c r="AF114" s="64" t="s">
        <v>288</v>
      </c>
      <c r="AG114" s="39"/>
      <c r="AH114" s="39"/>
      <c r="AI114" s="39"/>
      <c r="AJ114" s="182" t="s">
        <v>306</v>
      </c>
    </row>
    <row r="115" ht="29" hidden="1" customHeight="1" spans="1:68">
      <c r="A115" s="71" t="s">
        <v>42</v>
      </c>
      <c r="B115" s="34" t="s">
        <v>289</v>
      </c>
      <c r="C115" s="34"/>
      <c r="D115" s="34"/>
      <c r="E115" s="34"/>
      <c r="F115" s="34"/>
      <c r="G115" s="34"/>
      <c r="H115" s="34"/>
      <c r="I115" s="34"/>
      <c r="J115" s="34"/>
      <c r="K115" s="59">
        <f t="shared" ref="K115:Y115" si="39">K116</f>
        <v>0</v>
      </c>
      <c r="L115" s="59">
        <f t="shared" si="39"/>
        <v>0</v>
      </c>
      <c r="M115" s="59">
        <f t="shared" si="39"/>
        <v>0</v>
      </c>
      <c r="N115" s="59">
        <f t="shared" si="39"/>
        <v>0</v>
      </c>
      <c r="O115" s="59">
        <f t="shared" si="39"/>
        <v>0</v>
      </c>
      <c r="P115" s="59">
        <f t="shared" si="39"/>
        <v>0</v>
      </c>
      <c r="Q115" s="59">
        <f t="shared" si="39"/>
        <v>0</v>
      </c>
      <c r="R115" s="59">
        <f t="shared" si="39"/>
        <v>0</v>
      </c>
      <c r="S115" s="59">
        <f t="shared" si="39"/>
        <v>0</v>
      </c>
      <c r="T115" s="59">
        <f t="shared" si="39"/>
        <v>0</v>
      </c>
      <c r="U115" s="59">
        <f t="shared" si="39"/>
        <v>0</v>
      </c>
      <c r="V115" s="59">
        <f t="shared" si="39"/>
        <v>0</v>
      </c>
      <c r="W115" s="59">
        <f t="shared" si="39"/>
        <v>0</v>
      </c>
      <c r="X115" s="59">
        <f t="shared" si="39"/>
        <v>0</v>
      </c>
      <c r="Y115" s="59">
        <f t="shared" si="39"/>
        <v>0</v>
      </c>
      <c r="Z115" s="60"/>
      <c r="AA115" s="60"/>
      <c r="AB115" s="60"/>
      <c r="AC115" s="60"/>
      <c r="AD115" s="60"/>
      <c r="AE115" s="60"/>
      <c r="AF115" s="60"/>
      <c r="AG115" s="60"/>
      <c r="AH115" s="60"/>
      <c r="AI115" s="60"/>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row>
    <row r="116" ht="14.25" hidden="1" spans="1:68">
      <c r="A116" s="35" t="s">
        <v>44</v>
      </c>
      <c r="B116" s="36" t="s">
        <v>290</v>
      </c>
      <c r="C116" s="36"/>
      <c r="D116" s="36"/>
      <c r="E116" s="36"/>
      <c r="F116" s="36"/>
      <c r="G116" s="36"/>
      <c r="H116" s="36"/>
      <c r="I116" s="36"/>
      <c r="J116" s="36"/>
      <c r="K116" s="52"/>
      <c r="L116" s="52"/>
      <c r="M116" s="52"/>
      <c r="N116" s="52"/>
      <c r="O116" s="52"/>
      <c r="P116" s="52"/>
      <c r="Q116" s="52"/>
      <c r="R116" s="54"/>
      <c r="S116" s="54"/>
      <c r="T116" s="54"/>
      <c r="U116" s="54"/>
      <c r="V116" s="54"/>
      <c r="W116" s="54"/>
      <c r="X116" s="54"/>
      <c r="Y116" s="54"/>
      <c r="Z116" s="52"/>
      <c r="AA116" s="52"/>
      <c r="AB116" s="52"/>
      <c r="AC116" s="52"/>
      <c r="AD116" s="52"/>
      <c r="AE116" s="52"/>
      <c r="AF116" s="52"/>
      <c r="AG116" s="52"/>
      <c r="AH116" s="52"/>
      <c r="AI116" s="52"/>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row>
    <row r="117" ht="51" hidden="1" customHeight="1" spans="1:68">
      <c r="A117" s="23" t="s">
        <v>40</v>
      </c>
      <c r="B117" s="24" t="s">
        <v>291</v>
      </c>
      <c r="C117" s="24"/>
      <c r="D117" s="24"/>
      <c r="E117" s="24"/>
      <c r="F117" s="24"/>
      <c r="G117" s="24"/>
      <c r="H117" s="24"/>
      <c r="I117" s="24"/>
      <c r="J117" s="24"/>
      <c r="K117" s="46">
        <f t="shared" ref="K117:Y117" si="40">K118</f>
        <v>0</v>
      </c>
      <c r="L117" s="46">
        <f t="shared" si="40"/>
        <v>0</v>
      </c>
      <c r="M117" s="46">
        <f t="shared" si="40"/>
        <v>0</v>
      </c>
      <c r="N117" s="46">
        <f t="shared" si="40"/>
        <v>0</v>
      </c>
      <c r="O117" s="46">
        <f t="shared" si="40"/>
        <v>0</v>
      </c>
      <c r="P117" s="46">
        <f t="shared" si="40"/>
        <v>0</v>
      </c>
      <c r="Q117" s="46">
        <f t="shared" si="40"/>
        <v>0</v>
      </c>
      <c r="R117" s="46">
        <f t="shared" si="40"/>
        <v>0</v>
      </c>
      <c r="S117" s="46">
        <f t="shared" si="40"/>
        <v>0</v>
      </c>
      <c r="T117" s="46">
        <f t="shared" si="40"/>
        <v>0</v>
      </c>
      <c r="U117" s="46">
        <f t="shared" si="40"/>
        <v>0</v>
      </c>
      <c r="V117" s="46">
        <f t="shared" si="40"/>
        <v>0</v>
      </c>
      <c r="W117" s="46">
        <f t="shared" si="40"/>
        <v>0</v>
      </c>
      <c r="X117" s="46">
        <f t="shared" si="40"/>
        <v>0</v>
      </c>
      <c r="Y117" s="46">
        <f t="shared" si="40"/>
        <v>0</v>
      </c>
      <c r="Z117" s="46"/>
      <c r="AA117" s="46"/>
      <c r="AB117" s="46"/>
      <c r="AC117" s="46"/>
      <c r="AD117" s="46"/>
      <c r="AE117" s="46"/>
      <c r="AF117" s="46"/>
      <c r="AG117" s="46"/>
      <c r="AH117" s="46"/>
      <c r="AI117" s="46"/>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row>
    <row r="118" ht="14.25" hidden="1" spans="1:68">
      <c r="A118" s="25" t="s">
        <v>42</v>
      </c>
      <c r="B118" s="34" t="s">
        <v>291</v>
      </c>
      <c r="C118" s="34"/>
      <c r="D118" s="34"/>
      <c r="E118" s="34"/>
      <c r="F118" s="34"/>
      <c r="G118" s="34"/>
      <c r="H118" s="34"/>
      <c r="I118" s="34"/>
      <c r="J118" s="34"/>
      <c r="K118" s="59">
        <f t="shared" ref="K118:Y118" si="41">K119</f>
        <v>0</v>
      </c>
      <c r="L118" s="59">
        <f t="shared" si="41"/>
        <v>0</v>
      </c>
      <c r="M118" s="59">
        <f t="shared" si="41"/>
        <v>0</v>
      </c>
      <c r="N118" s="59">
        <f t="shared" si="41"/>
        <v>0</v>
      </c>
      <c r="O118" s="59">
        <f t="shared" si="41"/>
        <v>0</v>
      </c>
      <c r="P118" s="59">
        <f t="shared" si="41"/>
        <v>0</v>
      </c>
      <c r="Q118" s="59">
        <f t="shared" si="41"/>
        <v>0</v>
      </c>
      <c r="R118" s="59">
        <f t="shared" si="41"/>
        <v>0</v>
      </c>
      <c r="S118" s="59">
        <f t="shared" si="41"/>
        <v>0</v>
      </c>
      <c r="T118" s="59">
        <f t="shared" si="41"/>
        <v>0</v>
      </c>
      <c r="U118" s="59">
        <f t="shared" si="41"/>
        <v>0</v>
      </c>
      <c r="V118" s="59">
        <f t="shared" si="41"/>
        <v>0</v>
      </c>
      <c r="W118" s="59">
        <f t="shared" si="41"/>
        <v>0</v>
      </c>
      <c r="X118" s="59">
        <f t="shared" si="41"/>
        <v>0</v>
      </c>
      <c r="Y118" s="59">
        <f t="shared" si="41"/>
        <v>0</v>
      </c>
      <c r="Z118" s="60"/>
      <c r="AA118" s="60"/>
      <c r="AB118" s="60"/>
      <c r="AC118" s="60"/>
      <c r="AD118" s="60"/>
      <c r="AE118" s="60"/>
      <c r="AF118" s="60"/>
      <c r="AG118" s="60"/>
      <c r="AH118" s="60"/>
      <c r="AI118" s="60"/>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row>
    <row r="119" ht="14.25" hidden="1" spans="1:68">
      <c r="A119" s="28" t="s">
        <v>44</v>
      </c>
      <c r="B119" s="36" t="s">
        <v>291</v>
      </c>
      <c r="C119" s="36"/>
      <c r="D119" s="36"/>
      <c r="E119" s="36"/>
      <c r="F119" s="36"/>
      <c r="G119" s="36"/>
      <c r="H119" s="36"/>
      <c r="I119" s="36"/>
      <c r="J119" s="36"/>
      <c r="K119" s="52"/>
      <c r="L119" s="52"/>
      <c r="M119" s="52"/>
      <c r="N119" s="52"/>
      <c r="O119" s="52"/>
      <c r="P119" s="52"/>
      <c r="Q119" s="52"/>
      <c r="R119" s="54"/>
      <c r="S119" s="54"/>
      <c r="T119" s="54"/>
      <c r="U119" s="54"/>
      <c r="V119" s="54"/>
      <c r="W119" s="54"/>
      <c r="X119" s="54"/>
      <c r="Y119" s="54"/>
      <c r="Z119" s="52"/>
      <c r="AA119" s="52"/>
      <c r="AB119" s="52"/>
      <c r="AC119" s="52"/>
      <c r="AD119" s="52"/>
      <c r="AE119" s="52"/>
      <c r="AF119" s="52"/>
      <c r="AG119" s="52"/>
      <c r="AH119" s="52"/>
      <c r="AI119" s="52"/>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row>
    <row r="120" s="9" customFormat="1" ht="37" hidden="1" customHeight="1" spans="1:35">
      <c r="A120" s="23" t="s">
        <v>40</v>
      </c>
      <c r="B120" s="24" t="s">
        <v>219</v>
      </c>
      <c r="C120" s="24"/>
      <c r="D120" s="24"/>
      <c r="E120" s="24"/>
      <c r="F120" s="24"/>
      <c r="G120" s="24"/>
      <c r="H120" s="24"/>
      <c r="I120" s="24"/>
      <c r="J120" s="24"/>
      <c r="K120" s="58">
        <f t="shared" ref="K120:Y120" si="42">K121</f>
        <v>0</v>
      </c>
      <c r="L120" s="58">
        <f t="shared" si="42"/>
        <v>3962</v>
      </c>
      <c r="M120" s="58">
        <f t="shared" si="42"/>
        <v>1458</v>
      </c>
      <c r="N120" s="58">
        <f t="shared" si="42"/>
        <v>35</v>
      </c>
      <c r="O120" s="58">
        <f t="shared" si="42"/>
        <v>35</v>
      </c>
      <c r="P120" s="58">
        <f t="shared" si="42"/>
        <v>0</v>
      </c>
      <c r="Q120" s="58">
        <f t="shared" si="42"/>
        <v>0</v>
      </c>
      <c r="R120" s="58">
        <f t="shared" si="42"/>
        <v>35</v>
      </c>
      <c r="S120" s="58">
        <f t="shared" si="42"/>
        <v>0</v>
      </c>
      <c r="T120" s="58">
        <f t="shared" si="42"/>
        <v>0</v>
      </c>
      <c r="U120" s="58">
        <f t="shared" si="42"/>
        <v>0</v>
      </c>
      <c r="V120" s="58">
        <f t="shared" si="42"/>
        <v>0</v>
      </c>
      <c r="W120" s="58">
        <f t="shared" si="42"/>
        <v>0</v>
      </c>
      <c r="X120" s="58">
        <f t="shared" si="42"/>
        <v>0</v>
      </c>
      <c r="Y120" s="58">
        <f t="shared" si="42"/>
        <v>0</v>
      </c>
      <c r="Z120" s="66"/>
      <c r="AA120" s="66"/>
      <c r="AB120" s="66"/>
      <c r="AC120" s="66"/>
      <c r="AD120" s="66"/>
      <c r="AE120" s="66"/>
      <c r="AF120" s="66"/>
      <c r="AG120" s="66"/>
      <c r="AH120" s="66"/>
      <c r="AI120" s="66"/>
    </row>
    <row r="121" ht="14.25" hidden="1" spans="1:68">
      <c r="A121" s="25" t="s">
        <v>42</v>
      </c>
      <c r="B121" s="34" t="s">
        <v>219</v>
      </c>
      <c r="C121" s="34"/>
      <c r="D121" s="34"/>
      <c r="E121" s="34"/>
      <c r="F121" s="34"/>
      <c r="G121" s="34"/>
      <c r="H121" s="34"/>
      <c r="I121" s="34"/>
      <c r="J121" s="34"/>
      <c r="K121" s="59">
        <f t="shared" ref="K121:Y121" si="43">K122+K123</f>
        <v>0</v>
      </c>
      <c r="L121" s="59">
        <f t="shared" si="43"/>
        <v>3962</v>
      </c>
      <c r="M121" s="59">
        <f t="shared" si="43"/>
        <v>1458</v>
      </c>
      <c r="N121" s="59">
        <f t="shared" si="43"/>
        <v>35</v>
      </c>
      <c r="O121" s="59">
        <f t="shared" si="43"/>
        <v>35</v>
      </c>
      <c r="P121" s="59">
        <f t="shared" si="43"/>
        <v>0</v>
      </c>
      <c r="Q121" s="59">
        <f t="shared" si="43"/>
        <v>0</v>
      </c>
      <c r="R121" s="59">
        <f t="shared" si="43"/>
        <v>35</v>
      </c>
      <c r="S121" s="59">
        <f t="shared" si="43"/>
        <v>0</v>
      </c>
      <c r="T121" s="59">
        <f t="shared" si="43"/>
        <v>0</v>
      </c>
      <c r="U121" s="59">
        <f t="shared" si="43"/>
        <v>0</v>
      </c>
      <c r="V121" s="59">
        <f t="shared" si="43"/>
        <v>0</v>
      </c>
      <c r="W121" s="59">
        <f t="shared" si="43"/>
        <v>0</v>
      </c>
      <c r="X121" s="59">
        <f t="shared" si="43"/>
        <v>0</v>
      </c>
      <c r="Y121" s="59">
        <f t="shared" si="43"/>
        <v>0</v>
      </c>
      <c r="Z121" s="60"/>
      <c r="AA121" s="60"/>
      <c r="AB121" s="60"/>
      <c r="AC121" s="60"/>
      <c r="AD121" s="60"/>
      <c r="AE121" s="60"/>
      <c r="AF121" s="60"/>
      <c r="AG121" s="60"/>
      <c r="AH121" s="60"/>
      <c r="AI121" s="60"/>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row>
    <row r="122" ht="14.25" hidden="1" spans="1:68">
      <c r="A122" s="35" t="s">
        <v>44</v>
      </c>
      <c r="B122" s="36" t="s">
        <v>292</v>
      </c>
      <c r="C122" s="36"/>
      <c r="D122" s="36"/>
      <c r="E122" s="36"/>
      <c r="F122" s="36"/>
      <c r="G122" s="36"/>
      <c r="H122" s="36"/>
      <c r="I122" s="36"/>
      <c r="J122" s="36"/>
      <c r="K122" s="52"/>
      <c r="L122" s="52"/>
      <c r="M122" s="52"/>
      <c r="N122" s="52"/>
      <c r="O122" s="52"/>
      <c r="P122" s="52"/>
      <c r="Q122" s="52"/>
      <c r="R122" s="54"/>
      <c r="S122" s="54"/>
      <c r="T122" s="54"/>
      <c r="U122" s="54"/>
      <c r="V122" s="54"/>
      <c r="W122" s="54"/>
      <c r="X122" s="54"/>
      <c r="Y122" s="54"/>
      <c r="Z122" s="52"/>
      <c r="AA122" s="52"/>
      <c r="AB122" s="52"/>
      <c r="AC122" s="52"/>
      <c r="AD122" s="52"/>
      <c r="AE122" s="52"/>
      <c r="AF122" s="74"/>
      <c r="AG122" s="74"/>
      <c r="AH122" s="74"/>
      <c r="AI122" s="74"/>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row>
    <row r="123" ht="34" hidden="1" customHeight="1" spans="1:68">
      <c r="A123" s="35" t="s">
        <v>44</v>
      </c>
      <c r="B123" s="36" t="s">
        <v>293</v>
      </c>
      <c r="C123" s="36"/>
      <c r="D123" s="36"/>
      <c r="E123" s="36"/>
      <c r="F123" s="36"/>
      <c r="G123" s="36"/>
      <c r="H123" s="36"/>
      <c r="I123" s="36"/>
      <c r="J123" s="36"/>
      <c r="K123" s="52"/>
      <c r="L123" s="52">
        <f t="shared" ref="L123:Y123" si="44">L124</f>
        <v>3962</v>
      </c>
      <c r="M123" s="52">
        <f t="shared" si="44"/>
        <v>1458</v>
      </c>
      <c r="N123" s="54">
        <f t="shared" si="44"/>
        <v>35</v>
      </c>
      <c r="O123" s="52">
        <f t="shared" si="44"/>
        <v>35</v>
      </c>
      <c r="P123" s="52">
        <f t="shared" si="44"/>
        <v>0</v>
      </c>
      <c r="Q123" s="52">
        <f t="shared" si="44"/>
        <v>0</v>
      </c>
      <c r="R123" s="52">
        <f t="shared" si="44"/>
        <v>35</v>
      </c>
      <c r="S123" s="52">
        <f t="shared" si="44"/>
        <v>0</v>
      </c>
      <c r="T123" s="52">
        <f t="shared" si="44"/>
        <v>0</v>
      </c>
      <c r="U123" s="52">
        <f t="shared" si="44"/>
        <v>0</v>
      </c>
      <c r="V123" s="52">
        <f t="shared" si="44"/>
        <v>0</v>
      </c>
      <c r="W123" s="52">
        <f t="shared" si="44"/>
        <v>0</v>
      </c>
      <c r="X123" s="52">
        <f t="shared" si="44"/>
        <v>0</v>
      </c>
      <c r="Y123" s="52">
        <f t="shared" si="44"/>
        <v>0</v>
      </c>
      <c r="Z123" s="52"/>
      <c r="AA123" s="52"/>
      <c r="AB123" s="52"/>
      <c r="AC123" s="52"/>
      <c r="AD123" s="52"/>
      <c r="AE123" s="52"/>
      <c r="AF123" s="74"/>
      <c r="AG123" s="74"/>
      <c r="AH123" s="74"/>
      <c r="AI123" s="74"/>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row>
    <row r="124" ht="71.25" spans="1:36">
      <c r="A124" s="37">
        <v>22</v>
      </c>
      <c r="B124" s="37" t="s">
        <v>294</v>
      </c>
      <c r="C124" s="37">
        <v>2026</v>
      </c>
      <c r="D124" s="37" t="s">
        <v>295</v>
      </c>
      <c r="E124" s="37" t="s">
        <v>219</v>
      </c>
      <c r="F124" s="37" t="s">
        <v>296</v>
      </c>
      <c r="G124" s="37" t="s">
        <v>50</v>
      </c>
      <c r="H124" s="37" t="s">
        <v>51</v>
      </c>
      <c r="I124" s="37" t="s">
        <v>297</v>
      </c>
      <c r="J124" s="53" t="s">
        <v>298</v>
      </c>
      <c r="K124" s="39"/>
      <c r="L124" s="39">
        <v>3962</v>
      </c>
      <c r="M124" s="39">
        <v>1458</v>
      </c>
      <c r="N124" s="39">
        <v>35</v>
      </c>
      <c r="O124" s="39">
        <v>35</v>
      </c>
      <c r="P124" s="39">
        <v>0</v>
      </c>
      <c r="Q124" s="39">
        <v>0</v>
      </c>
      <c r="R124" s="39">
        <v>35</v>
      </c>
      <c r="S124" s="39">
        <v>0</v>
      </c>
      <c r="T124" s="39">
        <v>0</v>
      </c>
      <c r="U124" s="39">
        <v>0</v>
      </c>
      <c r="V124" s="39">
        <v>0</v>
      </c>
      <c r="W124" s="39">
        <v>0</v>
      </c>
      <c r="X124" s="39"/>
      <c r="Y124" s="39">
        <v>0</v>
      </c>
      <c r="Z124" s="39" t="s">
        <v>150</v>
      </c>
      <c r="AA124" s="39" t="s">
        <v>299</v>
      </c>
      <c r="AB124" s="39" t="s">
        <v>150</v>
      </c>
      <c r="AC124" s="39" t="s">
        <v>299</v>
      </c>
      <c r="AD124" s="39" t="s">
        <v>311</v>
      </c>
      <c r="AE124" s="64" t="s">
        <v>300</v>
      </c>
      <c r="AF124" s="64" t="s">
        <v>301</v>
      </c>
      <c r="AG124" s="39"/>
      <c r="AH124" s="39"/>
      <c r="AI124" s="39"/>
      <c r="AJ124" s="182" t="s">
        <v>306</v>
      </c>
    </row>
    <row r="125" ht="14.25" hidden="1" spans="1:68">
      <c r="A125" s="35" t="s">
        <v>40</v>
      </c>
      <c r="B125" s="36" t="s">
        <v>302</v>
      </c>
      <c r="C125" s="36"/>
      <c r="D125" s="36"/>
      <c r="E125" s="36"/>
      <c r="F125" s="36"/>
      <c r="G125" s="36"/>
      <c r="H125" s="36"/>
      <c r="I125" s="36"/>
      <c r="J125" s="36"/>
      <c r="K125" s="52"/>
      <c r="L125" s="52"/>
      <c r="M125" s="52"/>
      <c r="N125" s="52"/>
      <c r="O125" s="52"/>
      <c r="P125" s="52"/>
      <c r="Q125" s="52"/>
      <c r="R125" s="54"/>
      <c r="S125" s="54"/>
      <c r="T125" s="54"/>
      <c r="U125" s="54"/>
      <c r="V125" s="54"/>
      <c r="W125" s="54"/>
      <c r="X125" s="54"/>
      <c r="Y125" s="54"/>
      <c r="Z125" s="52"/>
      <c r="AA125" s="52"/>
      <c r="AB125" s="52"/>
      <c r="AC125" s="52"/>
      <c r="AD125" s="52"/>
      <c r="AE125" s="52"/>
      <c r="AF125" s="74"/>
      <c r="AG125" s="74"/>
      <c r="AH125" s="74"/>
      <c r="AI125" s="74"/>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row>
    <row r="126" spans="36:36">
      <c r="AJ126" s="187"/>
    </row>
    <row r="127" spans="36:36">
      <c r="AJ127" s="187"/>
    </row>
    <row r="128" spans="36:36">
      <c r="AJ128" s="187"/>
    </row>
    <row r="129" spans="36:36">
      <c r="AJ129" s="187"/>
    </row>
    <row r="130" spans="36:36">
      <c r="AJ130" s="187"/>
    </row>
    <row r="131" spans="36:36">
      <c r="AJ131" s="187"/>
    </row>
    <row r="132" spans="36:36">
      <c r="AJ132" s="187"/>
    </row>
    <row r="133" spans="36:36">
      <c r="AJ133" s="187"/>
    </row>
  </sheetData>
  <autoFilter ref="A4:AJ125">
    <filterColumn colId="25">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autoFilter>
  <mergeCells count="134">
    <mergeCell ref="A1:AF1"/>
    <mergeCell ref="L2:M2"/>
    <mergeCell ref="O2:Y2"/>
    <mergeCell ref="Z2:AD2"/>
    <mergeCell ref="O3:S3"/>
    <mergeCell ref="A5:J5"/>
    <mergeCell ref="B6:J6"/>
    <mergeCell ref="B7:J7"/>
    <mergeCell ref="B8:J8"/>
    <mergeCell ref="B10:J10"/>
    <mergeCell ref="B12:J12"/>
    <mergeCell ref="B13:J13"/>
    <mergeCell ref="B14:J14"/>
    <mergeCell ref="B16:J16"/>
    <mergeCell ref="B18:J18"/>
    <mergeCell ref="B19:J19"/>
    <mergeCell ref="B22:J22"/>
    <mergeCell ref="B24:J24"/>
    <mergeCell ref="B25:J25"/>
    <mergeCell ref="B29:J29"/>
    <mergeCell ref="B30:J30"/>
    <mergeCell ref="B31:J31"/>
    <mergeCell ref="B32:J32"/>
    <mergeCell ref="B33:J33"/>
    <mergeCell ref="B35:J35"/>
    <mergeCell ref="B36:J36"/>
    <mergeCell ref="B37:J37"/>
    <mergeCell ref="B38:J38"/>
    <mergeCell ref="B42:J42"/>
    <mergeCell ref="B43:J43"/>
    <mergeCell ref="B44:J44"/>
    <mergeCell ref="B45:J45"/>
    <mergeCell ref="B46:J46"/>
    <mergeCell ref="B47:J47"/>
    <mergeCell ref="B48:J48"/>
    <mergeCell ref="B49:J49"/>
    <mergeCell ref="B50:J50"/>
    <mergeCell ref="B52:J52"/>
    <mergeCell ref="B53:J53"/>
    <mergeCell ref="B54:J54"/>
    <mergeCell ref="B55:J55"/>
    <mergeCell ref="B56:J56"/>
    <mergeCell ref="B57:J57"/>
    <mergeCell ref="B58:J58"/>
    <mergeCell ref="B60:J60"/>
    <mergeCell ref="B61:J61"/>
    <mergeCell ref="B62:J62"/>
    <mergeCell ref="B63:J63"/>
    <mergeCell ref="B64:J64"/>
    <mergeCell ref="B65:J65"/>
    <mergeCell ref="B66:J66"/>
    <mergeCell ref="B67:J67"/>
    <mergeCell ref="B68:J68"/>
    <mergeCell ref="B69:J69"/>
    <mergeCell ref="B70:J70"/>
    <mergeCell ref="B71:J71"/>
    <mergeCell ref="B72:J72"/>
    <mergeCell ref="B73:J73"/>
    <mergeCell ref="B75:J75"/>
    <mergeCell ref="B76:J76"/>
    <mergeCell ref="B77:J77"/>
    <mergeCell ref="B78:J78"/>
    <mergeCell ref="B79:J79"/>
    <mergeCell ref="B80:J80"/>
    <mergeCell ref="B82:J82"/>
    <mergeCell ref="B83:J83"/>
    <mergeCell ref="B84:J84"/>
    <mergeCell ref="B85:J85"/>
    <mergeCell ref="B86:J86"/>
    <mergeCell ref="B88:J88"/>
    <mergeCell ref="B89:J89"/>
    <mergeCell ref="B90:J90"/>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5:J115"/>
    <mergeCell ref="B116:J116"/>
    <mergeCell ref="B117:J117"/>
    <mergeCell ref="B118:J118"/>
    <mergeCell ref="B119:J119"/>
    <mergeCell ref="B120:J120"/>
    <mergeCell ref="B121:J121"/>
    <mergeCell ref="B122:J122"/>
    <mergeCell ref="B123:J123"/>
    <mergeCell ref="B125:J125"/>
    <mergeCell ref="A2:A4"/>
    <mergeCell ref="B2:B4"/>
    <mergeCell ref="C2:C4"/>
    <mergeCell ref="D2:D4"/>
    <mergeCell ref="E2:E4"/>
    <mergeCell ref="F2:F4"/>
    <mergeCell ref="G2:G4"/>
    <mergeCell ref="H2:H4"/>
    <mergeCell ref="I2:I4"/>
    <mergeCell ref="J2:J4"/>
    <mergeCell ref="K2:K4"/>
    <mergeCell ref="L3:L4"/>
    <mergeCell ref="M3:M4"/>
    <mergeCell ref="N2:N4"/>
    <mergeCell ref="T3:T4"/>
    <mergeCell ref="U3:U4"/>
    <mergeCell ref="V3:V4"/>
    <mergeCell ref="W3:W4"/>
    <mergeCell ref="X3:X4"/>
    <mergeCell ref="Y3:Y4"/>
    <mergeCell ref="Z3:Z4"/>
    <mergeCell ref="AA3:AA4"/>
    <mergeCell ref="AB3:AB4"/>
    <mergeCell ref="AC3:AC4"/>
    <mergeCell ref="AD3:AD4"/>
    <mergeCell ref="AE2:AE4"/>
    <mergeCell ref="AF2:AF4"/>
    <mergeCell ref="AG2:AG4"/>
    <mergeCell ref="AH2:AH4"/>
    <mergeCell ref="AI2:AI4"/>
  </mergeCells>
  <pageMargins left="0.751388888888889" right="0.590277777777778" top="0.235416666666667" bottom="0.235416666666667" header="0.5" footer="0.511805555555556"/>
  <pageSetup paperSize="8" scale="3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BR128"/>
  <sheetViews>
    <sheetView view="pageBreakPreview" zoomScale="55" zoomScaleNormal="40" zoomScaleSheetLayoutView="55" workbookViewId="0">
      <pane xSplit="10" ySplit="7" topLeftCell="K23" activePane="bottomRight" state="frozen"/>
      <selection/>
      <selection pane="topRight"/>
      <selection pane="bottomLeft"/>
      <selection pane="bottomRight" activeCell="N2" sqref="A$1:AG$1048576"/>
    </sheetView>
  </sheetViews>
  <sheetFormatPr defaultColWidth="8.89166666666667" defaultRowHeight="13.5"/>
  <cols>
    <col min="1" max="1" width="7.75" style="10" customWidth="1"/>
    <col min="2" max="2" width="9.75" style="11" customWidth="1"/>
    <col min="3" max="3" width="7.38333333333333" style="12" customWidth="1"/>
    <col min="4" max="4" width="10.5" style="13" customWidth="1"/>
    <col min="5" max="5" width="10.6333333333333" style="13" customWidth="1"/>
    <col min="6" max="6" width="10.5" style="13" customWidth="1"/>
    <col min="7" max="7" width="9.63333333333333" style="10" customWidth="1"/>
    <col min="8" max="8" width="13" style="14" customWidth="1"/>
    <col min="9" max="9" width="12.5" style="14" customWidth="1"/>
    <col min="10" max="10" width="143.975" style="15" customWidth="1"/>
    <col min="11" max="11" width="10.9416666666667" style="10" hidden="1" customWidth="1"/>
    <col min="12" max="12" width="10.9" style="10" hidden="1" customWidth="1"/>
    <col min="13" max="13" width="8.11666666666667" style="10" hidden="1" customWidth="1"/>
    <col min="14" max="14" width="14.9416666666667" style="10" customWidth="1"/>
    <col min="15" max="15" width="10.3" style="10" hidden="1" customWidth="1"/>
    <col min="16" max="16" width="9.89166666666667" style="10" hidden="1" customWidth="1"/>
    <col min="17" max="18" width="8.13333333333333" style="10" hidden="1" customWidth="1"/>
    <col min="19" max="19" width="8.63333333333333" style="10" hidden="1" customWidth="1"/>
    <col min="20" max="20" width="7.25" style="10" hidden="1" customWidth="1"/>
    <col min="21" max="21" width="11.1333333333333" style="10" hidden="1" customWidth="1"/>
    <col min="22" max="23" width="8.5" style="10" hidden="1" customWidth="1"/>
    <col min="24" max="24" width="9.25" style="10" hidden="1" customWidth="1"/>
    <col min="25" max="25" width="8.38333333333333" style="10" hidden="1" customWidth="1"/>
    <col min="26" max="26" width="6.5" style="10" hidden="1" customWidth="1"/>
    <col min="27" max="27" width="8.88333333333333" style="13" customWidth="1"/>
    <col min="28" max="28" width="9.75" style="13" hidden="1" customWidth="1"/>
    <col min="29" max="29" width="8" style="13" customWidth="1"/>
    <col min="30" max="30" width="10.6333333333333" style="13" hidden="1" customWidth="1"/>
    <col min="31" max="31" width="8.63333333333333" style="13" hidden="1" customWidth="1"/>
    <col min="32" max="32" width="46.6583333333333" style="15" customWidth="1"/>
    <col min="33" max="33" width="38.175" style="15" customWidth="1"/>
    <col min="34" max="34" width="10.3833333333333" style="13" hidden="1" customWidth="1"/>
    <col min="35" max="35" width="8.25" style="13" hidden="1" customWidth="1"/>
    <col min="36" max="36" width="18.1333333333333" style="13" hidden="1" customWidth="1"/>
    <col min="37" max="37" width="8.89166666666667" style="167"/>
    <col min="38" max="69" width="8.89166666666667" style="168"/>
    <col min="70" max="16384" width="8.89166666666667" style="166"/>
  </cols>
  <sheetData>
    <row r="1" s="1" customFormat="1" ht="63" customHeight="1" spans="1:69">
      <c r="A1" s="17" t="s">
        <v>331</v>
      </c>
      <c r="B1" s="17"/>
      <c r="C1" s="18"/>
      <c r="D1" s="17"/>
      <c r="E1" s="17"/>
      <c r="F1" s="17"/>
      <c r="G1" s="17"/>
      <c r="H1" s="17"/>
      <c r="I1" s="17"/>
      <c r="J1" s="40"/>
      <c r="K1" s="17"/>
      <c r="L1" s="17"/>
      <c r="M1" s="17"/>
      <c r="N1" s="17"/>
      <c r="O1" s="17"/>
      <c r="P1" s="17"/>
      <c r="Q1" s="17"/>
      <c r="R1" s="17"/>
      <c r="S1" s="17"/>
      <c r="T1" s="17"/>
      <c r="U1" s="17"/>
      <c r="V1" s="17"/>
      <c r="W1" s="17"/>
      <c r="X1" s="17"/>
      <c r="Y1" s="17"/>
      <c r="Z1" s="17"/>
      <c r="AA1" s="17"/>
      <c r="AB1" s="17"/>
      <c r="AC1" s="17"/>
      <c r="AD1" s="17"/>
      <c r="AE1" s="17"/>
      <c r="AF1" s="40"/>
      <c r="AG1" s="40"/>
      <c r="AH1" s="67"/>
      <c r="AI1" s="67"/>
      <c r="AJ1" s="67"/>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row>
    <row r="2" s="2" customFormat="1" ht="30" customHeight="1" spans="1:69">
      <c r="A2" s="19" t="s">
        <v>1</v>
      </c>
      <c r="B2" s="19" t="s">
        <v>2</v>
      </c>
      <c r="C2" s="20" t="s">
        <v>3</v>
      </c>
      <c r="D2" s="19" t="s">
        <v>4</v>
      </c>
      <c r="E2" s="19" t="s">
        <v>5</v>
      </c>
      <c r="F2" s="19" t="s">
        <v>6</v>
      </c>
      <c r="G2" s="19" t="s">
        <v>7</v>
      </c>
      <c r="H2" s="19" t="s">
        <v>8</v>
      </c>
      <c r="I2" s="19" t="s">
        <v>9</v>
      </c>
      <c r="J2" s="19" t="s">
        <v>10</v>
      </c>
      <c r="K2" s="19" t="s">
        <v>11</v>
      </c>
      <c r="L2" s="19" t="s">
        <v>12</v>
      </c>
      <c r="M2" s="19"/>
      <c r="N2" s="19" t="s">
        <v>13</v>
      </c>
      <c r="O2" s="41" t="s">
        <v>14</v>
      </c>
      <c r="P2" s="42"/>
      <c r="Q2" s="42"/>
      <c r="R2" s="42"/>
      <c r="S2" s="42"/>
      <c r="T2" s="42"/>
      <c r="U2" s="42"/>
      <c r="V2" s="42"/>
      <c r="W2" s="42"/>
      <c r="X2" s="42"/>
      <c r="Y2" s="42"/>
      <c r="Z2" s="63"/>
      <c r="AA2" s="19" t="s">
        <v>15</v>
      </c>
      <c r="AB2" s="19"/>
      <c r="AC2" s="19"/>
      <c r="AD2" s="19"/>
      <c r="AE2" s="19"/>
      <c r="AF2" s="19" t="s">
        <v>16</v>
      </c>
      <c r="AG2" s="19" t="s">
        <v>17</v>
      </c>
      <c r="AH2" s="19" t="s">
        <v>18</v>
      </c>
      <c r="AI2" s="19" t="s">
        <v>19</v>
      </c>
      <c r="AJ2" s="68" t="s">
        <v>20</v>
      </c>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row>
    <row r="3" s="2" customFormat="1" ht="35" customHeight="1" spans="1:69">
      <c r="A3" s="19"/>
      <c r="B3" s="19"/>
      <c r="C3" s="20"/>
      <c r="D3" s="19"/>
      <c r="E3" s="19"/>
      <c r="F3" s="19"/>
      <c r="G3" s="19"/>
      <c r="H3" s="19"/>
      <c r="I3" s="19"/>
      <c r="J3" s="19"/>
      <c r="K3" s="19"/>
      <c r="L3" s="19" t="s">
        <v>21</v>
      </c>
      <c r="M3" s="19" t="s">
        <v>22</v>
      </c>
      <c r="N3" s="19"/>
      <c r="O3" s="19" t="s">
        <v>23</v>
      </c>
      <c r="P3" s="19"/>
      <c r="Q3" s="19"/>
      <c r="R3" s="19"/>
      <c r="S3" s="19"/>
      <c r="T3" s="19"/>
      <c r="U3" s="19" t="s">
        <v>24</v>
      </c>
      <c r="V3" s="19" t="s">
        <v>25</v>
      </c>
      <c r="W3" s="19" t="s">
        <v>26</v>
      </c>
      <c r="X3" s="19" t="s">
        <v>27</v>
      </c>
      <c r="Y3" s="19" t="s">
        <v>28</v>
      </c>
      <c r="Z3" s="19" t="s">
        <v>29</v>
      </c>
      <c r="AA3" s="19" t="s">
        <v>30</v>
      </c>
      <c r="AB3" s="19" t="s">
        <v>31</v>
      </c>
      <c r="AC3" s="19" t="s">
        <v>32</v>
      </c>
      <c r="AD3" s="19" t="s">
        <v>33</v>
      </c>
      <c r="AE3" s="19" t="s">
        <v>34</v>
      </c>
      <c r="AF3" s="19"/>
      <c r="AG3" s="19"/>
      <c r="AH3" s="19"/>
      <c r="AI3" s="19"/>
      <c r="AJ3" s="68"/>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row>
    <row r="4" s="2" customFormat="1" ht="99" customHeight="1" spans="1:69">
      <c r="A4" s="19"/>
      <c r="B4" s="19"/>
      <c r="C4" s="20"/>
      <c r="D4" s="19"/>
      <c r="E4" s="19"/>
      <c r="F4" s="19"/>
      <c r="G4" s="19"/>
      <c r="H4" s="19"/>
      <c r="I4" s="19"/>
      <c r="J4" s="19"/>
      <c r="K4" s="19"/>
      <c r="L4" s="19"/>
      <c r="M4" s="19"/>
      <c r="N4" s="19"/>
      <c r="O4" s="43" t="s">
        <v>35</v>
      </c>
      <c r="P4" s="43" t="s">
        <v>332</v>
      </c>
      <c r="Q4" s="43" t="s">
        <v>333</v>
      </c>
      <c r="R4" s="43" t="s">
        <v>37</v>
      </c>
      <c r="S4" s="61" t="s">
        <v>38</v>
      </c>
      <c r="T4" s="62" t="s">
        <v>39</v>
      </c>
      <c r="U4" s="19"/>
      <c r="V4" s="19"/>
      <c r="W4" s="19"/>
      <c r="X4" s="19"/>
      <c r="Y4" s="19"/>
      <c r="Z4" s="19"/>
      <c r="AA4" s="19"/>
      <c r="AB4" s="19"/>
      <c r="AC4" s="19"/>
      <c r="AD4" s="19"/>
      <c r="AE4" s="19"/>
      <c r="AF4" s="19"/>
      <c r="AG4" s="19"/>
      <c r="AH4" s="19"/>
      <c r="AI4" s="19"/>
      <c r="AJ4" s="68"/>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row>
    <row r="5" s="2" customFormat="1" ht="66" hidden="1" customHeight="1" spans="1:36">
      <c r="A5" s="21" t="s">
        <v>35</v>
      </c>
      <c r="B5" s="22"/>
      <c r="C5" s="22"/>
      <c r="D5" s="22"/>
      <c r="E5" s="22"/>
      <c r="F5" s="22"/>
      <c r="G5" s="22"/>
      <c r="H5" s="22"/>
      <c r="I5" s="22"/>
      <c r="J5" s="44"/>
      <c r="K5" s="45">
        <f t="shared" ref="K5:Q5" si="0">K6+K53+K72+K96+K104+K112+K115</f>
        <v>0</v>
      </c>
      <c r="L5" s="45" t="e">
        <f t="shared" si="0"/>
        <v>#REF!</v>
      </c>
      <c r="M5" s="45" t="e">
        <f t="shared" si="0"/>
        <v>#REF!</v>
      </c>
      <c r="N5" s="45">
        <f t="shared" si="0"/>
        <v>13914.2</v>
      </c>
      <c r="O5" s="45">
        <f t="shared" si="0"/>
        <v>11982.52</v>
      </c>
      <c r="P5" s="45">
        <f t="shared" si="0"/>
        <v>7139.52</v>
      </c>
      <c r="Q5" s="45">
        <f t="shared" si="0"/>
        <v>2924</v>
      </c>
      <c r="R5" s="45">
        <f t="shared" ref="R5:X5" si="1">R6+R53+R72+R96+R104+R112+R115</f>
        <v>711</v>
      </c>
      <c r="S5" s="45">
        <f t="shared" si="1"/>
        <v>1208</v>
      </c>
      <c r="T5" s="45">
        <f t="shared" si="1"/>
        <v>0</v>
      </c>
      <c r="U5" s="45">
        <f t="shared" si="1"/>
        <v>0</v>
      </c>
      <c r="V5" s="45">
        <f t="shared" si="1"/>
        <v>43</v>
      </c>
      <c r="W5" s="45">
        <f t="shared" si="1"/>
        <v>320</v>
      </c>
      <c r="X5" s="45">
        <f t="shared" si="1"/>
        <v>1568.68</v>
      </c>
      <c r="Y5" s="45"/>
      <c r="Z5" s="45">
        <f>Z6+Z53+Z72+Z96+Z104+Z112+Z115</f>
        <v>0</v>
      </c>
      <c r="AA5" s="45"/>
      <c r="AB5" s="45"/>
      <c r="AC5" s="45"/>
      <c r="AD5" s="45"/>
      <c r="AE5" s="45"/>
      <c r="AF5" s="45"/>
      <c r="AG5" s="45"/>
      <c r="AH5" s="45"/>
      <c r="AI5" s="45"/>
      <c r="AJ5" s="45"/>
    </row>
    <row r="6" s="3" customFormat="1" ht="30" hidden="1" customHeight="1" spans="1:36">
      <c r="A6" s="23" t="s">
        <v>40</v>
      </c>
      <c r="B6" s="24" t="s">
        <v>41</v>
      </c>
      <c r="C6" s="24"/>
      <c r="D6" s="24"/>
      <c r="E6" s="24"/>
      <c r="F6" s="24"/>
      <c r="G6" s="24"/>
      <c r="H6" s="24"/>
      <c r="I6" s="24"/>
      <c r="J6" s="24"/>
      <c r="K6" s="46">
        <f t="shared" ref="K6:Q6" si="2">K7+K15+K28+K34+K41+K46</f>
        <v>0</v>
      </c>
      <c r="L6" s="46" t="e">
        <f t="shared" si="2"/>
        <v>#REF!</v>
      </c>
      <c r="M6" s="46" t="e">
        <f t="shared" si="2"/>
        <v>#REF!</v>
      </c>
      <c r="N6" s="46">
        <f t="shared" si="2"/>
        <v>12014.2</v>
      </c>
      <c r="O6" s="46">
        <f t="shared" si="2"/>
        <v>10082.52</v>
      </c>
      <c r="P6" s="46">
        <f t="shared" si="2"/>
        <v>6734.52</v>
      </c>
      <c r="Q6" s="46">
        <f t="shared" si="2"/>
        <v>2252</v>
      </c>
      <c r="R6" s="46">
        <f t="shared" ref="R6:Z6" si="3">R7+R15+R28+R34+R41+R46</f>
        <v>400</v>
      </c>
      <c r="S6" s="46">
        <f t="shared" si="3"/>
        <v>696</v>
      </c>
      <c r="T6" s="46">
        <f t="shared" si="3"/>
        <v>0</v>
      </c>
      <c r="U6" s="46">
        <f t="shared" si="3"/>
        <v>0</v>
      </c>
      <c r="V6" s="46">
        <f t="shared" si="3"/>
        <v>43</v>
      </c>
      <c r="W6" s="46">
        <f t="shared" si="3"/>
        <v>320</v>
      </c>
      <c r="X6" s="46">
        <f t="shared" si="3"/>
        <v>1568.68</v>
      </c>
      <c r="Y6" s="46"/>
      <c r="Z6" s="46">
        <f t="shared" si="3"/>
        <v>0</v>
      </c>
      <c r="AA6" s="46"/>
      <c r="AB6" s="46"/>
      <c r="AC6" s="46"/>
      <c r="AD6" s="46"/>
      <c r="AE6" s="46"/>
      <c r="AF6" s="46"/>
      <c r="AG6" s="46"/>
      <c r="AH6" s="46"/>
      <c r="AI6" s="46"/>
      <c r="AJ6" s="46"/>
    </row>
    <row r="7" s="4" customFormat="1" ht="30" hidden="1" customHeight="1" spans="1:37">
      <c r="A7" s="25" t="s">
        <v>42</v>
      </c>
      <c r="B7" s="26" t="s">
        <v>43</v>
      </c>
      <c r="C7" s="27"/>
      <c r="D7" s="27"/>
      <c r="E7" s="27"/>
      <c r="F7" s="27"/>
      <c r="G7" s="27"/>
      <c r="H7" s="27"/>
      <c r="I7" s="27"/>
      <c r="J7" s="47"/>
      <c r="K7" s="48">
        <f t="shared" ref="K7:Q7" si="4">K8+K9+K11+K12+K13+K14</f>
        <v>0</v>
      </c>
      <c r="L7" s="48" t="e">
        <f t="shared" si="4"/>
        <v>#REF!</v>
      </c>
      <c r="M7" s="48" t="e">
        <f t="shared" si="4"/>
        <v>#REF!</v>
      </c>
      <c r="N7" s="48">
        <f t="shared" si="4"/>
        <v>1750</v>
      </c>
      <c r="O7" s="48">
        <f t="shared" si="4"/>
        <v>560.52</v>
      </c>
      <c r="P7" s="48">
        <f t="shared" si="4"/>
        <v>0</v>
      </c>
      <c r="Q7" s="48">
        <f t="shared" si="4"/>
        <v>0</v>
      </c>
      <c r="R7" s="48">
        <f t="shared" ref="R7:Z7" si="5">R8+R9+R11+R12+R13+R14</f>
        <v>0</v>
      </c>
      <c r="S7" s="48">
        <f t="shared" si="5"/>
        <v>560.52</v>
      </c>
      <c r="T7" s="48">
        <f t="shared" si="5"/>
        <v>0</v>
      </c>
      <c r="U7" s="48">
        <f t="shared" si="5"/>
        <v>0</v>
      </c>
      <c r="V7" s="48">
        <f t="shared" si="5"/>
        <v>0</v>
      </c>
      <c r="W7" s="48">
        <f t="shared" si="5"/>
        <v>0</v>
      </c>
      <c r="X7" s="48">
        <f t="shared" si="5"/>
        <v>1189.48</v>
      </c>
      <c r="Y7" s="48"/>
      <c r="Z7" s="48">
        <f t="shared" si="5"/>
        <v>0</v>
      </c>
      <c r="AA7" s="48"/>
      <c r="AB7" s="48"/>
      <c r="AC7" s="48"/>
      <c r="AD7" s="48"/>
      <c r="AE7" s="48"/>
      <c r="AF7" s="48"/>
      <c r="AG7" s="48"/>
      <c r="AH7" s="48"/>
      <c r="AI7" s="48"/>
      <c r="AJ7" s="48"/>
      <c r="AK7" s="69"/>
    </row>
    <row r="8" s="3" customFormat="1" ht="30" hidden="1" customHeight="1" spans="1:36">
      <c r="A8" s="28" t="s">
        <v>44</v>
      </c>
      <c r="B8" s="29" t="s">
        <v>45</v>
      </c>
      <c r="C8" s="30"/>
      <c r="D8" s="30"/>
      <c r="E8" s="30"/>
      <c r="F8" s="30"/>
      <c r="G8" s="30"/>
      <c r="H8" s="30"/>
      <c r="I8" s="30"/>
      <c r="J8" s="49"/>
      <c r="K8" s="50"/>
      <c r="L8" s="50" t="e">
        <f>#REF!</f>
        <v>#REF!</v>
      </c>
      <c r="M8" s="50" t="e">
        <f>#REF!</f>
        <v>#REF!</v>
      </c>
      <c r="N8" s="50">
        <v>0</v>
      </c>
      <c r="O8" s="50">
        <v>0</v>
      </c>
      <c r="P8" s="50">
        <v>0</v>
      </c>
      <c r="Q8" s="50">
        <v>0</v>
      </c>
      <c r="R8" s="50">
        <v>0</v>
      </c>
      <c r="S8" s="50">
        <v>0</v>
      </c>
      <c r="T8" s="50">
        <v>0</v>
      </c>
      <c r="U8" s="50">
        <v>0</v>
      </c>
      <c r="V8" s="50">
        <v>0</v>
      </c>
      <c r="W8" s="50">
        <v>0</v>
      </c>
      <c r="X8" s="50">
        <v>0</v>
      </c>
      <c r="Y8" s="50">
        <v>0</v>
      </c>
      <c r="Z8" s="50">
        <v>0</v>
      </c>
      <c r="AA8" s="50"/>
      <c r="AB8" s="50"/>
      <c r="AC8" s="50"/>
      <c r="AD8" s="50"/>
      <c r="AE8" s="50"/>
      <c r="AF8" s="50"/>
      <c r="AG8" s="50"/>
      <c r="AH8" s="50"/>
      <c r="AI8" s="50"/>
      <c r="AJ8" s="50"/>
    </row>
    <row r="9" s="3" customFormat="1" ht="30" hidden="1" customHeight="1" spans="1:36">
      <c r="A9" s="28" t="s">
        <v>44</v>
      </c>
      <c r="B9" s="29" t="s">
        <v>60</v>
      </c>
      <c r="C9" s="30"/>
      <c r="D9" s="30"/>
      <c r="E9" s="30"/>
      <c r="F9" s="30"/>
      <c r="G9" s="30"/>
      <c r="H9" s="30"/>
      <c r="I9" s="30"/>
      <c r="J9" s="49"/>
      <c r="K9" s="50"/>
      <c r="L9" s="50">
        <f t="shared" ref="L9:Q9" si="6">L10</f>
        <v>3350</v>
      </c>
      <c r="M9" s="50">
        <f t="shared" si="6"/>
        <v>3350</v>
      </c>
      <c r="N9" s="50">
        <f t="shared" si="6"/>
        <v>1750</v>
      </c>
      <c r="O9" s="50">
        <f t="shared" si="6"/>
        <v>560.52</v>
      </c>
      <c r="P9" s="50">
        <f t="shared" si="6"/>
        <v>0</v>
      </c>
      <c r="Q9" s="50">
        <f t="shared" si="6"/>
        <v>0</v>
      </c>
      <c r="R9" s="50">
        <f t="shared" ref="R9:X9" si="7">R10</f>
        <v>0</v>
      </c>
      <c r="S9" s="50">
        <f t="shared" si="7"/>
        <v>560.52</v>
      </c>
      <c r="T9" s="50">
        <f t="shared" si="7"/>
        <v>0</v>
      </c>
      <c r="U9" s="50">
        <f t="shared" si="7"/>
        <v>0</v>
      </c>
      <c r="V9" s="50">
        <f t="shared" si="7"/>
        <v>0</v>
      </c>
      <c r="W9" s="50">
        <f t="shared" si="7"/>
        <v>0</v>
      </c>
      <c r="X9" s="50">
        <f t="shared" si="7"/>
        <v>1189.48</v>
      </c>
      <c r="Y9" s="50"/>
      <c r="Z9" s="50">
        <f>Z10</f>
        <v>0</v>
      </c>
      <c r="AA9" s="50"/>
      <c r="AB9" s="50"/>
      <c r="AC9" s="50"/>
      <c r="AD9" s="50"/>
      <c r="AE9" s="50"/>
      <c r="AF9" s="50"/>
      <c r="AG9" s="50"/>
      <c r="AH9" s="50"/>
      <c r="AI9" s="50"/>
      <c r="AJ9" s="50"/>
    </row>
    <row r="10" s="3" customFormat="1" ht="256" customHeight="1" spans="1:69">
      <c r="A10" s="37">
        <v>1</v>
      </c>
      <c r="B10" s="37" t="s">
        <v>61</v>
      </c>
      <c r="C10" s="37">
        <v>2026</v>
      </c>
      <c r="D10" s="37" t="s">
        <v>62</v>
      </c>
      <c r="E10" s="39" t="s">
        <v>41</v>
      </c>
      <c r="F10" s="39" t="s">
        <v>63</v>
      </c>
      <c r="G10" s="37" t="s">
        <v>50</v>
      </c>
      <c r="H10" s="37" t="s">
        <v>51</v>
      </c>
      <c r="I10" s="37" t="s">
        <v>52</v>
      </c>
      <c r="J10" s="53" t="s">
        <v>64</v>
      </c>
      <c r="K10" s="169" t="s">
        <v>65</v>
      </c>
      <c r="L10" s="169">
        <v>3350</v>
      </c>
      <c r="M10" s="169">
        <v>3350</v>
      </c>
      <c r="N10" s="39">
        <v>1750</v>
      </c>
      <c r="O10" s="169">
        <f>P10+R10+S10+T10</f>
        <v>560.52</v>
      </c>
      <c r="P10" s="169">
        <v>0</v>
      </c>
      <c r="Q10" s="169"/>
      <c r="R10" s="169">
        <v>0</v>
      </c>
      <c r="S10" s="169">
        <v>560.52</v>
      </c>
      <c r="T10" s="169">
        <v>0</v>
      </c>
      <c r="U10" s="169">
        <v>0</v>
      </c>
      <c r="V10" s="169">
        <v>0</v>
      </c>
      <c r="W10" s="169">
        <v>0</v>
      </c>
      <c r="X10" s="169">
        <f>N10-O10</f>
        <v>1189.48</v>
      </c>
      <c r="Y10" s="169" t="s">
        <v>305</v>
      </c>
      <c r="Z10" s="169">
        <v>0</v>
      </c>
      <c r="AA10" s="37" t="s">
        <v>55</v>
      </c>
      <c r="AB10" s="171" t="s">
        <v>56</v>
      </c>
      <c r="AC10" s="37" t="s">
        <v>55</v>
      </c>
      <c r="AD10" s="171" t="s">
        <v>56</v>
      </c>
      <c r="AE10" s="171" t="s">
        <v>303</v>
      </c>
      <c r="AF10" s="64" t="s">
        <v>66</v>
      </c>
      <c r="AG10" s="64" t="s">
        <v>67</v>
      </c>
      <c r="AH10" s="176"/>
      <c r="AI10" s="176"/>
      <c r="AJ10" s="169" t="s">
        <v>68</v>
      </c>
      <c r="AK10" s="177" t="s">
        <v>306</v>
      </c>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row>
    <row r="11" s="3" customFormat="1" ht="30" hidden="1" customHeight="1" spans="1:36">
      <c r="A11" s="28" t="s">
        <v>44</v>
      </c>
      <c r="B11" s="29" t="s">
        <v>69</v>
      </c>
      <c r="C11" s="30"/>
      <c r="D11" s="30"/>
      <c r="E11" s="30"/>
      <c r="F11" s="30"/>
      <c r="G11" s="30"/>
      <c r="H11" s="30"/>
      <c r="I11" s="30"/>
      <c r="J11" s="49"/>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row>
    <row r="12" s="3" customFormat="1" ht="30" hidden="1" customHeight="1" spans="1:36">
      <c r="A12" s="28" t="s">
        <v>44</v>
      </c>
      <c r="B12" s="29" t="s">
        <v>70</v>
      </c>
      <c r="C12" s="30"/>
      <c r="D12" s="30"/>
      <c r="E12" s="30"/>
      <c r="F12" s="30"/>
      <c r="G12" s="30"/>
      <c r="H12" s="30"/>
      <c r="I12" s="30"/>
      <c r="J12" s="49"/>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3" customFormat="1" ht="30" hidden="1" customHeight="1" spans="1:36">
      <c r="A13" s="28" t="s">
        <v>44</v>
      </c>
      <c r="B13" s="29" t="s">
        <v>71</v>
      </c>
      <c r="C13" s="30"/>
      <c r="D13" s="30"/>
      <c r="E13" s="30"/>
      <c r="F13" s="30"/>
      <c r="G13" s="30"/>
      <c r="H13" s="30"/>
      <c r="I13" s="30"/>
      <c r="J13" s="49"/>
      <c r="K13" s="50"/>
      <c r="L13" s="50" t="e">
        <f>#REF!</f>
        <v>#REF!</v>
      </c>
      <c r="M13" s="50" t="e">
        <f>#REF!</f>
        <v>#REF!</v>
      </c>
      <c r="N13" s="50">
        <v>0</v>
      </c>
      <c r="O13" s="50">
        <v>0</v>
      </c>
      <c r="P13" s="50">
        <v>0</v>
      </c>
      <c r="Q13" s="50">
        <v>0</v>
      </c>
      <c r="R13" s="50">
        <v>0</v>
      </c>
      <c r="S13" s="50">
        <v>0</v>
      </c>
      <c r="T13" s="50">
        <v>0</v>
      </c>
      <c r="U13" s="50">
        <v>0</v>
      </c>
      <c r="V13" s="50">
        <v>0</v>
      </c>
      <c r="W13" s="50">
        <v>0</v>
      </c>
      <c r="X13" s="50">
        <v>0</v>
      </c>
      <c r="Y13" s="50">
        <v>0</v>
      </c>
      <c r="Z13" s="50">
        <v>0</v>
      </c>
      <c r="AA13" s="50"/>
      <c r="AB13" s="50"/>
      <c r="AC13" s="50"/>
      <c r="AD13" s="50"/>
      <c r="AE13" s="50"/>
      <c r="AF13" s="50"/>
      <c r="AG13" s="50"/>
      <c r="AH13" s="50"/>
      <c r="AI13" s="50"/>
      <c r="AJ13" s="50"/>
    </row>
    <row r="14" s="5" customFormat="1" ht="30" hidden="1" customHeight="1" spans="1:36">
      <c r="A14" s="28" t="s">
        <v>44</v>
      </c>
      <c r="B14" s="29" t="s">
        <v>79</v>
      </c>
      <c r="C14" s="30"/>
      <c r="D14" s="30"/>
      <c r="E14" s="30"/>
      <c r="F14" s="30"/>
      <c r="G14" s="30"/>
      <c r="H14" s="30"/>
      <c r="I14" s="30"/>
      <c r="J14" s="49"/>
      <c r="K14" s="50"/>
      <c r="L14" s="50" t="e">
        <f>#REF!</f>
        <v>#REF!</v>
      </c>
      <c r="M14" s="50" t="e">
        <f>#REF!</f>
        <v>#REF!</v>
      </c>
      <c r="N14" s="50">
        <v>0</v>
      </c>
      <c r="O14" s="50">
        <v>0</v>
      </c>
      <c r="P14" s="50">
        <v>0</v>
      </c>
      <c r="Q14" s="50">
        <v>0</v>
      </c>
      <c r="R14" s="50">
        <v>0</v>
      </c>
      <c r="S14" s="50">
        <v>0</v>
      </c>
      <c r="T14" s="50">
        <v>0</v>
      </c>
      <c r="U14" s="50">
        <v>0</v>
      </c>
      <c r="V14" s="50">
        <v>0</v>
      </c>
      <c r="W14" s="50">
        <v>0</v>
      </c>
      <c r="X14" s="50">
        <v>0</v>
      </c>
      <c r="Y14" s="50">
        <v>0</v>
      </c>
      <c r="Z14" s="50">
        <v>0</v>
      </c>
      <c r="AA14" s="50"/>
      <c r="AB14" s="50"/>
      <c r="AC14" s="50"/>
      <c r="AD14" s="50"/>
      <c r="AE14" s="50"/>
      <c r="AF14" s="50"/>
      <c r="AG14" s="52"/>
      <c r="AH14" s="52"/>
      <c r="AI14" s="52"/>
      <c r="AJ14" s="52"/>
    </row>
    <row r="15" s="5" customFormat="1" ht="30" hidden="1" customHeight="1" spans="1:36">
      <c r="A15" s="33" t="s">
        <v>42</v>
      </c>
      <c r="B15" s="34" t="s">
        <v>49</v>
      </c>
      <c r="C15" s="34"/>
      <c r="D15" s="34"/>
      <c r="E15" s="34"/>
      <c r="F15" s="34"/>
      <c r="G15" s="34"/>
      <c r="H15" s="34"/>
      <c r="I15" s="34"/>
      <c r="J15" s="34"/>
      <c r="K15" s="48">
        <f t="shared" ref="K15:Q15" si="8">K16+K19+K21+K22+K26+K27</f>
        <v>0</v>
      </c>
      <c r="L15" s="48">
        <f t="shared" si="8"/>
        <v>3265</v>
      </c>
      <c r="M15" s="48">
        <f t="shared" si="8"/>
        <v>3265</v>
      </c>
      <c r="N15" s="48">
        <f t="shared" si="8"/>
        <v>7045</v>
      </c>
      <c r="O15" s="48">
        <f t="shared" si="8"/>
        <v>7036.52</v>
      </c>
      <c r="P15" s="48">
        <f t="shared" si="8"/>
        <v>6734.52</v>
      </c>
      <c r="Q15" s="48">
        <f t="shared" si="8"/>
        <v>302</v>
      </c>
      <c r="R15" s="48">
        <f t="shared" ref="R15:Z15" si="9">R16+R19+R21+R22+R26+R27</f>
        <v>0</v>
      </c>
      <c r="S15" s="48">
        <f t="shared" si="9"/>
        <v>0</v>
      </c>
      <c r="T15" s="48">
        <f t="shared" si="9"/>
        <v>0</v>
      </c>
      <c r="U15" s="48">
        <f t="shared" si="9"/>
        <v>0</v>
      </c>
      <c r="V15" s="48">
        <f t="shared" si="9"/>
        <v>8.48</v>
      </c>
      <c r="W15" s="48">
        <f t="shared" si="9"/>
        <v>0</v>
      </c>
      <c r="X15" s="48">
        <f t="shared" si="9"/>
        <v>0</v>
      </c>
      <c r="Y15" s="48">
        <f t="shared" si="9"/>
        <v>0</v>
      </c>
      <c r="Z15" s="48">
        <f t="shared" si="9"/>
        <v>0</v>
      </c>
      <c r="AA15" s="48"/>
      <c r="AB15" s="48"/>
      <c r="AC15" s="48"/>
      <c r="AD15" s="48"/>
      <c r="AE15" s="48"/>
      <c r="AF15" s="48"/>
      <c r="AG15" s="48"/>
      <c r="AH15" s="48"/>
      <c r="AI15" s="48"/>
      <c r="AJ15" s="48"/>
    </row>
    <row r="16" s="5" customFormat="1" ht="30" hidden="1" customHeight="1" spans="1:36">
      <c r="A16" s="35" t="s">
        <v>44</v>
      </c>
      <c r="B16" s="36" t="s">
        <v>48</v>
      </c>
      <c r="C16" s="36"/>
      <c r="D16" s="36"/>
      <c r="E16" s="36"/>
      <c r="F16" s="36"/>
      <c r="G16" s="36"/>
      <c r="H16" s="36"/>
      <c r="I16" s="36"/>
      <c r="J16" s="36"/>
      <c r="K16" s="52"/>
      <c r="L16" s="52">
        <f>L17+L18+L24+L25</f>
        <v>2931</v>
      </c>
      <c r="M16" s="52">
        <f>M17+M18+M24+M25</f>
        <v>2931</v>
      </c>
      <c r="N16" s="52">
        <f>SUM(N17:N18)</f>
        <v>2865</v>
      </c>
      <c r="O16" s="52">
        <f t="shared" ref="O16:Z16" si="10">SUM(O17:O18)</f>
        <v>2865</v>
      </c>
      <c r="P16" s="52">
        <f t="shared" si="10"/>
        <v>2865</v>
      </c>
      <c r="Q16" s="52">
        <f t="shared" si="10"/>
        <v>0</v>
      </c>
      <c r="R16" s="52">
        <f t="shared" si="10"/>
        <v>0</v>
      </c>
      <c r="S16" s="52">
        <f t="shared" si="10"/>
        <v>0</v>
      </c>
      <c r="T16" s="52">
        <f t="shared" si="10"/>
        <v>0</v>
      </c>
      <c r="U16" s="52">
        <f t="shared" si="10"/>
        <v>0</v>
      </c>
      <c r="V16" s="52">
        <f t="shared" si="10"/>
        <v>0</v>
      </c>
      <c r="W16" s="52">
        <f t="shared" si="10"/>
        <v>0</v>
      </c>
      <c r="X16" s="52">
        <f t="shared" si="10"/>
        <v>0</v>
      </c>
      <c r="Y16" s="52">
        <f t="shared" si="10"/>
        <v>0</v>
      </c>
      <c r="Z16" s="52">
        <f t="shared" si="10"/>
        <v>0</v>
      </c>
      <c r="AA16" s="52"/>
      <c r="AB16" s="52"/>
      <c r="AC16" s="52"/>
      <c r="AD16" s="52"/>
      <c r="AE16" s="52"/>
      <c r="AF16" s="52"/>
      <c r="AG16" s="52"/>
      <c r="AH16" s="52"/>
      <c r="AI16" s="52"/>
      <c r="AJ16" s="52"/>
    </row>
    <row r="17" s="6" customFormat="1" ht="187" customHeight="1" spans="1:69">
      <c r="A17" s="37">
        <v>2</v>
      </c>
      <c r="B17" s="37" t="s">
        <v>92</v>
      </c>
      <c r="C17" s="37">
        <v>2026</v>
      </c>
      <c r="D17" s="37" t="s">
        <v>93</v>
      </c>
      <c r="E17" s="37" t="s">
        <v>41</v>
      </c>
      <c r="F17" s="37" t="s">
        <v>48</v>
      </c>
      <c r="G17" s="37" t="s">
        <v>50</v>
      </c>
      <c r="H17" s="37" t="s">
        <v>94</v>
      </c>
      <c r="I17" s="37" t="s">
        <v>52</v>
      </c>
      <c r="J17" s="53" t="s">
        <v>95</v>
      </c>
      <c r="K17" s="39" t="s">
        <v>96</v>
      </c>
      <c r="L17" s="39">
        <v>115</v>
      </c>
      <c r="M17" s="39">
        <v>115</v>
      </c>
      <c r="N17" s="39">
        <v>1200</v>
      </c>
      <c r="O17" s="39">
        <v>1200</v>
      </c>
      <c r="P17" s="39">
        <v>1200</v>
      </c>
      <c r="Q17" s="39"/>
      <c r="R17" s="39">
        <v>0</v>
      </c>
      <c r="S17" s="39">
        <v>0</v>
      </c>
      <c r="T17" s="39">
        <v>0</v>
      </c>
      <c r="U17" s="39">
        <v>0</v>
      </c>
      <c r="V17" s="39">
        <v>0</v>
      </c>
      <c r="W17" s="39">
        <v>0</v>
      </c>
      <c r="X17" s="39">
        <v>0</v>
      </c>
      <c r="Y17" s="39"/>
      <c r="Z17" s="39">
        <v>0</v>
      </c>
      <c r="AA17" s="39" t="s">
        <v>97</v>
      </c>
      <c r="AB17" s="39" t="s">
        <v>98</v>
      </c>
      <c r="AC17" s="37" t="s">
        <v>55</v>
      </c>
      <c r="AD17" s="37" t="s">
        <v>56</v>
      </c>
      <c r="AE17" s="39" t="s">
        <v>303</v>
      </c>
      <c r="AF17" s="64" t="s">
        <v>99</v>
      </c>
      <c r="AG17" s="64" t="s">
        <v>100</v>
      </c>
      <c r="AH17" s="52"/>
      <c r="AI17" s="52"/>
      <c r="AJ17" s="39"/>
      <c r="AK17" s="178" t="s">
        <v>306</v>
      </c>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row>
    <row r="18" s="6" customFormat="1" ht="191" customHeight="1" spans="1:69">
      <c r="A18" s="37">
        <v>3</v>
      </c>
      <c r="B18" s="37" t="s">
        <v>101</v>
      </c>
      <c r="C18" s="37">
        <v>2026</v>
      </c>
      <c r="D18" s="37" t="s">
        <v>102</v>
      </c>
      <c r="E18" s="37" t="s">
        <v>41</v>
      </c>
      <c r="F18" s="37" t="s">
        <v>48</v>
      </c>
      <c r="G18" s="37" t="s">
        <v>50</v>
      </c>
      <c r="H18" s="37" t="s">
        <v>103</v>
      </c>
      <c r="I18" s="37" t="s">
        <v>52</v>
      </c>
      <c r="J18" s="53" t="s">
        <v>104</v>
      </c>
      <c r="K18" s="39" t="s">
        <v>105</v>
      </c>
      <c r="L18" s="39">
        <v>2059</v>
      </c>
      <c r="M18" s="39">
        <v>2059</v>
      </c>
      <c r="N18" s="39">
        <v>1665</v>
      </c>
      <c r="O18" s="39">
        <v>1665</v>
      </c>
      <c r="P18" s="39">
        <v>1665</v>
      </c>
      <c r="Q18" s="39"/>
      <c r="R18" s="39">
        <v>0</v>
      </c>
      <c r="S18" s="39">
        <v>0</v>
      </c>
      <c r="T18" s="39">
        <v>0</v>
      </c>
      <c r="U18" s="39">
        <v>0</v>
      </c>
      <c r="V18" s="39">
        <v>0</v>
      </c>
      <c r="W18" s="39">
        <v>0</v>
      </c>
      <c r="X18" s="39">
        <v>0</v>
      </c>
      <c r="Y18" s="39"/>
      <c r="Z18" s="39">
        <v>0</v>
      </c>
      <c r="AA18" s="39" t="s">
        <v>106</v>
      </c>
      <c r="AB18" s="39" t="s">
        <v>107</v>
      </c>
      <c r="AC18" s="39" t="s">
        <v>106</v>
      </c>
      <c r="AD18" s="39" t="s">
        <v>107</v>
      </c>
      <c r="AE18" s="39" t="s">
        <v>303</v>
      </c>
      <c r="AF18" s="64" t="s">
        <v>108</v>
      </c>
      <c r="AG18" s="179" t="s">
        <v>109</v>
      </c>
      <c r="AH18" s="52"/>
      <c r="AI18" s="52"/>
      <c r="AJ18" s="54" t="s">
        <v>110</v>
      </c>
      <c r="AK18" s="178" t="s">
        <v>306</v>
      </c>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row>
    <row r="19" s="6" customFormat="1" ht="30" hidden="1" customHeight="1" spans="1:36">
      <c r="A19" s="35" t="s">
        <v>44</v>
      </c>
      <c r="B19" s="36" t="s">
        <v>63</v>
      </c>
      <c r="C19" s="36"/>
      <c r="D19" s="36"/>
      <c r="E19" s="36"/>
      <c r="F19" s="36"/>
      <c r="G19" s="36"/>
      <c r="H19" s="36"/>
      <c r="I19" s="36"/>
      <c r="J19" s="36"/>
      <c r="K19" s="52"/>
      <c r="L19" s="54">
        <f t="shared" ref="L19:Q19" si="11">L20</f>
        <v>334</v>
      </c>
      <c r="M19" s="54">
        <f t="shared" si="11"/>
        <v>334</v>
      </c>
      <c r="N19" s="54">
        <f t="shared" si="11"/>
        <v>360</v>
      </c>
      <c r="O19" s="54">
        <f t="shared" si="11"/>
        <v>360</v>
      </c>
      <c r="P19" s="54">
        <f t="shared" si="11"/>
        <v>360</v>
      </c>
      <c r="Q19" s="54">
        <f t="shared" si="11"/>
        <v>0</v>
      </c>
      <c r="R19" s="54">
        <f t="shared" ref="R19:Z19" si="12">R20</f>
        <v>0</v>
      </c>
      <c r="S19" s="54">
        <f t="shared" si="12"/>
        <v>0</v>
      </c>
      <c r="T19" s="54">
        <f t="shared" si="12"/>
        <v>0</v>
      </c>
      <c r="U19" s="54">
        <f t="shared" si="12"/>
        <v>0</v>
      </c>
      <c r="V19" s="54">
        <f t="shared" si="12"/>
        <v>0</v>
      </c>
      <c r="W19" s="54">
        <f t="shared" si="12"/>
        <v>0</v>
      </c>
      <c r="X19" s="54">
        <f t="shared" si="12"/>
        <v>0</v>
      </c>
      <c r="Y19" s="54">
        <f t="shared" si="12"/>
        <v>0</v>
      </c>
      <c r="Z19" s="54">
        <f t="shared" si="12"/>
        <v>0</v>
      </c>
      <c r="AA19" s="52"/>
      <c r="AB19" s="52"/>
      <c r="AC19" s="52"/>
      <c r="AD19" s="52"/>
      <c r="AE19" s="52"/>
      <c r="AF19" s="52"/>
      <c r="AG19" s="50"/>
      <c r="AH19" s="50"/>
      <c r="AI19" s="50"/>
      <c r="AJ19" s="50"/>
    </row>
    <row r="20" s="6" customFormat="1" ht="143" customHeight="1" spans="1:69">
      <c r="A20" s="38">
        <v>4</v>
      </c>
      <c r="B20" s="38" t="s">
        <v>129</v>
      </c>
      <c r="C20" s="38">
        <v>2026</v>
      </c>
      <c r="D20" s="38" t="s">
        <v>130</v>
      </c>
      <c r="E20" s="38" t="s">
        <v>41</v>
      </c>
      <c r="F20" s="38" t="s">
        <v>63</v>
      </c>
      <c r="G20" s="38" t="s">
        <v>50</v>
      </c>
      <c r="H20" s="38" t="s">
        <v>113</v>
      </c>
      <c r="I20" s="37" t="s">
        <v>52</v>
      </c>
      <c r="J20" s="38" t="s">
        <v>307</v>
      </c>
      <c r="K20" s="169" t="s">
        <v>132</v>
      </c>
      <c r="L20" s="169">
        <v>334</v>
      </c>
      <c r="M20" s="169">
        <v>334</v>
      </c>
      <c r="N20" s="39">
        <v>360</v>
      </c>
      <c r="O20" s="169">
        <v>360</v>
      </c>
      <c r="P20" s="169">
        <v>360</v>
      </c>
      <c r="Q20" s="169"/>
      <c r="R20" s="170">
        <v>0</v>
      </c>
      <c r="S20" s="170">
        <v>0</v>
      </c>
      <c r="T20" s="170">
        <v>0</v>
      </c>
      <c r="U20" s="170">
        <v>0</v>
      </c>
      <c r="V20" s="170">
        <v>0</v>
      </c>
      <c r="W20" s="170"/>
      <c r="X20" s="170">
        <v>0</v>
      </c>
      <c r="Y20" s="170"/>
      <c r="Z20" s="170">
        <v>0</v>
      </c>
      <c r="AA20" s="39" t="s">
        <v>116</v>
      </c>
      <c r="AB20" s="169" t="s">
        <v>117</v>
      </c>
      <c r="AC20" s="65" t="s">
        <v>55</v>
      </c>
      <c r="AD20" s="172" t="s">
        <v>56</v>
      </c>
      <c r="AE20" s="169" t="s">
        <v>303</v>
      </c>
      <c r="AF20" s="64" t="s">
        <v>133</v>
      </c>
      <c r="AG20" s="39" t="s">
        <v>134</v>
      </c>
      <c r="AH20" s="169"/>
      <c r="AI20" s="169"/>
      <c r="AJ20" s="169" t="s">
        <v>135</v>
      </c>
      <c r="AK20" s="178" t="s">
        <v>306</v>
      </c>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178"/>
    </row>
    <row r="21" s="6" customFormat="1" ht="30" hidden="1" customHeight="1" spans="1:36">
      <c r="A21" s="35" t="s">
        <v>44</v>
      </c>
      <c r="B21" s="36" t="s">
        <v>136</v>
      </c>
      <c r="C21" s="36"/>
      <c r="D21" s="36"/>
      <c r="E21" s="36"/>
      <c r="F21" s="36"/>
      <c r="G21" s="36"/>
      <c r="H21" s="36"/>
      <c r="I21" s="36"/>
      <c r="J21" s="36"/>
      <c r="K21" s="52"/>
      <c r="L21" s="52"/>
      <c r="M21" s="52"/>
      <c r="N21" s="52"/>
      <c r="O21" s="52"/>
      <c r="P21" s="52"/>
      <c r="Q21" s="52"/>
      <c r="R21" s="52"/>
      <c r="S21" s="54"/>
      <c r="T21" s="54"/>
      <c r="U21" s="54"/>
      <c r="V21" s="54"/>
      <c r="W21" s="54"/>
      <c r="X21" s="54"/>
      <c r="Y21" s="54"/>
      <c r="Z21" s="54"/>
      <c r="AA21" s="52"/>
      <c r="AB21" s="52"/>
      <c r="AC21" s="52"/>
      <c r="AD21" s="52"/>
      <c r="AE21" s="52"/>
      <c r="AF21" s="52"/>
      <c r="AG21" s="55"/>
      <c r="AH21" s="55"/>
      <c r="AI21" s="55"/>
      <c r="AJ21" s="55"/>
    </row>
    <row r="22" s="5" customFormat="1" ht="30" hidden="1" customHeight="1" spans="1:36">
      <c r="A22" s="35" t="s">
        <v>44</v>
      </c>
      <c r="B22" s="36" t="s">
        <v>137</v>
      </c>
      <c r="C22" s="36"/>
      <c r="D22" s="36"/>
      <c r="E22" s="36"/>
      <c r="F22" s="36"/>
      <c r="G22" s="36"/>
      <c r="H22" s="36"/>
      <c r="I22" s="36"/>
      <c r="J22" s="36"/>
      <c r="K22" s="52"/>
      <c r="L22" s="52"/>
      <c r="M22" s="52"/>
      <c r="N22" s="54">
        <f>SUM(N23:N25)</f>
        <v>3820</v>
      </c>
      <c r="O22" s="54">
        <f t="shared" ref="O22:Y22" si="13">SUM(O23:O25)</f>
        <v>3811.52</v>
      </c>
      <c r="P22" s="54">
        <f t="shared" si="13"/>
        <v>3509.52</v>
      </c>
      <c r="Q22" s="54">
        <f t="shared" si="13"/>
        <v>302</v>
      </c>
      <c r="R22" s="54">
        <f t="shared" si="13"/>
        <v>0</v>
      </c>
      <c r="S22" s="54">
        <f t="shared" si="13"/>
        <v>0</v>
      </c>
      <c r="T22" s="54">
        <f t="shared" si="13"/>
        <v>0</v>
      </c>
      <c r="U22" s="54">
        <f t="shared" si="13"/>
        <v>0</v>
      </c>
      <c r="V22" s="54">
        <f t="shared" si="13"/>
        <v>8.48</v>
      </c>
      <c r="W22" s="54">
        <f t="shared" si="13"/>
        <v>0</v>
      </c>
      <c r="X22" s="54">
        <f t="shared" si="13"/>
        <v>0</v>
      </c>
      <c r="Y22" s="54">
        <f t="shared" si="13"/>
        <v>0</v>
      </c>
      <c r="Z22" s="54"/>
      <c r="AA22" s="52"/>
      <c r="AB22" s="52"/>
      <c r="AC22" s="52"/>
      <c r="AD22" s="52"/>
      <c r="AE22" s="52"/>
      <c r="AF22" s="52"/>
      <c r="AG22" s="56"/>
      <c r="AH22" s="56"/>
      <c r="AI22" s="56"/>
      <c r="AJ22" s="56"/>
    </row>
    <row r="23" s="8" customFormat="1" ht="204" customHeight="1" spans="1:70">
      <c r="A23" s="37">
        <v>5</v>
      </c>
      <c r="B23" s="37" t="s">
        <v>243</v>
      </c>
      <c r="C23" s="37">
        <v>2026</v>
      </c>
      <c r="D23" s="37" t="s">
        <v>244</v>
      </c>
      <c r="E23" s="37" t="s">
        <v>207</v>
      </c>
      <c r="F23" s="37" t="s">
        <v>219</v>
      </c>
      <c r="G23" s="37" t="s">
        <v>50</v>
      </c>
      <c r="H23" s="37" t="s">
        <v>94</v>
      </c>
      <c r="I23" s="37" t="s">
        <v>236</v>
      </c>
      <c r="J23" s="53" t="s">
        <v>245</v>
      </c>
      <c r="K23" s="169" t="s">
        <v>246</v>
      </c>
      <c r="L23" s="169">
        <v>778</v>
      </c>
      <c r="M23" s="169">
        <v>778</v>
      </c>
      <c r="N23" s="39">
        <v>1000</v>
      </c>
      <c r="O23" s="169">
        <v>1000</v>
      </c>
      <c r="P23" s="169">
        <v>698</v>
      </c>
      <c r="Q23" s="169">
        <v>302</v>
      </c>
      <c r="R23" s="169">
        <v>0</v>
      </c>
      <c r="S23" s="169">
        <v>0</v>
      </c>
      <c r="T23" s="169">
        <v>0</v>
      </c>
      <c r="U23" s="169">
        <v>0</v>
      </c>
      <c r="V23" s="169">
        <v>0</v>
      </c>
      <c r="W23" s="169">
        <v>0</v>
      </c>
      <c r="X23" s="169">
        <v>0</v>
      </c>
      <c r="Y23" s="169"/>
      <c r="Z23" s="169">
        <v>0</v>
      </c>
      <c r="AA23" s="39" t="s">
        <v>97</v>
      </c>
      <c r="AB23" s="169" t="s">
        <v>98</v>
      </c>
      <c r="AC23" s="39" t="s">
        <v>55</v>
      </c>
      <c r="AD23" s="169" t="s">
        <v>56</v>
      </c>
      <c r="AE23" s="169" t="s">
        <v>303</v>
      </c>
      <c r="AF23" s="64" t="s">
        <v>247</v>
      </c>
      <c r="AG23" s="53" t="s">
        <v>248</v>
      </c>
      <c r="AH23" s="169"/>
      <c r="AI23" s="169"/>
      <c r="AJ23" s="169" t="s">
        <v>68</v>
      </c>
      <c r="AK23" s="180" t="s">
        <v>306</v>
      </c>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3"/>
    </row>
    <row r="24" s="3" customFormat="1" ht="157" customHeight="1" spans="1:69">
      <c r="A24" s="37">
        <v>6</v>
      </c>
      <c r="B24" s="37" t="s">
        <v>111</v>
      </c>
      <c r="C24" s="37">
        <v>2026</v>
      </c>
      <c r="D24" s="37" t="s">
        <v>112</v>
      </c>
      <c r="E24" s="37" t="s">
        <v>41</v>
      </c>
      <c r="F24" s="37" t="s">
        <v>48</v>
      </c>
      <c r="G24" s="37" t="s">
        <v>50</v>
      </c>
      <c r="H24" s="37" t="s">
        <v>113</v>
      </c>
      <c r="I24" s="37" t="s">
        <v>52</v>
      </c>
      <c r="J24" s="53" t="s">
        <v>114</v>
      </c>
      <c r="K24" s="169" t="s">
        <v>115</v>
      </c>
      <c r="L24" s="169">
        <v>334</v>
      </c>
      <c r="M24" s="169">
        <v>334</v>
      </c>
      <c r="N24" s="39">
        <v>1720</v>
      </c>
      <c r="O24" s="169">
        <v>1720</v>
      </c>
      <c r="P24" s="169">
        <v>1720</v>
      </c>
      <c r="Q24" s="169"/>
      <c r="R24" s="169">
        <v>0</v>
      </c>
      <c r="S24" s="169">
        <v>0</v>
      </c>
      <c r="T24" s="169">
        <v>0</v>
      </c>
      <c r="U24" s="169">
        <v>0</v>
      </c>
      <c r="V24" s="169">
        <v>0</v>
      </c>
      <c r="W24" s="169">
        <v>0</v>
      </c>
      <c r="X24" s="169">
        <v>0</v>
      </c>
      <c r="Y24" s="169"/>
      <c r="Z24" s="169">
        <v>0</v>
      </c>
      <c r="AA24" s="39" t="s">
        <v>116</v>
      </c>
      <c r="AB24" s="169" t="s">
        <v>117</v>
      </c>
      <c r="AC24" s="37" t="s">
        <v>55</v>
      </c>
      <c r="AD24" s="171" t="s">
        <v>56</v>
      </c>
      <c r="AE24" s="169" t="s">
        <v>303</v>
      </c>
      <c r="AF24" s="64" t="s">
        <v>118</v>
      </c>
      <c r="AG24" s="64" t="s">
        <v>119</v>
      </c>
      <c r="AH24" s="181"/>
      <c r="AI24" s="181"/>
      <c r="AJ24" s="169" t="s">
        <v>68</v>
      </c>
      <c r="AK24" s="178" t="s">
        <v>306</v>
      </c>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77"/>
      <c r="BJ24" s="177"/>
      <c r="BK24" s="177"/>
      <c r="BL24" s="177"/>
      <c r="BM24" s="177"/>
      <c r="BN24" s="177"/>
      <c r="BO24" s="177"/>
      <c r="BP24" s="177"/>
      <c r="BQ24" s="177"/>
    </row>
    <row r="25" s="3" customFormat="1" ht="157" customHeight="1" spans="1:69">
      <c r="A25" s="37">
        <v>7</v>
      </c>
      <c r="B25" s="37" t="s">
        <v>120</v>
      </c>
      <c r="C25" s="37">
        <v>2026</v>
      </c>
      <c r="D25" s="37" t="s">
        <v>121</v>
      </c>
      <c r="E25" s="37" t="s">
        <v>41</v>
      </c>
      <c r="F25" s="37" t="s">
        <v>48</v>
      </c>
      <c r="G25" s="37" t="s">
        <v>50</v>
      </c>
      <c r="H25" s="37" t="s">
        <v>122</v>
      </c>
      <c r="I25" s="37" t="s">
        <v>52</v>
      </c>
      <c r="J25" s="53" t="s">
        <v>308</v>
      </c>
      <c r="K25" s="169" t="s">
        <v>124</v>
      </c>
      <c r="L25" s="169">
        <v>423</v>
      </c>
      <c r="M25" s="169">
        <v>423</v>
      </c>
      <c r="N25" s="39">
        <v>1100</v>
      </c>
      <c r="O25" s="39">
        <v>1091.52</v>
      </c>
      <c r="P25" s="39">
        <v>1091.52</v>
      </c>
      <c r="Q25" s="169"/>
      <c r="R25" s="39"/>
      <c r="S25" s="39"/>
      <c r="T25" s="39"/>
      <c r="U25" s="39">
        <v>0</v>
      </c>
      <c r="V25" s="39">
        <v>8.48</v>
      </c>
      <c r="W25" s="39"/>
      <c r="X25" s="39"/>
      <c r="Y25" s="39"/>
      <c r="Z25" s="173"/>
      <c r="AA25" s="39" t="s">
        <v>125</v>
      </c>
      <c r="AB25" s="169" t="s">
        <v>126</v>
      </c>
      <c r="AC25" s="39" t="s">
        <v>55</v>
      </c>
      <c r="AD25" s="169" t="s">
        <v>56</v>
      </c>
      <c r="AE25" s="169" t="s">
        <v>303</v>
      </c>
      <c r="AF25" s="64" t="s">
        <v>309</v>
      </c>
      <c r="AG25" s="64" t="s">
        <v>128</v>
      </c>
      <c r="AH25" s="181"/>
      <c r="AI25" s="181"/>
      <c r="AJ25" s="169" t="s">
        <v>68</v>
      </c>
      <c r="AK25" s="178" t="s">
        <v>306</v>
      </c>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row>
    <row r="26" s="4" customFormat="1" ht="30" hidden="1" customHeight="1" spans="1:37">
      <c r="A26" s="35" t="s">
        <v>44</v>
      </c>
      <c r="B26" s="36" t="s">
        <v>138</v>
      </c>
      <c r="C26" s="36"/>
      <c r="D26" s="36"/>
      <c r="E26" s="36"/>
      <c r="F26" s="36"/>
      <c r="G26" s="36"/>
      <c r="H26" s="36"/>
      <c r="I26" s="36"/>
      <c r="J26" s="36"/>
      <c r="K26" s="55"/>
      <c r="L26" s="55"/>
      <c r="M26" s="55"/>
      <c r="N26" s="55"/>
      <c r="O26" s="55"/>
      <c r="P26" s="55"/>
      <c r="Q26" s="55"/>
      <c r="R26" s="55"/>
      <c r="S26" s="56"/>
      <c r="T26" s="56"/>
      <c r="U26" s="56"/>
      <c r="V26" s="56"/>
      <c r="W26" s="56"/>
      <c r="X26" s="56"/>
      <c r="Y26" s="56"/>
      <c r="Z26" s="56"/>
      <c r="AA26" s="55"/>
      <c r="AB26" s="55"/>
      <c r="AC26" s="55"/>
      <c r="AD26" s="55"/>
      <c r="AE26" s="55"/>
      <c r="AF26" s="55"/>
      <c r="AG26" s="52"/>
      <c r="AH26" s="52"/>
      <c r="AI26" s="52"/>
      <c r="AJ26" s="52"/>
      <c r="AK26" s="69"/>
    </row>
    <row r="27" s="5" customFormat="1" ht="30" hidden="1" customHeight="1" spans="1:36">
      <c r="A27" s="35" t="s">
        <v>44</v>
      </c>
      <c r="B27" s="36" t="s">
        <v>139</v>
      </c>
      <c r="C27" s="36"/>
      <c r="D27" s="36"/>
      <c r="E27" s="36"/>
      <c r="F27" s="36"/>
      <c r="G27" s="36"/>
      <c r="H27" s="36"/>
      <c r="I27" s="36"/>
      <c r="J27" s="36"/>
      <c r="K27" s="55"/>
      <c r="L27" s="55"/>
      <c r="M27" s="55"/>
      <c r="N27" s="55"/>
      <c r="O27" s="55"/>
      <c r="P27" s="55"/>
      <c r="Q27" s="55"/>
      <c r="R27" s="55"/>
      <c r="S27" s="56"/>
      <c r="T27" s="56"/>
      <c r="U27" s="56"/>
      <c r="V27" s="56"/>
      <c r="W27" s="56"/>
      <c r="X27" s="56"/>
      <c r="Y27" s="56"/>
      <c r="Z27" s="56"/>
      <c r="AA27" s="55"/>
      <c r="AB27" s="55"/>
      <c r="AC27" s="55"/>
      <c r="AD27" s="55"/>
      <c r="AE27" s="55"/>
      <c r="AF27" s="55"/>
      <c r="AG27" s="50"/>
      <c r="AH27" s="50"/>
      <c r="AI27" s="50"/>
      <c r="AJ27" s="50"/>
    </row>
    <row r="28" s="5" customFormat="1" ht="30" hidden="1" customHeight="1" spans="1:36">
      <c r="A28" s="33" t="s">
        <v>42</v>
      </c>
      <c r="B28" s="34" t="s">
        <v>140</v>
      </c>
      <c r="C28" s="34"/>
      <c r="D28" s="34"/>
      <c r="E28" s="34"/>
      <c r="F28" s="34"/>
      <c r="G28" s="34"/>
      <c r="H28" s="34"/>
      <c r="I28" s="34"/>
      <c r="J28" s="34"/>
      <c r="K28" s="48">
        <f t="shared" ref="K28:Q28" si="14">K29+K30+K32+K33</f>
        <v>0</v>
      </c>
      <c r="L28" s="48">
        <f t="shared" si="14"/>
        <v>20</v>
      </c>
      <c r="M28" s="48">
        <f t="shared" si="14"/>
        <v>20</v>
      </c>
      <c r="N28" s="48">
        <f t="shared" si="14"/>
        <v>170</v>
      </c>
      <c r="O28" s="48">
        <f t="shared" si="14"/>
        <v>135.48</v>
      </c>
      <c r="P28" s="48">
        <f t="shared" si="14"/>
        <v>0</v>
      </c>
      <c r="Q28" s="48">
        <f t="shared" si="14"/>
        <v>0</v>
      </c>
      <c r="R28" s="48">
        <f t="shared" ref="R28:Z28" si="15">R29+R30+R32+R33</f>
        <v>0</v>
      </c>
      <c r="S28" s="48">
        <f t="shared" si="15"/>
        <v>135.48</v>
      </c>
      <c r="T28" s="48">
        <f t="shared" si="15"/>
        <v>0</v>
      </c>
      <c r="U28" s="48">
        <f t="shared" si="15"/>
        <v>0</v>
      </c>
      <c r="V28" s="48">
        <f t="shared" si="15"/>
        <v>34.52</v>
      </c>
      <c r="W28" s="48">
        <f t="shared" si="15"/>
        <v>0</v>
      </c>
      <c r="X28" s="48">
        <f t="shared" si="15"/>
        <v>0</v>
      </c>
      <c r="Y28" s="48">
        <f t="shared" si="15"/>
        <v>0</v>
      </c>
      <c r="Z28" s="48">
        <f t="shared" si="15"/>
        <v>0</v>
      </c>
      <c r="AA28" s="48"/>
      <c r="AB28" s="48"/>
      <c r="AC28" s="48"/>
      <c r="AD28" s="48"/>
      <c r="AE28" s="48"/>
      <c r="AF28" s="48"/>
      <c r="AG28" s="48"/>
      <c r="AH28" s="48"/>
      <c r="AI28" s="48"/>
      <c r="AJ28" s="48"/>
    </row>
    <row r="29" s="5" customFormat="1" ht="30" hidden="1" customHeight="1" spans="1:36">
      <c r="A29" s="35" t="s">
        <v>44</v>
      </c>
      <c r="B29" s="36" t="s">
        <v>141</v>
      </c>
      <c r="C29" s="36"/>
      <c r="D29" s="36"/>
      <c r="E29" s="36"/>
      <c r="F29" s="36"/>
      <c r="G29" s="36"/>
      <c r="H29" s="36"/>
      <c r="I29" s="36"/>
      <c r="J29" s="36"/>
      <c r="K29" s="55"/>
      <c r="L29" s="55"/>
      <c r="M29" s="55"/>
      <c r="N29" s="55"/>
      <c r="O29" s="55"/>
      <c r="P29" s="55"/>
      <c r="Q29" s="55"/>
      <c r="R29" s="55"/>
      <c r="S29" s="56"/>
      <c r="T29" s="56"/>
      <c r="U29" s="56"/>
      <c r="V29" s="56"/>
      <c r="W29" s="56"/>
      <c r="X29" s="56"/>
      <c r="Y29" s="56"/>
      <c r="Z29" s="56"/>
      <c r="AA29" s="55"/>
      <c r="AB29" s="55"/>
      <c r="AC29" s="55"/>
      <c r="AD29" s="55"/>
      <c r="AE29" s="55"/>
      <c r="AF29" s="55"/>
      <c r="AG29" s="52"/>
      <c r="AH29" s="52"/>
      <c r="AI29" s="52"/>
      <c r="AJ29" s="52"/>
    </row>
    <row r="30" s="7" customFormat="1" ht="30" hidden="1" customHeight="1" spans="1:37">
      <c r="A30" s="35" t="s">
        <v>44</v>
      </c>
      <c r="B30" s="36" t="s">
        <v>142</v>
      </c>
      <c r="C30" s="36"/>
      <c r="D30" s="36"/>
      <c r="E30" s="36"/>
      <c r="F30" s="36"/>
      <c r="G30" s="36"/>
      <c r="H30" s="36"/>
      <c r="I30" s="36"/>
      <c r="J30" s="36"/>
      <c r="K30" s="55"/>
      <c r="L30" s="55">
        <f t="shared" ref="L30:Q30" si="16">L31</f>
        <v>20</v>
      </c>
      <c r="M30" s="55">
        <f t="shared" si="16"/>
        <v>20</v>
      </c>
      <c r="N30" s="55">
        <f t="shared" si="16"/>
        <v>170</v>
      </c>
      <c r="O30" s="55">
        <f t="shared" si="16"/>
        <v>135.48</v>
      </c>
      <c r="P30" s="55">
        <f t="shared" si="16"/>
        <v>0</v>
      </c>
      <c r="Q30" s="55">
        <f t="shared" si="16"/>
        <v>0</v>
      </c>
      <c r="R30" s="55">
        <f t="shared" ref="R30:Z30" si="17">R31</f>
        <v>0</v>
      </c>
      <c r="S30" s="55">
        <f t="shared" si="17"/>
        <v>135.48</v>
      </c>
      <c r="T30" s="55">
        <f t="shared" si="17"/>
        <v>0</v>
      </c>
      <c r="U30" s="55">
        <f t="shared" si="17"/>
        <v>0</v>
      </c>
      <c r="V30" s="55">
        <f t="shared" si="17"/>
        <v>34.52</v>
      </c>
      <c r="W30" s="55">
        <f t="shared" si="17"/>
        <v>0</v>
      </c>
      <c r="X30" s="55">
        <f t="shared" si="17"/>
        <v>0</v>
      </c>
      <c r="Y30" s="55">
        <f t="shared" si="17"/>
        <v>0</v>
      </c>
      <c r="Z30" s="55">
        <f t="shared" si="17"/>
        <v>0</v>
      </c>
      <c r="AA30" s="55"/>
      <c r="AB30" s="55"/>
      <c r="AC30" s="55"/>
      <c r="AD30" s="55"/>
      <c r="AE30" s="55"/>
      <c r="AF30" s="55"/>
      <c r="AG30" s="52"/>
      <c r="AH30" s="52"/>
      <c r="AI30" s="52"/>
      <c r="AJ30" s="52"/>
      <c r="AK30" s="69"/>
    </row>
    <row r="31" s="5" customFormat="1" ht="205" customHeight="1" spans="1:69">
      <c r="A31" s="37">
        <v>8</v>
      </c>
      <c r="B31" s="37" t="s">
        <v>143</v>
      </c>
      <c r="C31" s="37">
        <v>2026</v>
      </c>
      <c r="D31" s="37" t="s">
        <v>144</v>
      </c>
      <c r="E31" s="37">
        <v>2026</v>
      </c>
      <c r="F31" s="39" t="s">
        <v>41</v>
      </c>
      <c r="G31" s="37" t="s">
        <v>41</v>
      </c>
      <c r="H31" s="37" t="s">
        <v>145</v>
      </c>
      <c r="I31" s="37" t="s">
        <v>52</v>
      </c>
      <c r="J31" s="53" t="s">
        <v>310</v>
      </c>
      <c r="K31" s="39" t="s">
        <v>147</v>
      </c>
      <c r="L31" s="39">
        <v>20</v>
      </c>
      <c r="M31" s="39">
        <v>20</v>
      </c>
      <c r="N31" s="39">
        <v>170</v>
      </c>
      <c r="O31" s="39">
        <v>135.48</v>
      </c>
      <c r="P31" s="39">
        <v>0</v>
      </c>
      <c r="Q31" s="39"/>
      <c r="R31" s="39">
        <v>0</v>
      </c>
      <c r="S31" s="39">
        <v>135.48</v>
      </c>
      <c r="T31" s="39">
        <v>0</v>
      </c>
      <c r="U31" s="39">
        <v>0</v>
      </c>
      <c r="V31" s="39">
        <v>34.52</v>
      </c>
      <c r="W31" s="39">
        <v>0</v>
      </c>
      <c r="X31" s="39">
        <v>0</v>
      </c>
      <c r="Y31" s="39"/>
      <c r="Z31" s="39">
        <v>0</v>
      </c>
      <c r="AA31" s="39" t="s">
        <v>148</v>
      </c>
      <c r="AB31" s="39" t="s">
        <v>149</v>
      </c>
      <c r="AC31" s="39" t="s">
        <v>150</v>
      </c>
      <c r="AD31" s="39" t="s">
        <v>151</v>
      </c>
      <c r="AE31" s="37" t="s">
        <v>311</v>
      </c>
      <c r="AF31" s="64" t="s">
        <v>153</v>
      </c>
      <c r="AG31" s="64" t="s">
        <v>154</v>
      </c>
      <c r="AH31" s="52"/>
      <c r="AI31" s="52"/>
      <c r="AJ31" s="52"/>
      <c r="AK31" s="178" t="s">
        <v>306</v>
      </c>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row>
    <row r="32" s="5" customFormat="1" ht="30" hidden="1" customHeight="1" spans="1:36">
      <c r="A32" s="35" t="s">
        <v>44</v>
      </c>
      <c r="B32" s="36" t="s">
        <v>155</v>
      </c>
      <c r="C32" s="36"/>
      <c r="D32" s="36"/>
      <c r="E32" s="36"/>
      <c r="F32" s="36"/>
      <c r="G32" s="36"/>
      <c r="H32" s="36"/>
      <c r="I32" s="36"/>
      <c r="J32" s="36"/>
      <c r="K32" s="56"/>
      <c r="L32" s="56"/>
      <c r="M32" s="56"/>
      <c r="N32" s="56"/>
      <c r="O32" s="56"/>
      <c r="P32" s="56"/>
      <c r="Q32" s="56"/>
      <c r="R32" s="56"/>
      <c r="S32" s="56"/>
      <c r="T32" s="56"/>
      <c r="U32" s="56"/>
      <c r="V32" s="56"/>
      <c r="W32" s="56"/>
      <c r="X32" s="56"/>
      <c r="Y32" s="56"/>
      <c r="Z32" s="56"/>
      <c r="AA32" s="56"/>
      <c r="AB32" s="55"/>
      <c r="AC32" s="56"/>
      <c r="AD32" s="55"/>
      <c r="AE32" s="37"/>
      <c r="AF32" s="56"/>
      <c r="AG32" s="52"/>
      <c r="AH32" s="52"/>
      <c r="AI32" s="52"/>
      <c r="AJ32" s="52"/>
    </row>
    <row r="33" s="5" customFormat="1" ht="30" hidden="1" customHeight="1" spans="1:36">
      <c r="A33" s="35" t="s">
        <v>44</v>
      </c>
      <c r="B33" s="36" t="s">
        <v>156</v>
      </c>
      <c r="C33" s="36"/>
      <c r="D33" s="36"/>
      <c r="E33" s="36"/>
      <c r="F33" s="36"/>
      <c r="G33" s="36"/>
      <c r="H33" s="36"/>
      <c r="I33" s="36"/>
      <c r="J33" s="36"/>
      <c r="K33" s="52"/>
      <c r="L33" s="52"/>
      <c r="M33" s="52"/>
      <c r="N33" s="52"/>
      <c r="O33" s="52"/>
      <c r="P33" s="52"/>
      <c r="Q33" s="52"/>
      <c r="R33" s="52"/>
      <c r="S33" s="54"/>
      <c r="T33" s="54"/>
      <c r="U33" s="54"/>
      <c r="V33" s="54"/>
      <c r="W33" s="54"/>
      <c r="X33" s="54"/>
      <c r="Y33" s="54"/>
      <c r="Z33" s="54"/>
      <c r="AA33" s="52"/>
      <c r="AB33" s="52"/>
      <c r="AC33" s="52"/>
      <c r="AD33" s="52"/>
      <c r="AE33" s="37"/>
      <c r="AF33" s="52"/>
      <c r="AG33" s="52"/>
      <c r="AH33" s="52"/>
      <c r="AI33" s="52"/>
      <c r="AJ33" s="52"/>
    </row>
    <row r="34" s="5" customFormat="1" ht="30" hidden="1" customHeight="1" spans="1:36">
      <c r="A34" s="33" t="s">
        <v>42</v>
      </c>
      <c r="B34" s="34" t="s">
        <v>157</v>
      </c>
      <c r="C34" s="34"/>
      <c r="D34" s="34"/>
      <c r="E34" s="34"/>
      <c r="F34" s="34"/>
      <c r="G34" s="34"/>
      <c r="H34" s="34"/>
      <c r="I34" s="34"/>
      <c r="J34" s="34"/>
      <c r="K34" s="48">
        <f t="shared" ref="K34:Q34" si="18">K35+K39+K40</f>
        <v>0</v>
      </c>
      <c r="L34" s="48">
        <f t="shared" si="18"/>
        <v>0</v>
      </c>
      <c r="M34" s="48">
        <f t="shared" si="18"/>
        <v>0</v>
      </c>
      <c r="N34" s="48">
        <f t="shared" si="18"/>
        <v>2899.2</v>
      </c>
      <c r="O34" s="48">
        <f t="shared" si="18"/>
        <v>2200</v>
      </c>
      <c r="P34" s="48">
        <f t="shared" si="18"/>
        <v>0</v>
      </c>
      <c r="Q34" s="48">
        <f t="shared" si="18"/>
        <v>1800</v>
      </c>
      <c r="R34" s="48">
        <f t="shared" ref="R34:Z34" si="19">R35+R39+R40</f>
        <v>400</v>
      </c>
      <c r="S34" s="48">
        <f t="shared" si="19"/>
        <v>0</v>
      </c>
      <c r="T34" s="48">
        <f t="shared" si="19"/>
        <v>0</v>
      </c>
      <c r="U34" s="48">
        <f t="shared" si="19"/>
        <v>0</v>
      </c>
      <c r="V34" s="48">
        <f t="shared" si="19"/>
        <v>0</v>
      </c>
      <c r="W34" s="48">
        <f t="shared" si="19"/>
        <v>320</v>
      </c>
      <c r="X34" s="48">
        <f t="shared" si="19"/>
        <v>379.2</v>
      </c>
      <c r="Y34" s="48">
        <f t="shared" si="19"/>
        <v>0</v>
      </c>
      <c r="Z34" s="48">
        <f t="shared" si="19"/>
        <v>0</v>
      </c>
      <c r="AA34" s="48"/>
      <c r="AB34" s="48"/>
      <c r="AC34" s="48"/>
      <c r="AD34" s="48"/>
      <c r="AE34" s="37"/>
      <c r="AF34" s="48"/>
      <c r="AG34" s="48"/>
      <c r="AH34" s="48"/>
      <c r="AI34" s="48"/>
      <c r="AJ34" s="48"/>
    </row>
    <row r="35" s="7" customFormat="1" ht="30" hidden="1" customHeight="1" spans="1:37">
      <c r="A35" s="35" t="s">
        <v>44</v>
      </c>
      <c r="B35" s="36" t="s">
        <v>158</v>
      </c>
      <c r="C35" s="36"/>
      <c r="D35" s="36"/>
      <c r="E35" s="36"/>
      <c r="F35" s="36"/>
      <c r="G35" s="36"/>
      <c r="H35" s="36"/>
      <c r="I35" s="36"/>
      <c r="J35" s="36"/>
      <c r="K35" s="52"/>
      <c r="L35" s="52"/>
      <c r="M35" s="52"/>
      <c r="N35" s="52">
        <f>SUM(N36:N38)</f>
        <v>2899.2</v>
      </c>
      <c r="O35" s="52">
        <f t="shared" ref="O35:Z35" si="20">SUM(O36:O38)</f>
        <v>2200</v>
      </c>
      <c r="P35" s="52">
        <f t="shared" si="20"/>
        <v>0</v>
      </c>
      <c r="Q35" s="52">
        <f t="shared" si="20"/>
        <v>1800</v>
      </c>
      <c r="R35" s="52">
        <f t="shared" si="20"/>
        <v>400</v>
      </c>
      <c r="S35" s="52">
        <f t="shared" si="20"/>
        <v>0</v>
      </c>
      <c r="T35" s="52">
        <f t="shared" si="20"/>
        <v>0</v>
      </c>
      <c r="U35" s="52">
        <f t="shared" si="20"/>
        <v>0</v>
      </c>
      <c r="V35" s="52">
        <f t="shared" si="20"/>
        <v>0</v>
      </c>
      <c r="W35" s="52">
        <f t="shared" si="20"/>
        <v>320</v>
      </c>
      <c r="X35" s="52">
        <f t="shared" si="20"/>
        <v>379.2</v>
      </c>
      <c r="Y35" s="52">
        <f t="shared" si="20"/>
        <v>0</v>
      </c>
      <c r="Z35" s="52">
        <f t="shared" si="20"/>
        <v>0</v>
      </c>
      <c r="AA35" s="52"/>
      <c r="AB35" s="52"/>
      <c r="AC35" s="52"/>
      <c r="AD35" s="52"/>
      <c r="AE35" s="37"/>
      <c r="AF35" s="52"/>
      <c r="AG35" s="52"/>
      <c r="AH35" s="52"/>
      <c r="AI35" s="52"/>
      <c r="AJ35" s="52"/>
      <c r="AK35" s="69"/>
    </row>
    <row r="36" s="8" customFormat="1" ht="115" customHeight="1" spans="1:70">
      <c r="A36" s="37">
        <v>9</v>
      </c>
      <c r="B36" s="37" t="s">
        <v>217</v>
      </c>
      <c r="C36" s="37">
        <v>2026</v>
      </c>
      <c r="D36" s="37" t="s">
        <v>218</v>
      </c>
      <c r="E36" s="37" t="s">
        <v>207</v>
      </c>
      <c r="F36" s="37" t="s">
        <v>219</v>
      </c>
      <c r="G36" s="37" t="s">
        <v>50</v>
      </c>
      <c r="H36" s="37" t="s">
        <v>220</v>
      </c>
      <c r="I36" s="37" t="s">
        <v>221</v>
      </c>
      <c r="J36" s="53" t="s">
        <v>222</v>
      </c>
      <c r="K36" s="169" t="s">
        <v>223</v>
      </c>
      <c r="L36" s="169">
        <v>334</v>
      </c>
      <c r="M36" s="169">
        <v>334</v>
      </c>
      <c r="N36" s="39">
        <v>1079.2</v>
      </c>
      <c r="O36" s="169">
        <v>700</v>
      </c>
      <c r="P36" s="169"/>
      <c r="Q36" s="169">
        <v>700</v>
      </c>
      <c r="R36" s="169">
        <v>0</v>
      </c>
      <c r="S36" s="169">
        <v>0</v>
      </c>
      <c r="T36" s="169">
        <v>0</v>
      </c>
      <c r="U36" s="169">
        <v>0</v>
      </c>
      <c r="V36" s="169">
        <v>0</v>
      </c>
      <c r="W36" s="169">
        <v>0</v>
      </c>
      <c r="X36" s="169">
        <v>379.2</v>
      </c>
      <c r="Y36" s="169" t="s">
        <v>312</v>
      </c>
      <c r="Z36" s="169">
        <v>0</v>
      </c>
      <c r="AA36" s="39" t="s">
        <v>106</v>
      </c>
      <c r="AB36" s="169" t="s">
        <v>107</v>
      </c>
      <c r="AC36" s="39" t="s">
        <v>106</v>
      </c>
      <c r="AD36" s="169" t="s">
        <v>107</v>
      </c>
      <c r="AE36" s="169" t="s">
        <v>303</v>
      </c>
      <c r="AF36" s="64" t="s">
        <v>224</v>
      </c>
      <c r="AG36" s="64" t="s">
        <v>225</v>
      </c>
      <c r="AH36" s="169"/>
      <c r="AI36" s="169"/>
      <c r="AJ36" s="169" t="s">
        <v>68</v>
      </c>
      <c r="AK36" s="180" t="s">
        <v>306</v>
      </c>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3"/>
    </row>
    <row r="37" s="8" customFormat="1" ht="212" customHeight="1" spans="1:70">
      <c r="A37" s="37">
        <v>10</v>
      </c>
      <c r="B37" s="37" t="s">
        <v>226</v>
      </c>
      <c r="C37" s="37">
        <v>2026</v>
      </c>
      <c r="D37" s="37" t="s">
        <v>227</v>
      </c>
      <c r="E37" s="37" t="s">
        <v>207</v>
      </c>
      <c r="F37" s="37" t="s">
        <v>219</v>
      </c>
      <c r="G37" s="37" t="s">
        <v>50</v>
      </c>
      <c r="H37" s="37" t="s">
        <v>122</v>
      </c>
      <c r="I37" s="37" t="s">
        <v>228</v>
      </c>
      <c r="J37" s="53" t="s">
        <v>229</v>
      </c>
      <c r="K37" s="39" t="s">
        <v>230</v>
      </c>
      <c r="L37" s="39">
        <v>423</v>
      </c>
      <c r="M37" s="39">
        <v>423</v>
      </c>
      <c r="N37" s="39">
        <v>720</v>
      </c>
      <c r="O37" s="39">
        <v>400</v>
      </c>
      <c r="P37" s="39"/>
      <c r="Q37" s="39"/>
      <c r="R37" s="39">
        <v>400</v>
      </c>
      <c r="S37" s="39">
        <v>0</v>
      </c>
      <c r="T37" s="39">
        <v>0</v>
      </c>
      <c r="U37" s="39">
        <v>0</v>
      </c>
      <c r="V37" s="39">
        <v>0</v>
      </c>
      <c r="W37" s="39">
        <v>320</v>
      </c>
      <c r="X37" s="39">
        <v>0</v>
      </c>
      <c r="Y37" s="39"/>
      <c r="Z37" s="39">
        <v>0</v>
      </c>
      <c r="AA37" s="39" t="s">
        <v>125</v>
      </c>
      <c r="AB37" s="39" t="s">
        <v>126</v>
      </c>
      <c r="AC37" s="39" t="s">
        <v>55</v>
      </c>
      <c r="AD37" s="39" t="s">
        <v>56</v>
      </c>
      <c r="AE37" s="39" t="s">
        <v>303</v>
      </c>
      <c r="AF37" s="64" t="s">
        <v>231</v>
      </c>
      <c r="AG37" s="53" t="s">
        <v>232</v>
      </c>
      <c r="AH37" s="39"/>
      <c r="AI37" s="39"/>
      <c r="AJ37" s="39" t="s">
        <v>68</v>
      </c>
      <c r="AK37" s="180" t="s">
        <v>306</v>
      </c>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3"/>
    </row>
    <row r="38" s="8" customFormat="1" ht="178" customHeight="1" spans="1:70">
      <c r="A38" s="37">
        <v>11</v>
      </c>
      <c r="B38" s="37" t="s">
        <v>233</v>
      </c>
      <c r="C38" s="37">
        <v>2026</v>
      </c>
      <c r="D38" s="37" t="s">
        <v>234</v>
      </c>
      <c r="E38" s="37" t="s">
        <v>207</v>
      </c>
      <c r="F38" s="37" t="s">
        <v>219</v>
      </c>
      <c r="G38" s="37" t="s">
        <v>50</v>
      </c>
      <c r="H38" s="37" t="s">
        <v>235</v>
      </c>
      <c r="I38" s="37" t="s">
        <v>236</v>
      </c>
      <c r="J38" s="53" t="s">
        <v>237</v>
      </c>
      <c r="K38" s="39" t="s">
        <v>238</v>
      </c>
      <c r="L38" s="39">
        <v>3000</v>
      </c>
      <c r="M38" s="39">
        <v>10000</v>
      </c>
      <c r="N38" s="39">
        <v>1100</v>
      </c>
      <c r="O38" s="39">
        <v>1100</v>
      </c>
      <c r="P38" s="39"/>
      <c r="Q38" s="39">
        <v>1100</v>
      </c>
      <c r="R38" s="39">
        <v>0</v>
      </c>
      <c r="S38" s="39">
        <v>0</v>
      </c>
      <c r="T38" s="39">
        <v>0</v>
      </c>
      <c r="U38" s="39">
        <v>0</v>
      </c>
      <c r="V38" s="39">
        <v>0</v>
      </c>
      <c r="W38" s="39">
        <v>0</v>
      </c>
      <c r="X38" s="39">
        <v>0</v>
      </c>
      <c r="Y38" s="39"/>
      <c r="Z38" s="39">
        <v>0</v>
      </c>
      <c r="AA38" s="39" t="s">
        <v>239</v>
      </c>
      <c r="AB38" s="39" t="s">
        <v>240</v>
      </c>
      <c r="AC38" s="39" t="s">
        <v>239</v>
      </c>
      <c r="AD38" s="39" t="s">
        <v>240</v>
      </c>
      <c r="AE38" s="39" t="s">
        <v>241</v>
      </c>
      <c r="AF38" s="64" t="s">
        <v>242</v>
      </c>
      <c r="AG38" s="53" t="s">
        <v>232</v>
      </c>
      <c r="AH38" s="39"/>
      <c r="AI38" s="39"/>
      <c r="AJ38" s="39" t="s">
        <v>68</v>
      </c>
      <c r="AK38" s="180" t="s">
        <v>306</v>
      </c>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3"/>
    </row>
    <row r="39" s="5" customFormat="1" ht="30" hidden="1" customHeight="1" spans="1:36">
      <c r="A39" s="35" t="s">
        <v>44</v>
      </c>
      <c r="B39" s="36" t="s">
        <v>159</v>
      </c>
      <c r="C39" s="36"/>
      <c r="D39" s="36"/>
      <c r="E39" s="36"/>
      <c r="F39" s="36"/>
      <c r="G39" s="36"/>
      <c r="H39" s="36"/>
      <c r="I39" s="36"/>
      <c r="J39" s="36"/>
      <c r="K39" s="52"/>
      <c r="L39" s="52"/>
      <c r="M39" s="52"/>
      <c r="N39" s="52"/>
      <c r="O39" s="52"/>
      <c r="P39" s="52"/>
      <c r="Q39" s="52"/>
      <c r="R39" s="52"/>
      <c r="S39" s="54"/>
      <c r="T39" s="54"/>
      <c r="U39" s="54"/>
      <c r="V39" s="54"/>
      <c r="W39" s="54"/>
      <c r="X39" s="54"/>
      <c r="Y39" s="54"/>
      <c r="Z39" s="54"/>
      <c r="AA39" s="52"/>
      <c r="AB39" s="52"/>
      <c r="AC39" s="52"/>
      <c r="AD39" s="52"/>
      <c r="AE39" s="37"/>
      <c r="AF39" s="52"/>
      <c r="AG39" s="52"/>
      <c r="AH39" s="52"/>
      <c r="AI39" s="52"/>
      <c r="AJ39" s="52"/>
    </row>
    <row r="40" s="5" customFormat="1" ht="30" hidden="1" customHeight="1" spans="1:36">
      <c r="A40" s="35" t="s">
        <v>44</v>
      </c>
      <c r="B40" s="36" t="s">
        <v>160</v>
      </c>
      <c r="C40" s="36"/>
      <c r="D40" s="36"/>
      <c r="E40" s="36"/>
      <c r="F40" s="36"/>
      <c r="G40" s="36"/>
      <c r="H40" s="36"/>
      <c r="I40" s="36"/>
      <c r="J40" s="36"/>
      <c r="K40" s="52"/>
      <c r="L40" s="52"/>
      <c r="M40" s="52"/>
      <c r="N40" s="52"/>
      <c r="O40" s="52"/>
      <c r="P40" s="52"/>
      <c r="Q40" s="52"/>
      <c r="R40" s="52"/>
      <c r="S40" s="54"/>
      <c r="T40" s="54"/>
      <c r="U40" s="54"/>
      <c r="V40" s="54"/>
      <c r="W40" s="54"/>
      <c r="X40" s="54"/>
      <c r="Y40" s="54"/>
      <c r="Z40" s="54"/>
      <c r="AA40" s="52"/>
      <c r="AB40" s="52"/>
      <c r="AC40" s="52"/>
      <c r="AD40" s="52"/>
      <c r="AE40" s="37"/>
      <c r="AF40" s="52"/>
      <c r="AG40" s="52"/>
      <c r="AH40" s="52"/>
      <c r="AI40" s="52"/>
      <c r="AJ40" s="52"/>
    </row>
    <row r="41" s="5" customFormat="1" ht="30" hidden="1" customHeight="1" spans="1:36">
      <c r="A41" s="33" t="s">
        <v>42</v>
      </c>
      <c r="B41" s="34" t="s">
        <v>161</v>
      </c>
      <c r="C41" s="34"/>
      <c r="D41" s="34"/>
      <c r="E41" s="34"/>
      <c r="F41" s="34"/>
      <c r="G41" s="34"/>
      <c r="H41" s="34"/>
      <c r="I41" s="34"/>
      <c r="J41" s="34"/>
      <c r="K41" s="48">
        <f t="shared" ref="K41:Q41" si="21">K42+K43+K44+K45</f>
        <v>0</v>
      </c>
      <c r="L41" s="48">
        <f t="shared" si="21"/>
        <v>0</v>
      </c>
      <c r="M41" s="48">
        <f t="shared" si="21"/>
        <v>0</v>
      </c>
      <c r="N41" s="48">
        <f t="shared" si="21"/>
        <v>0</v>
      </c>
      <c r="O41" s="48">
        <f t="shared" si="21"/>
        <v>0</v>
      </c>
      <c r="P41" s="48">
        <f t="shared" si="21"/>
        <v>0</v>
      </c>
      <c r="Q41" s="48">
        <f t="shared" si="21"/>
        <v>0</v>
      </c>
      <c r="R41" s="48">
        <f t="shared" ref="R41:Z41" si="22">R42+R43+R44+R45</f>
        <v>0</v>
      </c>
      <c r="S41" s="48">
        <f t="shared" si="22"/>
        <v>0</v>
      </c>
      <c r="T41" s="48">
        <f t="shared" si="22"/>
        <v>0</v>
      </c>
      <c r="U41" s="48">
        <f t="shared" si="22"/>
        <v>0</v>
      </c>
      <c r="V41" s="48">
        <f t="shared" si="22"/>
        <v>0</v>
      </c>
      <c r="W41" s="48">
        <f t="shared" si="22"/>
        <v>0</v>
      </c>
      <c r="X41" s="48">
        <f t="shared" si="22"/>
        <v>0</v>
      </c>
      <c r="Y41" s="48">
        <f t="shared" si="22"/>
        <v>0</v>
      </c>
      <c r="Z41" s="48">
        <f t="shared" si="22"/>
        <v>0</v>
      </c>
      <c r="AA41" s="60"/>
      <c r="AB41" s="60"/>
      <c r="AC41" s="60"/>
      <c r="AD41" s="60"/>
      <c r="AE41" s="37"/>
      <c r="AF41" s="60"/>
      <c r="AG41" s="60"/>
      <c r="AH41" s="60"/>
      <c r="AI41" s="60"/>
      <c r="AJ41" s="60"/>
    </row>
    <row r="42" s="5" customFormat="1" ht="30" hidden="1" customHeight="1" spans="1:36">
      <c r="A42" s="35" t="s">
        <v>44</v>
      </c>
      <c r="B42" s="36" t="s">
        <v>162</v>
      </c>
      <c r="C42" s="36"/>
      <c r="D42" s="36"/>
      <c r="E42" s="36"/>
      <c r="F42" s="36"/>
      <c r="G42" s="36"/>
      <c r="H42" s="36"/>
      <c r="I42" s="36"/>
      <c r="J42" s="36"/>
      <c r="K42" s="52"/>
      <c r="L42" s="52"/>
      <c r="M42" s="52"/>
      <c r="N42" s="52"/>
      <c r="O42" s="52"/>
      <c r="P42" s="52"/>
      <c r="Q42" s="52"/>
      <c r="R42" s="52"/>
      <c r="S42" s="54"/>
      <c r="T42" s="54"/>
      <c r="U42" s="54"/>
      <c r="V42" s="54"/>
      <c r="W42" s="54"/>
      <c r="X42" s="54"/>
      <c r="Y42" s="54"/>
      <c r="Z42" s="54"/>
      <c r="AA42" s="52"/>
      <c r="AB42" s="52"/>
      <c r="AC42" s="52"/>
      <c r="AD42" s="52"/>
      <c r="AE42" s="37"/>
      <c r="AF42" s="52"/>
      <c r="AG42" s="52"/>
      <c r="AH42" s="52"/>
      <c r="AI42" s="52"/>
      <c r="AJ42" s="52"/>
    </row>
    <row r="43" s="5" customFormat="1" ht="30" hidden="1" customHeight="1" spans="1:36">
      <c r="A43" s="35" t="s">
        <v>44</v>
      </c>
      <c r="B43" s="36" t="s">
        <v>163</v>
      </c>
      <c r="C43" s="36"/>
      <c r="D43" s="36"/>
      <c r="E43" s="36"/>
      <c r="F43" s="36"/>
      <c r="G43" s="36"/>
      <c r="H43" s="36"/>
      <c r="I43" s="36"/>
      <c r="J43" s="36"/>
      <c r="K43" s="52"/>
      <c r="L43" s="52"/>
      <c r="M43" s="52"/>
      <c r="N43" s="52"/>
      <c r="O43" s="52"/>
      <c r="P43" s="52"/>
      <c r="Q43" s="52"/>
      <c r="R43" s="52"/>
      <c r="S43" s="54"/>
      <c r="T43" s="54"/>
      <c r="U43" s="54"/>
      <c r="V43" s="54"/>
      <c r="W43" s="54"/>
      <c r="X43" s="54"/>
      <c r="Y43" s="54"/>
      <c r="Z43" s="54"/>
      <c r="AA43" s="52"/>
      <c r="AB43" s="52"/>
      <c r="AC43" s="52"/>
      <c r="AD43" s="52"/>
      <c r="AE43" s="37"/>
      <c r="AF43" s="52"/>
      <c r="AG43" s="52"/>
      <c r="AH43" s="52"/>
      <c r="AI43" s="52"/>
      <c r="AJ43" s="52"/>
    </row>
    <row r="44" s="5" customFormat="1" ht="30" hidden="1" customHeight="1" spans="1:36">
      <c r="A44" s="35" t="s">
        <v>44</v>
      </c>
      <c r="B44" s="36" t="s">
        <v>164</v>
      </c>
      <c r="C44" s="36"/>
      <c r="D44" s="36"/>
      <c r="E44" s="36"/>
      <c r="F44" s="36"/>
      <c r="G44" s="36"/>
      <c r="H44" s="36"/>
      <c r="I44" s="36"/>
      <c r="J44" s="36"/>
      <c r="K44" s="52"/>
      <c r="L44" s="52"/>
      <c r="M44" s="52"/>
      <c r="N44" s="52"/>
      <c r="O44" s="52"/>
      <c r="P44" s="52"/>
      <c r="Q44" s="52"/>
      <c r="R44" s="52"/>
      <c r="S44" s="54"/>
      <c r="T44" s="54"/>
      <c r="U44" s="54"/>
      <c r="V44" s="54"/>
      <c r="W44" s="54"/>
      <c r="X44" s="54"/>
      <c r="Y44" s="54"/>
      <c r="Z44" s="54"/>
      <c r="AA44" s="52"/>
      <c r="AB44" s="52"/>
      <c r="AC44" s="52"/>
      <c r="AD44" s="52"/>
      <c r="AE44" s="37"/>
      <c r="AF44" s="52"/>
      <c r="AG44" s="52"/>
      <c r="AH44" s="52"/>
      <c r="AI44" s="52"/>
      <c r="AJ44" s="52"/>
    </row>
    <row r="45" s="7" customFormat="1" ht="30" hidden="1" customHeight="1" spans="1:37">
      <c r="A45" s="35" t="s">
        <v>44</v>
      </c>
      <c r="B45" s="36" t="s">
        <v>165</v>
      </c>
      <c r="C45" s="36"/>
      <c r="D45" s="36"/>
      <c r="E45" s="36"/>
      <c r="F45" s="36"/>
      <c r="G45" s="36"/>
      <c r="H45" s="36"/>
      <c r="I45" s="36"/>
      <c r="J45" s="36"/>
      <c r="K45" s="52"/>
      <c r="L45" s="52"/>
      <c r="M45" s="52"/>
      <c r="N45" s="52"/>
      <c r="O45" s="52"/>
      <c r="P45" s="52"/>
      <c r="Q45" s="52"/>
      <c r="R45" s="52"/>
      <c r="S45" s="54"/>
      <c r="T45" s="54"/>
      <c r="U45" s="54"/>
      <c r="V45" s="54"/>
      <c r="W45" s="54"/>
      <c r="X45" s="54"/>
      <c r="Y45" s="54"/>
      <c r="Z45" s="54"/>
      <c r="AA45" s="52"/>
      <c r="AB45" s="52"/>
      <c r="AC45" s="52"/>
      <c r="AD45" s="52"/>
      <c r="AE45" s="37"/>
      <c r="AF45" s="52"/>
      <c r="AG45" s="52"/>
      <c r="AH45" s="52"/>
      <c r="AI45" s="52"/>
      <c r="AJ45" s="52"/>
      <c r="AK45" s="69"/>
    </row>
    <row r="46" s="5" customFormat="1" ht="30" hidden="1" customHeight="1" spans="1:36">
      <c r="A46" s="33" t="s">
        <v>42</v>
      </c>
      <c r="B46" s="34" t="s">
        <v>166</v>
      </c>
      <c r="C46" s="34"/>
      <c r="D46" s="34"/>
      <c r="E46" s="34"/>
      <c r="F46" s="34"/>
      <c r="G46" s="34"/>
      <c r="H46" s="34"/>
      <c r="I46" s="34"/>
      <c r="J46" s="34"/>
      <c r="K46" s="57">
        <f t="shared" ref="K46:Q46" si="23">K47+K49+K50+K51+K52</f>
        <v>0</v>
      </c>
      <c r="L46" s="57">
        <f t="shared" si="23"/>
        <v>1000</v>
      </c>
      <c r="M46" s="57">
        <f t="shared" si="23"/>
        <v>1000</v>
      </c>
      <c r="N46" s="57">
        <f t="shared" si="23"/>
        <v>150</v>
      </c>
      <c r="O46" s="57">
        <f t="shared" si="23"/>
        <v>150</v>
      </c>
      <c r="P46" s="57">
        <f t="shared" si="23"/>
        <v>0</v>
      </c>
      <c r="Q46" s="57">
        <f t="shared" si="23"/>
        <v>150</v>
      </c>
      <c r="R46" s="57">
        <f t="shared" ref="R46:Z46" si="24">R47+R49+R50+R51+R52</f>
        <v>0</v>
      </c>
      <c r="S46" s="57">
        <f t="shared" si="24"/>
        <v>0</v>
      </c>
      <c r="T46" s="57">
        <f t="shared" si="24"/>
        <v>0</v>
      </c>
      <c r="U46" s="57">
        <f t="shared" si="24"/>
        <v>0</v>
      </c>
      <c r="V46" s="57">
        <f t="shared" si="24"/>
        <v>0</v>
      </c>
      <c r="W46" s="57">
        <f t="shared" si="24"/>
        <v>0</v>
      </c>
      <c r="X46" s="57">
        <f t="shared" si="24"/>
        <v>0</v>
      </c>
      <c r="Y46" s="57">
        <f t="shared" si="24"/>
        <v>0</v>
      </c>
      <c r="Z46" s="57">
        <f t="shared" si="24"/>
        <v>0</v>
      </c>
      <c r="AA46" s="60"/>
      <c r="AB46" s="60"/>
      <c r="AC46" s="60"/>
      <c r="AD46" s="60"/>
      <c r="AE46" s="37"/>
      <c r="AF46" s="60"/>
      <c r="AG46" s="60"/>
      <c r="AH46" s="60"/>
      <c r="AI46" s="60"/>
      <c r="AJ46" s="60"/>
    </row>
    <row r="47" s="5" customFormat="1" ht="30" hidden="1" customHeight="1" spans="1:36">
      <c r="A47" s="35" t="s">
        <v>44</v>
      </c>
      <c r="B47" s="36" t="s">
        <v>167</v>
      </c>
      <c r="C47" s="36"/>
      <c r="D47" s="36"/>
      <c r="E47" s="36"/>
      <c r="F47" s="36"/>
      <c r="G47" s="36"/>
      <c r="H47" s="36"/>
      <c r="I47" s="36"/>
      <c r="J47" s="36"/>
      <c r="K47" s="52"/>
      <c r="L47" s="52">
        <f t="shared" ref="L47:Q47" si="25">L48</f>
        <v>1000</v>
      </c>
      <c r="M47" s="52">
        <f t="shared" si="25"/>
        <v>1000</v>
      </c>
      <c r="N47" s="52">
        <f t="shared" si="25"/>
        <v>150</v>
      </c>
      <c r="O47" s="52">
        <f t="shared" si="25"/>
        <v>150</v>
      </c>
      <c r="P47" s="52">
        <f t="shared" si="25"/>
        <v>0</v>
      </c>
      <c r="Q47" s="52">
        <f t="shared" si="25"/>
        <v>150</v>
      </c>
      <c r="R47" s="52">
        <f t="shared" ref="R47:Z47" si="26">R48</f>
        <v>0</v>
      </c>
      <c r="S47" s="52">
        <f t="shared" si="26"/>
        <v>0</v>
      </c>
      <c r="T47" s="52">
        <f t="shared" si="26"/>
        <v>0</v>
      </c>
      <c r="U47" s="52">
        <f t="shared" si="26"/>
        <v>0</v>
      </c>
      <c r="V47" s="52">
        <f t="shared" si="26"/>
        <v>0</v>
      </c>
      <c r="W47" s="52">
        <f t="shared" si="26"/>
        <v>0</v>
      </c>
      <c r="X47" s="52">
        <f t="shared" si="26"/>
        <v>0</v>
      </c>
      <c r="Y47" s="52">
        <f t="shared" si="26"/>
        <v>0</v>
      </c>
      <c r="Z47" s="52">
        <f t="shared" si="26"/>
        <v>0</v>
      </c>
      <c r="AA47" s="52"/>
      <c r="AB47" s="52"/>
      <c r="AC47" s="52"/>
      <c r="AD47" s="52"/>
      <c r="AE47" s="37"/>
      <c r="AF47" s="52"/>
      <c r="AG47" s="52"/>
      <c r="AH47" s="52"/>
      <c r="AI47" s="52"/>
      <c r="AJ47" s="52"/>
    </row>
    <row r="48" s="5" customFormat="1" ht="113" customHeight="1" spans="1:69">
      <c r="A48" s="37">
        <v>12</v>
      </c>
      <c r="B48" s="37" t="s">
        <v>168</v>
      </c>
      <c r="C48" s="37">
        <v>2026</v>
      </c>
      <c r="D48" s="37" t="s">
        <v>169</v>
      </c>
      <c r="E48" s="37" t="s">
        <v>41</v>
      </c>
      <c r="F48" s="37" t="s">
        <v>167</v>
      </c>
      <c r="G48" s="37" t="s">
        <v>50</v>
      </c>
      <c r="H48" s="37" t="s">
        <v>51</v>
      </c>
      <c r="I48" s="37" t="s">
        <v>84</v>
      </c>
      <c r="J48" s="53" t="s">
        <v>170</v>
      </c>
      <c r="K48" s="39" t="s">
        <v>171</v>
      </c>
      <c r="L48" s="39">
        <v>1000</v>
      </c>
      <c r="M48" s="39">
        <v>1000</v>
      </c>
      <c r="N48" s="39">
        <v>150</v>
      </c>
      <c r="O48" s="39">
        <v>150</v>
      </c>
      <c r="P48" s="39"/>
      <c r="Q48" s="39">
        <v>150</v>
      </c>
      <c r="R48" s="39">
        <v>0</v>
      </c>
      <c r="S48" s="39">
        <v>0</v>
      </c>
      <c r="T48" s="39">
        <v>0</v>
      </c>
      <c r="U48" s="39">
        <v>0</v>
      </c>
      <c r="V48" s="39">
        <v>0</v>
      </c>
      <c r="W48" s="39">
        <v>0</v>
      </c>
      <c r="X48" s="39">
        <v>0</v>
      </c>
      <c r="Y48" s="39"/>
      <c r="Z48" s="39">
        <v>0</v>
      </c>
      <c r="AA48" s="39" t="s">
        <v>55</v>
      </c>
      <c r="AB48" s="39" t="s">
        <v>56</v>
      </c>
      <c r="AC48" s="39" t="s">
        <v>55</v>
      </c>
      <c r="AD48" s="39" t="s">
        <v>56</v>
      </c>
      <c r="AE48" s="37" t="s">
        <v>303</v>
      </c>
      <c r="AF48" s="64" t="s">
        <v>172</v>
      </c>
      <c r="AG48" s="64" t="s">
        <v>173</v>
      </c>
      <c r="AH48" s="39"/>
      <c r="AI48" s="39"/>
      <c r="AJ48" s="39"/>
      <c r="AK48" s="178" t="s">
        <v>306</v>
      </c>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2"/>
    </row>
    <row r="49" s="5" customFormat="1" ht="30" hidden="1" customHeight="1" spans="1:36">
      <c r="A49" s="35" t="s">
        <v>44</v>
      </c>
      <c r="B49" s="36" t="s">
        <v>174</v>
      </c>
      <c r="C49" s="36"/>
      <c r="D49" s="36"/>
      <c r="E49" s="36"/>
      <c r="F49" s="36"/>
      <c r="G49" s="36"/>
      <c r="H49" s="36"/>
      <c r="I49" s="36"/>
      <c r="J49" s="36"/>
      <c r="K49" s="52"/>
      <c r="L49" s="52"/>
      <c r="M49" s="52"/>
      <c r="N49" s="52"/>
      <c r="O49" s="52"/>
      <c r="P49" s="52"/>
      <c r="Q49" s="52"/>
      <c r="R49" s="52"/>
      <c r="S49" s="54"/>
      <c r="T49" s="54"/>
      <c r="U49" s="54"/>
      <c r="V49" s="54"/>
      <c r="W49" s="54"/>
      <c r="X49" s="54"/>
      <c r="Y49" s="54"/>
      <c r="Z49" s="54"/>
      <c r="AA49" s="52"/>
      <c r="AB49" s="52"/>
      <c r="AC49" s="52"/>
      <c r="AD49" s="52"/>
      <c r="AE49" s="37"/>
      <c r="AF49" s="52"/>
      <c r="AG49" s="52"/>
      <c r="AH49" s="52"/>
      <c r="AI49" s="52"/>
      <c r="AJ49" s="52"/>
    </row>
    <row r="50" s="5" customFormat="1" ht="30" hidden="1" customHeight="1" spans="1:36">
      <c r="A50" s="35" t="s">
        <v>44</v>
      </c>
      <c r="B50" s="36" t="s">
        <v>175</v>
      </c>
      <c r="C50" s="36"/>
      <c r="D50" s="36"/>
      <c r="E50" s="36"/>
      <c r="F50" s="36"/>
      <c r="G50" s="36"/>
      <c r="H50" s="36"/>
      <c r="I50" s="36"/>
      <c r="J50" s="36"/>
      <c r="K50" s="52"/>
      <c r="L50" s="52"/>
      <c r="M50" s="52"/>
      <c r="N50" s="52"/>
      <c r="O50" s="52"/>
      <c r="P50" s="52"/>
      <c r="Q50" s="52"/>
      <c r="R50" s="52"/>
      <c r="S50" s="54"/>
      <c r="T50" s="54"/>
      <c r="U50" s="54"/>
      <c r="V50" s="54"/>
      <c r="W50" s="54"/>
      <c r="X50" s="54"/>
      <c r="Y50" s="54"/>
      <c r="Z50" s="54"/>
      <c r="AA50" s="52"/>
      <c r="AB50" s="52"/>
      <c r="AC50" s="52"/>
      <c r="AD50" s="52"/>
      <c r="AE50" s="37"/>
      <c r="AF50" s="52"/>
      <c r="AG50" s="52"/>
      <c r="AH50" s="52"/>
      <c r="AI50" s="52"/>
      <c r="AJ50" s="52"/>
    </row>
    <row r="51" s="5" customFormat="1" ht="30" hidden="1" customHeight="1" spans="1:36">
      <c r="A51" s="35" t="s">
        <v>44</v>
      </c>
      <c r="B51" s="36" t="s">
        <v>176</v>
      </c>
      <c r="C51" s="36"/>
      <c r="D51" s="36"/>
      <c r="E51" s="36"/>
      <c r="F51" s="36"/>
      <c r="G51" s="36"/>
      <c r="H51" s="36"/>
      <c r="I51" s="36"/>
      <c r="J51" s="36"/>
      <c r="K51" s="52"/>
      <c r="L51" s="52"/>
      <c r="M51" s="52"/>
      <c r="N51" s="52"/>
      <c r="O51" s="52"/>
      <c r="P51" s="52"/>
      <c r="Q51" s="52"/>
      <c r="R51" s="52"/>
      <c r="S51" s="54"/>
      <c r="T51" s="54"/>
      <c r="U51" s="54"/>
      <c r="V51" s="54"/>
      <c r="W51" s="54"/>
      <c r="X51" s="54"/>
      <c r="Y51" s="54"/>
      <c r="Z51" s="54"/>
      <c r="AA51" s="52"/>
      <c r="AB51" s="52"/>
      <c r="AC51" s="52"/>
      <c r="AD51" s="52"/>
      <c r="AE51" s="37"/>
      <c r="AF51" s="52"/>
      <c r="AG51" s="52"/>
      <c r="AH51" s="52"/>
      <c r="AI51" s="52"/>
      <c r="AJ51" s="52"/>
    </row>
    <row r="52" s="7" customFormat="1" ht="30" hidden="1" customHeight="1" spans="1:37">
      <c r="A52" s="35" t="s">
        <v>44</v>
      </c>
      <c r="B52" s="36" t="s">
        <v>177</v>
      </c>
      <c r="C52" s="36"/>
      <c r="D52" s="36"/>
      <c r="E52" s="36"/>
      <c r="F52" s="36"/>
      <c r="G52" s="36"/>
      <c r="H52" s="36"/>
      <c r="I52" s="36"/>
      <c r="J52" s="36"/>
      <c r="K52" s="52"/>
      <c r="L52" s="52"/>
      <c r="M52" s="52"/>
      <c r="N52" s="52"/>
      <c r="O52" s="52"/>
      <c r="P52" s="52"/>
      <c r="Q52" s="52"/>
      <c r="R52" s="52"/>
      <c r="S52" s="54"/>
      <c r="T52" s="54"/>
      <c r="U52" s="54"/>
      <c r="V52" s="54"/>
      <c r="W52" s="54"/>
      <c r="X52" s="54"/>
      <c r="Y52" s="54"/>
      <c r="Z52" s="54"/>
      <c r="AA52" s="52"/>
      <c r="AB52" s="52"/>
      <c r="AC52" s="52"/>
      <c r="AD52" s="52"/>
      <c r="AE52" s="37"/>
      <c r="AF52" s="52"/>
      <c r="AG52" s="52"/>
      <c r="AH52" s="52"/>
      <c r="AI52" s="52"/>
      <c r="AJ52" s="52"/>
      <c r="AK52" s="69"/>
    </row>
    <row r="53" s="5" customFormat="1" ht="30" hidden="1" customHeight="1" spans="1:36">
      <c r="A53" s="23" t="s">
        <v>40</v>
      </c>
      <c r="B53" s="24" t="s">
        <v>82</v>
      </c>
      <c r="C53" s="24"/>
      <c r="D53" s="24"/>
      <c r="E53" s="24"/>
      <c r="F53" s="24"/>
      <c r="G53" s="24"/>
      <c r="H53" s="24"/>
      <c r="I53" s="24"/>
      <c r="J53" s="24"/>
      <c r="K53" s="58">
        <f t="shared" ref="K53:Q53" si="27">K54+K58+K62+K65+K69</f>
        <v>0</v>
      </c>
      <c r="L53" s="58">
        <f t="shared" si="27"/>
        <v>1550</v>
      </c>
      <c r="M53" s="58">
        <f t="shared" si="27"/>
        <v>1550</v>
      </c>
      <c r="N53" s="58">
        <f t="shared" si="27"/>
        <v>610</v>
      </c>
      <c r="O53" s="58">
        <f t="shared" si="27"/>
        <v>610</v>
      </c>
      <c r="P53" s="58">
        <f t="shared" si="27"/>
        <v>150</v>
      </c>
      <c r="Q53" s="58">
        <f t="shared" si="27"/>
        <v>460</v>
      </c>
      <c r="R53" s="58">
        <f t="shared" ref="R53:Z53" si="28">R54+R58+R62+R65+R69</f>
        <v>0</v>
      </c>
      <c r="S53" s="58">
        <f t="shared" si="28"/>
        <v>0</v>
      </c>
      <c r="T53" s="58">
        <f t="shared" si="28"/>
        <v>0</v>
      </c>
      <c r="U53" s="58">
        <f t="shared" si="28"/>
        <v>0</v>
      </c>
      <c r="V53" s="58">
        <f t="shared" si="28"/>
        <v>0</v>
      </c>
      <c r="W53" s="58">
        <f t="shared" si="28"/>
        <v>0</v>
      </c>
      <c r="X53" s="58">
        <f t="shared" si="28"/>
        <v>0</v>
      </c>
      <c r="Y53" s="58">
        <f t="shared" si="28"/>
        <v>0</v>
      </c>
      <c r="Z53" s="58">
        <f t="shared" si="28"/>
        <v>0</v>
      </c>
      <c r="AA53" s="66"/>
      <c r="AB53" s="66"/>
      <c r="AC53" s="66"/>
      <c r="AD53" s="66"/>
      <c r="AE53" s="37"/>
      <c r="AF53" s="66"/>
      <c r="AG53" s="66"/>
      <c r="AH53" s="66"/>
      <c r="AI53" s="66"/>
      <c r="AJ53" s="66"/>
    </row>
    <row r="54" s="5" customFormat="1" ht="30" hidden="1" customHeight="1" spans="1:36">
      <c r="A54" s="25" t="s">
        <v>42</v>
      </c>
      <c r="B54" s="34" t="s">
        <v>178</v>
      </c>
      <c r="C54" s="34"/>
      <c r="D54" s="34"/>
      <c r="E54" s="34"/>
      <c r="F54" s="34"/>
      <c r="G54" s="34"/>
      <c r="H54" s="34"/>
      <c r="I54" s="34"/>
      <c r="J54" s="34"/>
      <c r="K54" s="59">
        <f t="shared" ref="K54:Q54" si="29">K55+K57</f>
        <v>0</v>
      </c>
      <c r="L54" s="59">
        <f t="shared" si="29"/>
        <v>1200</v>
      </c>
      <c r="M54" s="59">
        <f t="shared" si="29"/>
        <v>1200</v>
      </c>
      <c r="N54" s="59">
        <f t="shared" si="29"/>
        <v>190</v>
      </c>
      <c r="O54" s="59">
        <f t="shared" si="29"/>
        <v>190</v>
      </c>
      <c r="P54" s="59">
        <f t="shared" si="29"/>
        <v>150</v>
      </c>
      <c r="Q54" s="59">
        <f t="shared" si="29"/>
        <v>40</v>
      </c>
      <c r="R54" s="59">
        <f t="shared" ref="R54:Z54" si="30">R55+R57</f>
        <v>0</v>
      </c>
      <c r="S54" s="59">
        <f t="shared" si="30"/>
        <v>0</v>
      </c>
      <c r="T54" s="59">
        <f t="shared" si="30"/>
        <v>0</v>
      </c>
      <c r="U54" s="59">
        <f t="shared" si="30"/>
        <v>0</v>
      </c>
      <c r="V54" s="59">
        <f t="shared" si="30"/>
        <v>0</v>
      </c>
      <c r="W54" s="59">
        <f t="shared" si="30"/>
        <v>0</v>
      </c>
      <c r="X54" s="59">
        <f t="shared" si="30"/>
        <v>0</v>
      </c>
      <c r="Y54" s="59">
        <f t="shared" si="30"/>
        <v>0</v>
      </c>
      <c r="Z54" s="59">
        <f t="shared" si="30"/>
        <v>0</v>
      </c>
      <c r="AA54" s="60"/>
      <c r="AB54" s="60"/>
      <c r="AC54" s="60"/>
      <c r="AD54" s="60"/>
      <c r="AE54" s="37"/>
      <c r="AF54" s="60"/>
      <c r="AG54" s="60"/>
      <c r="AH54" s="60"/>
      <c r="AI54" s="60"/>
      <c r="AJ54" s="60"/>
    </row>
    <row r="55" s="7" customFormat="1" ht="30" hidden="1" customHeight="1" spans="1:37">
      <c r="A55" s="35" t="s">
        <v>44</v>
      </c>
      <c r="B55" s="36" t="s">
        <v>179</v>
      </c>
      <c r="C55" s="36"/>
      <c r="D55" s="36"/>
      <c r="E55" s="36"/>
      <c r="F55" s="36"/>
      <c r="G55" s="36"/>
      <c r="H55" s="36"/>
      <c r="I55" s="36"/>
      <c r="J55" s="36"/>
      <c r="K55" s="52"/>
      <c r="L55" s="52">
        <f t="shared" ref="L55:Q55" si="31">L56</f>
        <v>1200</v>
      </c>
      <c r="M55" s="52">
        <f t="shared" si="31"/>
        <v>1200</v>
      </c>
      <c r="N55" s="52">
        <f t="shared" si="31"/>
        <v>190</v>
      </c>
      <c r="O55" s="52">
        <f t="shared" si="31"/>
        <v>190</v>
      </c>
      <c r="P55" s="52">
        <f t="shared" si="31"/>
        <v>150</v>
      </c>
      <c r="Q55" s="52">
        <f t="shared" si="31"/>
        <v>40</v>
      </c>
      <c r="R55" s="52">
        <f t="shared" ref="R55:Z55" si="32">R56</f>
        <v>0</v>
      </c>
      <c r="S55" s="52">
        <f t="shared" si="32"/>
        <v>0</v>
      </c>
      <c r="T55" s="52">
        <f t="shared" si="32"/>
        <v>0</v>
      </c>
      <c r="U55" s="52">
        <f t="shared" si="32"/>
        <v>0</v>
      </c>
      <c r="V55" s="52">
        <f t="shared" si="32"/>
        <v>0</v>
      </c>
      <c r="W55" s="52">
        <f t="shared" si="32"/>
        <v>0</v>
      </c>
      <c r="X55" s="52">
        <f t="shared" si="32"/>
        <v>0</v>
      </c>
      <c r="Y55" s="52">
        <f t="shared" si="32"/>
        <v>0</v>
      </c>
      <c r="Z55" s="52">
        <f t="shared" si="32"/>
        <v>0</v>
      </c>
      <c r="AA55" s="52"/>
      <c r="AB55" s="52"/>
      <c r="AC55" s="52"/>
      <c r="AD55" s="52"/>
      <c r="AE55" s="37"/>
      <c r="AF55" s="52"/>
      <c r="AG55" s="52"/>
      <c r="AH55" s="52"/>
      <c r="AI55" s="52"/>
      <c r="AJ55" s="52"/>
      <c r="AK55" s="69"/>
    </row>
    <row r="56" s="5" customFormat="1" ht="114" customHeight="1" spans="1:69">
      <c r="A56" s="37">
        <v>13</v>
      </c>
      <c r="B56" s="37" t="s">
        <v>180</v>
      </c>
      <c r="C56" s="37">
        <v>2026</v>
      </c>
      <c r="D56" s="37" t="s">
        <v>181</v>
      </c>
      <c r="E56" s="37" t="s">
        <v>82</v>
      </c>
      <c r="F56" s="37" t="s">
        <v>179</v>
      </c>
      <c r="G56" s="37" t="s">
        <v>50</v>
      </c>
      <c r="H56" s="37" t="s">
        <v>51</v>
      </c>
      <c r="I56" s="37" t="s">
        <v>84</v>
      </c>
      <c r="J56" s="53" t="s">
        <v>313</v>
      </c>
      <c r="K56" s="39" t="s">
        <v>183</v>
      </c>
      <c r="L56" s="39">
        <v>1200</v>
      </c>
      <c r="M56" s="39">
        <v>1200</v>
      </c>
      <c r="N56" s="39">
        <v>190</v>
      </c>
      <c r="O56" s="39">
        <v>190</v>
      </c>
      <c r="P56" s="39">
        <v>150</v>
      </c>
      <c r="Q56" s="39">
        <v>40</v>
      </c>
      <c r="R56" s="39">
        <v>0</v>
      </c>
      <c r="S56" s="39">
        <v>0</v>
      </c>
      <c r="T56" s="39">
        <v>0</v>
      </c>
      <c r="U56" s="39">
        <v>0</v>
      </c>
      <c r="V56" s="39">
        <v>0</v>
      </c>
      <c r="W56" s="39">
        <v>0</v>
      </c>
      <c r="X56" s="39">
        <v>0</v>
      </c>
      <c r="Y56" s="39"/>
      <c r="Z56" s="39">
        <v>0</v>
      </c>
      <c r="AA56" s="39" t="s">
        <v>87</v>
      </c>
      <c r="AB56" s="39" t="s">
        <v>88</v>
      </c>
      <c r="AC56" s="39" t="s">
        <v>87</v>
      </c>
      <c r="AD56" s="39" t="s">
        <v>88</v>
      </c>
      <c r="AE56" s="37" t="s">
        <v>89</v>
      </c>
      <c r="AF56" s="64" t="s">
        <v>184</v>
      </c>
      <c r="AG56" s="64" t="s">
        <v>185</v>
      </c>
      <c r="AH56" s="39"/>
      <c r="AI56" s="39"/>
      <c r="AJ56" s="39"/>
      <c r="AK56" s="178" t="s">
        <v>306</v>
      </c>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2"/>
    </row>
    <row r="57" s="5" customFormat="1" ht="30" hidden="1" customHeight="1" spans="1:36">
      <c r="A57" s="35" t="s">
        <v>44</v>
      </c>
      <c r="B57" s="36" t="s">
        <v>186</v>
      </c>
      <c r="C57" s="36"/>
      <c r="D57" s="36"/>
      <c r="E57" s="36"/>
      <c r="F57" s="36"/>
      <c r="G57" s="36"/>
      <c r="H57" s="36"/>
      <c r="I57" s="36"/>
      <c r="J57" s="36"/>
      <c r="K57" s="52"/>
      <c r="L57" s="52"/>
      <c r="M57" s="52"/>
      <c r="N57" s="52"/>
      <c r="O57" s="52"/>
      <c r="P57" s="52"/>
      <c r="Q57" s="52"/>
      <c r="R57" s="52"/>
      <c r="S57" s="54"/>
      <c r="T57" s="54"/>
      <c r="U57" s="54"/>
      <c r="V57" s="54"/>
      <c r="W57" s="54"/>
      <c r="X57" s="54"/>
      <c r="Y57" s="54"/>
      <c r="Z57" s="54"/>
      <c r="AA57" s="52"/>
      <c r="AB57" s="52"/>
      <c r="AC57" s="52"/>
      <c r="AD57" s="52"/>
      <c r="AE57" s="37"/>
      <c r="AF57" s="52"/>
      <c r="AG57" s="52"/>
      <c r="AH57" s="52"/>
      <c r="AI57" s="52"/>
      <c r="AJ57" s="52"/>
    </row>
    <row r="58" s="5" customFormat="1" ht="30" hidden="1" customHeight="1" spans="1:36">
      <c r="A58" s="33" t="s">
        <v>42</v>
      </c>
      <c r="B58" s="34" t="s">
        <v>187</v>
      </c>
      <c r="C58" s="34"/>
      <c r="D58" s="34"/>
      <c r="E58" s="34"/>
      <c r="F58" s="34"/>
      <c r="G58" s="34"/>
      <c r="H58" s="34"/>
      <c r="I58" s="34"/>
      <c r="J58" s="34"/>
      <c r="K58" s="59">
        <f t="shared" ref="K58:Q58" si="33">K59+K60+K61</f>
        <v>0</v>
      </c>
      <c r="L58" s="59">
        <f t="shared" si="33"/>
        <v>0</v>
      </c>
      <c r="M58" s="59">
        <f t="shared" si="33"/>
        <v>0</v>
      </c>
      <c r="N58" s="59">
        <f t="shared" si="33"/>
        <v>0</v>
      </c>
      <c r="O58" s="59">
        <f t="shared" si="33"/>
        <v>0</v>
      </c>
      <c r="P58" s="59">
        <f t="shared" si="33"/>
        <v>0</v>
      </c>
      <c r="Q58" s="59">
        <f t="shared" si="33"/>
        <v>0</v>
      </c>
      <c r="R58" s="59">
        <f t="shared" ref="R58:Z58" si="34">R59+R60+R61</f>
        <v>0</v>
      </c>
      <c r="S58" s="59">
        <f t="shared" si="34"/>
        <v>0</v>
      </c>
      <c r="T58" s="59">
        <f t="shared" si="34"/>
        <v>0</v>
      </c>
      <c r="U58" s="59">
        <f t="shared" si="34"/>
        <v>0</v>
      </c>
      <c r="V58" s="59">
        <f t="shared" si="34"/>
        <v>0</v>
      </c>
      <c r="W58" s="59">
        <f t="shared" si="34"/>
        <v>0</v>
      </c>
      <c r="X58" s="59">
        <f t="shared" si="34"/>
        <v>0</v>
      </c>
      <c r="Y58" s="59">
        <f t="shared" si="34"/>
        <v>0</v>
      </c>
      <c r="Z58" s="59">
        <f t="shared" si="34"/>
        <v>0</v>
      </c>
      <c r="AA58" s="60"/>
      <c r="AB58" s="60"/>
      <c r="AC58" s="60"/>
      <c r="AD58" s="60"/>
      <c r="AE58" s="37"/>
      <c r="AF58" s="60"/>
      <c r="AG58" s="60"/>
      <c r="AH58" s="60"/>
      <c r="AI58" s="60"/>
      <c r="AJ58" s="60"/>
    </row>
    <row r="59" s="7" customFormat="1" ht="30" hidden="1" customHeight="1" spans="1:37">
      <c r="A59" s="35" t="s">
        <v>44</v>
      </c>
      <c r="B59" s="36" t="s">
        <v>188</v>
      </c>
      <c r="C59" s="36"/>
      <c r="D59" s="36"/>
      <c r="E59" s="36"/>
      <c r="F59" s="36"/>
      <c r="G59" s="36"/>
      <c r="H59" s="36"/>
      <c r="I59" s="36"/>
      <c r="J59" s="36"/>
      <c r="K59" s="52"/>
      <c r="L59" s="52"/>
      <c r="M59" s="52"/>
      <c r="N59" s="52"/>
      <c r="O59" s="52"/>
      <c r="P59" s="52"/>
      <c r="Q59" s="52"/>
      <c r="R59" s="52"/>
      <c r="S59" s="54"/>
      <c r="T59" s="54"/>
      <c r="U59" s="54"/>
      <c r="V59" s="54"/>
      <c r="W59" s="54"/>
      <c r="X59" s="54"/>
      <c r="Y59" s="54"/>
      <c r="Z59" s="54"/>
      <c r="AA59" s="52"/>
      <c r="AB59" s="52"/>
      <c r="AC59" s="52"/>
      <c r="AD59" s="52"/>
      <c r="AE59" s="37"/>
      <c r="AF59" s="52"/>
      <c r="AG59" s="52"/>
      <c r="AH59" s="52"/>
      <c r="AI59" s="52"/>
      <c r="AJ59" s="52"/>
      <c r="AK59" s="69"/>
    </row>
    <row r="60" s="5" customFormat="1" ht="30" hidden="1" customHeight="1" spans="1:36">
      <c r="A60" s="35" t="s">
        <v>44</v>
      </c>
      <c r="B60" s="36" t="s">
        <v>189</v>
      </c>
      <c r="C60" s="36"/>
      <c r="D60" s="36"/>
      <c r="E60" s="36"/>
      <c r="F60" s="36"/>
      <c r="G60" s="36"/>
      <c r="H60" s="36"/>
      <c r="I60" s="36"/>
      <c r="J60" s="36"/>
      <c r="K60" s="52"/>
      <c r="L60" s="52"/>
      <c r="M60" s="52"/>
      <c r="N60" s="52"/>
      <c r="O60" s="52"/>
      <c r="P60" s="52"/>
      <c r="Q60" s="52"/>
      <c r="R60" s="52"/>
      <c r="S60" s="54"/>
      <c r="T60" s="54"/>
      <c r="U60" s="54"/>
      <c r="V60" s="54"/>
      <c r="W60" s="54"/>
      <c r="X60" s="54"/>
      <c r="Y60" s="54"/>
      <c r="Z60" s="54"/>
      <c r="AA60" s="52"/>
      <c r="AB60" s="52"/>
      <c r="AC60" s="52"/>
      <c r="AD60" s="52"/>
      <c r="AE60" s="37"/>
      <c r="AF60" s="52"/>
      <c r="AG60" s="52"/>
      <c r="AH60" s="52"/>
      <c r="AI60" s="52"/>
      <c r="AJ60" s="52"/>
    </row>
    <row r="61" s="5" customFormat="1" ht="30" hidden="1" customHeight="1" spans="1:36">
      <c r="A61" s="35" t="s">
        <v>44</v>
      </c>
      <c r="B61" s="36" t="s">
        <v>190</v>
      </c>
      <c r="C61" s="36"/>
      <c r="D61" s="36"/>
      <c r="E61" s="36"/>
      <c r="F61" s="36"/>
      <c r="G61" s="36"/>
      <c r="H61" s="36"/>
      <c r="I61" s="36"/>
      <c r="J61" s="36"/>
      <c r="K61" s="52"/>
      <c r="L61" s="52"/>
      <c r="M61" s="52"/>
      <c r="N61" s="52"/>
      <c r="O61" s="52"/>
      <c r="P61" s="52"/>
      <c r="Q61" s="52"/>
      <c r="R61" s="52"/>
      <c r="S61" s="54"/>
      <c r="T61" s="54"/>
      <c r="U61" s="54"/>
      <c r="V61" s="54"/>
      <c r="W61" s="54"/>
      <c r="X61" s="54"/>
      <c r="Y61" s="54"/>
      <c r="Z61" s="54"/>
      <c r="AA61" s="52"/>
      <c r="AB61" s="52"/>
      <c r="AC61" s="52"/>
      <c r="AD61" s="52"/>
      <c r="AE61" s="37"/>
      <c r="AF61" s="52"/>
      <c r="AG61" s="52"/>
      <c r="AH61" s="52"/>
      <c r="AI61" s="52"/>
      <c r="AJ61" s="52"/>
    </row>
    <row r="62" s="7" customFormat="1" ht="30" hidden="1" customHeight="1" spans="1:37">
      <c r="A62" s="33" t="s">
        <v>42</v>
      </c>
      <c r="B62" s="34" t="s">
        <v>191</v>
      </c>
      <c r="C62" s="34"/>
      <c r="D62" s="34"/>
      <c r="E62" s="34"/>
      <c r="F62" s="34"/>
      <c r="G62" s="34"/>
      <c r="H62" s="34"/>
      <c r="I62" s="34"/>
      <c r="J62" s="34"/>
      <c r="K62" s="60">
        <f t="shared" ref="K62:Q62" si="35">K63+K64</f>
        <v>0</v>
      </c>
      <c r="L62" s="60">
        <f t="shared" si="35"/>
        <v>0</v>
      </c>
      <c r="M62" s="60">
        <f t="shared" si="35"/>
        <v>0</v>
      </c>
      <c r="N62" s="60">
        <f t="shared" si="35"/>
        <v>0</v>
      </c>
      <c r="O62" s="60">
        <f t="shared" si="35"/>
        <v>0</v>
      </c>
      <c r="P62" s="60">
        <f t="shared" si="35"/>
        <v>0</v>
      </c>
      <c r="Q62" s="60">
        <f t="shared" si="35"/>
        <v>0</v>
      </c>
      <c r="R62" s="60">
        <f t="shared" ref="R62:Z62" si="36">R63+R64</f>
        <v>0</v>
      </c>
      <c r="S62" s="60">
        <f t="shared" si="36"/>
        <v>0</v>
      </c>
      <c r="T62" s="60">
        <f t="shared" si="36"/>
        <v>0</v>
      </c>
      <c r="U62" s="60">
        <f t="shared" si="36"/>
        <v>0</v>
      </c>
      <c r="V62" s="60">
        <f t="shared" si="36"/>
        <v>0</v>
      </c>
      <c r="W62" s="60">
        <f t="shared" si="36"/>
        <v>0</v>
      </c>
      <c r="X62" s="60">
        <f t="shared" si="36"/>
        <v>0</v>
      </c>
      <c r="Y62" s="60">
        <f t="shared" si="36"/>
        <v>0</v>
      </c>
      <c r="Z62" s="60">
        <f t="shared" si="36"/>
        <v>0</v>
      </c>
      <c r="AA62" s="60"/>
      <c r="AB62" s="60"/>
      <c r="AC62" s="60"/>
      <c r="AD62" s="60"/>
      <c r="AE62" s="37"/>
      <c r="AF62" s="60"/>
      <c r="AG62" s="60"/>
      <c r="AH62" s="60"/>
      <c r="AI62" s="60"/>
      <c r="AJ62" s="60"/>
      <c r="AK62" s="69"/>
    </row>
    <row r="63" s="5" customFormat="1" ht="30" hidden="1" customHeight="1" spans="1:36">
      <c r="A63" s="35" t="s">
        <v>44</v>
      </c>
      <c r="B63" s="36" t="s">
        <v>192</v>
      </c>
      <c r="C63" s="36"/>
      <c r="D63" s="36"/>
      <c r="E63" s="36"/>
      <c r="F63" s="36"/>
      <c r="G63" s="36"/>
      <c r="H63" s="36"/>
      <c r="I63" s="36"/>
      <c r="J63" s="36"/>
      <c r="K63" s="52"/>
      <c r="L63" s="52"/>
      <c r="M63" s="52"/>
      <c r="N63" s="52"/>
      <c r="O63" s="52"/>
      <c r="P63" s="52"/>
      <c r="Q63" s="52"/>
      <c r="R63" s="52"/>
      <c r="S63" s="54"/>
      <c r="T63" s="54"/>
      <c r="U63" s="54"/>
      <c r="V63" s="54"/>
      <c r="W63" s="54"/>
      <c r="X63" s="54"/>
      <c r="Y63" s="54"/>
      <c r="Z63" s="54"/>
      <c r="AA63" s="52"/>
      <c r="AB63" s="52"/>
      <c r="AC63" s="52"/>
      <c r="AD63" s="52"/>
      <c r="AE63" s="37"/>
      <c r="AF63" s="52"/>
      <c r="AG63" s="52"/>
      <c r="AH63" s="52"/>
      <c r="AI63" s="52"/>
      <c r="AJ63" s="52"/>
    </row>
    <row r="64" s="5" customFormat="1" ht="47" hidden="1" customHeight="1" spans="1:36">
      <c r="A64" s="35" t="s">
        <v>44</v>
      </c>
      <c r="B64" s="36" t="s">
        <v>193</v>
      </c>
      <c r="C64" s="36"/>
      <c r="D64" s="36"/>
      <c r="E64" s="36"/>
      <c r="F64" s="36"/>
      <c r="G64" s="36"/>
      <c r="H64" s="36"/>
      <c r="I64" s="36"/>
      <c r="J64" s="36"/>
      <c r="K64" s="52"/>
      <c r="L64" s="52"/>
      <c r="M64" s="52"/>
      <c r="N64" s="52"/>
      <c r="O64" s="52"/>
      <c r="P64" s="52"/>
      <c r="Q64" s="52"/>
      <c r="R64" s="52"/>
      <c r="S64" s="54"/>
      <c r="T64" s="54"/>
      <c r="U64" s="54"/>
      <c r="V64" s="54"/>
      <c r="W64" s="54"/>
      <c r="X64" s="54"/>
      <c r="Y64" s="54"/>
      <c r="Z64" s="54"/>
      <c r="AA64" s="52"/>
      <c r="AB64" s="52"/>
      <c r="AC64" s="52"/>
      <c r="AD64" s="52"/>
      <c r="AE64" s="37"/>
      <c r="AF64" s="52"/>
      <c r="AG64" s="52"/>
      <c r="AH64" s="52"/>
      <c r="AI64" s="52"/>
      <c r="AJ64" s="52"/>
    </row>
    <row r="65" s="5" customFormat="1" ht="30" hidden="1" customHeight="1" spans="1:36">
      <c r="A65" s="33" t="s">
        <v>42</v>
      </c>
      <c r="B65" s="34" t="s">
        <v>194</v>
      </c>
      <c r="C65" s="34"/>
      <c r="D65" s="34"/>
      <c r="E65" s="34"/>
      <c r="F65" s="34"/>
      <c r="G65" s="34"/>
      <c r="H65" s="34"/>
      <c r="I65" s="34"/>
      <c r="J65" s="34"/>
      <c r="K65" s="60">
        <f t="shared" ref="K65:Q65" si="37">K66+K67+K68</f>
        <v>0</v>
      </c>
      <c r="L65" s="60">
        <f t="shared" si="37"/>
        <v>0</v>
      </c>
      <c r="M65" s="60">
        <f t="shared" si="37"/>
        <v>0</v>
      </c>
      <c r="N65" s="60">
        <f t="shared" si="37"/>
        <v>0</v>
      </c>
      <c r="O65" s="60">
        <f t="shared" si="37"/>
        <v>0</v>
      </c>
      <c r="P65" s="60">
        <f t="shared" si="37"/>
        <v>0</v>
      </c>
      <c r="Q65" s="60">
        <f t="shared" si="37"/>
        <v>0</v>
      </c>
      <c r="R65" s="60">
        <f t="shared" ref="R65:Z65" si="38">R66+R67+R68</f>
        <v>0</v>
      </c>
      <c r="S65" s="60">
        <f t="shared" si="38"/>
        <v>0</v>
      </c>
      <c r="T65" s="60">
        <f t="shared" si="38"/>
        <v>0</v>
      </c>
      <c r="U65" s="60">
        <f t="shared" si="38"/>
        <v>0</v>
      </c>
      <c r="V65" s="60">
        <f t="shared" si="38"/>
        <v>0</v>
      </c>
      <c r="W65" s="60">
        <f t="shared" si="38"/>
        <v>0</v>
      </c>
      <c r="X65" s="60">
        <f t="shared" si="38"/>
        <v>0</v>
      </c>
      <c r="Y65" s="60">
        <f t="shared" si="38"/>
        <v>0</v>
      </c>
      <c r="Z65" s="60">
        <f t="shared" si="38"/>
        <v>0</v>
      </c>
      <c r="AA65" s="60"/>
      <c r="AB65" s="60"/>
      <c r="AC65" s="60"/>
      <c r="AD65" s="60"/>
      <c r="AE65" s="37"/>
      <c r="AF65" s="60"/>
      <c r="AG65" s="60"/>
      <c r="AH65" s="60"/>
      <c r="AI65" s="60"/>
      <c r="AJ65" s="60"/>
    </row>
    <row r="66" s="5" customFormat="1" ht="30" hidden="1" customHeight="1" spans="1:36">
      <c r="A66" s="35" t="s">
        <v>44</v>
      </c>
      <c r="B66" s="36" t="s">
        <v>195</v>
      </c>
      <c r="C66" s="36"/>
      <c r="D66" s="36"/>
      <c r="E66" s="36"/>
      <c r="F66" s="36"/>
      <c r="G66" s="36"/>
      <c r="H66" s="36"/>
      <c r="I66" s="36"/>
      <c r="J66" s="36"/>
      <c r="K66" s="52"/>
      <c r="L66" s="52"/>
      <c r="M66" s="52"/>
      <c r="N66" s="52"/>
      <c r="O66" s="52"/>
      <c r="P66" s="52"/>
      <c r="Q66" s="52"/>
      <c r="R66" s="52"/>
      <c r="S66" s="54"/>
      <c r="T66" s="54"/>
      <c r="U66" s="54"/>
      <c r="V66" s="54"/>
      <c r="W66" s="54"/>
      <c r="X66" s="54"/>
      <c r="Y66" s="54"/>
      <c r="Z66" s="54"/>
      <c r="AA66" s="52"/>
      <c r="AB66" s="52"/>
      <c r="AC66" s="52"/>
      <c r="AD66" s="52"/>
      <c r="AE66" s="37"/>
      <c r="AF66" s="52"/>
      <c r="AG66" s="52"/>
      <c r="AH66" s="52"/>
      <c r="AI66" s="52"/>
      <c r="AJ66" s="52"/>
    </row>
    <row r="67" s="5" customFormat="1" ht="30" hidden="1" customHeight="1" spans="1:36">
      <c r="A67" s="35" t="s">
        <v>44</v>
      </c>
      <c r="B67" s="36" t="s">
        <v>196</v>
      </c>
      <c r="C67" s="36"/>
      <c r="D67" s="36"/>
      <c r="E67" s="36"/>
      <c r="F67" s="36"/>
      <c r="G67" s="36"/>
      <c r="H67" s="36"/>
      <c r="I67" s="36"/>
      <c r="J67" s="36"/>
      <c r="K67" s="52"/>
      <c r="L67" s="52"/>
      <c r="M67" s="52"/>
      <c r="N67" s="52"/>
      <c r="O67" s="52"/>
      <c r="P67" s="52"/>
      <c r="Q67" s="52"/>
      <c r="R67" s="52"/>
      <c r="S67" s="54"/>
      <c r="T67" s="54"/>
      <c r="U67" s="54"/>
      <c r="V67" s="54"/>
      <c r="W67" s="54"/>
      <c r="X67" s="54"/>
      <c r="Y67" s="54"/>
      <c r="Z67" s="54"/>
      <c r="AA67" s="52"/>
      <c r="AB67" s="52"/>
      <c r="AC67" s="52"/>
      <c r="AD67" s="52"/>
      <c r="AE67" s="37"/>
      <c r="AF67" s="52"/>
      <c r="AG67" s="52"/>
      <c r="AH67" s="52"/>
      <c r="AI67" s="52"/>
      <c r="AJ67" s="52"/>
    </row>
    <row r="68" s="5" customFormat="1" ht="30" hidden="1" customHeight="1" spans="1:36">
      <c r="A68" s="35" t="s">
        <v>44</v>
      </c>
      <c r="B68" s="36" t="s">
        <v>197</v>
      </c>
      <c r="C68" s="36"/>
      <c r="D68" s="36"/>
      <c r="E68" s="36"/>
      <c r="F68" s="36"/>
      <c r="G68" s="36"/>
      <c r="H68" s="36"/>
      <c r="I68" s="36"/>
      <c r="J68" s="36"/>
      <c r="K68" s="52"/>
      <c r="L68" s="52"/>
      <c r="M68" s="52"/>
      <c r="N68" s="52"/>
      <c r="O68" s="52"/>
      <c r="P68" s="52"/>
      <c r="Q68" s="52"/>
      <c r="R68" s="52"/>
      <c r="S68" s="54"/>
      <c r="T68" s="54"/>
      <c r="U68" s="54"/>
      <c r="V68" s="54"/>
      <c r="W68" s="54"/>
      <c r="X68" s="54"/>
      <c r="Y68" s="54"/>
      <c r="Z68" s="54"/>
      <c r="AA68" s="52"/>
      <c r="AB68" s="52"/>
      <c r="AC68" s="52"/>
      <c r="AD68" s="52"/>
      <c r="AE68" s="37"/>
      <c r="AF68" s="52"/>
      <c r="AG68" s="52"/>
      <c r="AH68" s="52"/>
      <c r="AI68" s="52"/>
      <c r="AJ68" s="52"/>
    </row>
    <row r="69" s="5" customFormat="1" ht="30" hidden="1" customHeight="1" spans="1:36">
      <c r="A69" s="33" t="s">
        <v>42</v>
      </c>
      <c r="B69" s="34" t="s">
        <v>198</v>
      </c>
      <c r="C69" s="34"/>
      <c r="D69" s="34"/>
      <c r="E69" s="34"/>
      <c r="F69" s="34"/>
      <c r="G69" s="34"/>
      <c r="H69" s="34"/>
      <c r="I69" s="34"/>
      <c r="J69" s="34"/>
      <c r="K69" s="60">
        <f t="shared" ref="K69:Q69" si="39">K70</f>
        <v>0</v>
      </c>
      <c r="L69" s="60">
        <f t="shared" si="39"/>
        <v>350</v>
      </c>
      <c r="M69" s="60">
        <f t="shared" si="39"/>
        <v>350</v>
      </c>
      <c r="N69" s="60">
        <f t="shared" si="39"/>
        <v>420</v>
      </c>
      <c r="O69" s="60">
        <f t="shared" si="39"/>
        <v>420</v>
      </c>
      <c r="P69" s="60">
        <f t="shared" si="39"/>
        <v>0</v>
      </c>
      <c r="Q69" s="60">
        <f t="shared" si="39"/>
        <v>420</v>
      </c>
      <c r="R69" s="60">
        <f t="shared" ref="R69:Z69" si="40">R70</f>
        <v>0</v>
      </c>
      <c r="S69" s="60">
        <f t="shared" si="40"/>
        <v>0</v>
      </c>
      <c r="T69" s="60">
        <f t="shared" si="40"/>
        <v>0</v>
      </c>
      <c r="U69" s="60">
        <f t="shared" si="40"/>
        <v>0</v>
      </c>
      <c r="V69" s="60">
        <f t="shared" si="40"/>
        <v>0</v>
      </c>
      <c r="W69" s="60">
        <f t="shared" si="40"/>
        <v>0</v>
      </c>
      <c r="X69" s="60">
        <f t="shared" si="40"/>
        <v>0</v>
      </c>
      <c r="Y69" s="60">
        <f t="shared" si="40"/>
        <v>0</v>
      </c>
      <c r="Z69" s="60">
        <f t="shared" si="40"/>
        <v>0</v>
      </c>
      <c r="AA69" s="60"/>
      <c r="AB69" s="60"/>
      <c r="AC69" s="60"/>
      <c r="AD69" s="60"/>
      <c r="AE69" s="37"/>
      <c r="AF69" s="60"/>
      <c r="AG69" s="60"/>
      <c r="AH69" s="60"/>
      <c r="AI69" s="60"/>
      <c r="AJ69" s="60"/>
    </row>
    <row r="70" s="5" customFormat="1" ht="30" hidden="1" customHeight="1" spans="1:36">
      <c r="A70" s="35" t="s">
        <v>44</v>
      </c>
      <c r="B70" s="36" t="s">
        <v>198</v>
      </c>
      <c r="C70" s="36"/>
      <c r="D70" s="36"/>
      <c r="E70" s="36"/>
      <c r="F70" s="36"/>
      <c r="G70" s="36"/>
      <c r="H70" s="36"/>
      <c r="I70" s="36"/>
      <c r="J70" s="36"/>
      <c r="K70" s="52"/>
      <c r="L70" s="52">
        <f t="shared" ref="L70:Q70" si="41">L71</f>
        <v>350</v>
      </c>
      <c r="M70" s="52">
        <f t="shared" si="41"/>
        <v>350</v>
      </c>
      <c r="N70" s="52">
        <f t="shared" si="41"/>
        <v>420</v>
      </c>
      <c r="O70" s="52">
        <f t="shared" si="41"/>
        <v>420</v>
      </c>
      <c r="P70" s="52">
        <f t="shared" si="41"/>
        <v>0</v>
      </c>
      <c r="Q70" s="52">
        <f t="shared" si="41"/>
        <v>420</v>
      </c>
      <c r="R70" s="52">
        <f t="shared" ref="R70:Z70" si="42">R71</f>
        <v>0</v>
      </c>
      <c r="S70" s="52">
        <f t="shared" si="42"/>
        <v>0</v>
      </c>
      <c r="T70" s="52">
        <f t="shared" si="42"/>
        <v>0</v>
      </c>
      <c r="U70" s="52">
        <f t="shared" si="42"/>
        <v>0</v>
      </c>
      <c r="V70" s="52">
        <f t="shared" si="42"/>
        <v>0</v>
      </c>
      <c r="W70" s="52">
        <f t="shared" si="42"/>
        <v>0</v>
      </c>
      <c r="X70" s="52">
        <f t="shared" si="42"/>
        <v>0</v>
      </c>
      <c r="Y70" s="52">
        <f t="shared" si="42"/>
        <v>0</v>
      </c>
      <c r="Z70" s="52">
        <f t="shared" si="42"/>
        <v>0</v>
      </c>
      <c r="AA70" s="52"/>
      <c r="AB70" s="52"/>
      <c r="AC70" s="52"/>
      <c r="AD70" s="52"/>
      <c r="AE70" s="37"/>
      <c r="AF70" s="52"/>
      <c r="AG70" s="52"/>
      <c r="AH70" s="52"/>
      <c r="AI70" s="52"/>
      <c r="AJ70" s="52"/>
    </row>
    <row r="71" s="5" customFormat="1" ht="104" customHeight="1" spans="1:69">
      <c r="A71" s="37">
        <v>14</v>
      </c>
      <c r="B71" s="37" t="s">
        <v>199</v>
      </c>
      <c r="C71" s="37">
        <v>2026</v>
      </c>
      <c r="D71" s="37" t="s">
        <v>200</v>
      </c>
      <c r="E71" s="39" t="s">
        <v>82</v>
      </c>
      <c r="F71" s="37" t="s">
        <v>198</v>
      </c>
      <c r="G71" s="37" t="s">
        <v>50</v>
      </c>
      <c r="H71" s="37" t="s">
        <v>51</v>
      </c>
      <c r="I71" s="37" t="s">
        <v>84</v>
      </c>
      <c r="J71" s="53" t="s">
        <v>314</v>
      </c>
      <c r="K71" s="39" t="s">
        <v>202</v>
      </c>
      <c r="L71" s="39">
        <v>350</v>
      </c>
      <c r="M71" s="39">
        <v>350</v>
      </c>
      <c r="N71" s="39">
        <v>420</v>
      </c>
      <c r="O71" s="39">
        <v>420</v>
      </c>
      <c r="P71" s="39"/>
      <c r="Q71" s="39">
        <v>420</v>
      </c>
      <c r="R71" s="39">
        <v>0</v>
      </c>
      <c r="S71" s="39">
        <v>0</v>
      </c>
      <c r="T71" s="39">
        <v>0</v>
      </c>
      <c r="U71" s="39">
        <v>0</v>
      </c>
      <c r="V71" s="39">
        <v>0</v>
      </c>
      <c r="W71" s="39">
        <v>0</v>
      </c>
      <c r="X71" s="39">
        <v>0</v>
      </c>
      <c r="Y71" s="39"/>
      <c r="Z71" s="39">
        <v>0</v>
      </c>
      <c r="AA71" s="39" t="s">
        <v>203</v>
      </c>
      <c r="AB71" s="39" t="s">
        <v>204</v>
      </c>
      <c r="AC71" s="39" t="s">
        <v>203</v>
      </c>
      <c r="AD71" s="39" t="s">
        <v>204</v>
      </c>
      <c r="AE71" s="37" t="s">
        <v>315</v>
      </c>
      <c r="AF71" s="64" t="s">
        <v>205</v>
      </c>
      <c r="AG71" s="64" t="s">
        <v>206</v>
      </c>
      <c r="AH71" s="39"/>
      <c r="AI71" s="39"/>
      <c r="AJ71" s="39"/>
      <c r="AK71" s="178" t="s">
        <v>306</v>
      </c>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2"/>
    </row>
    <row r="72" s="7" customFormat="1" ht="30" hidden="1" customHeight="1" spans="1:37">
      <c r="A72" s="23" t="s">
        <v>40</v>
      </c>
      <c r="B72" s="24" t="s">
        <v>207</v>
      </c>
      <c r="C72" s="24"/>
      <c r="D72" s="24"/>
      <c r="E72" s="24"/>
      <c r="F72" s="24"/>
      <c r="G72" s="24"/>
      <c r="H72" s="24"/>
      <c r="I72" s="24"/>
      <c r="J72" s="24"/>
      <c r="K72" s="66">
        <f t="shared" ref="K72:Q72" si="43">K73+K83+K89</f>
        <v>0</v>
      </c>
      <c r="L72" s="66">
        <f t="shared" si="43"/>
        <v>5202</v>
      </c>
      <c r="M72" s="66">
        <f t="shared" si="43"/>
        <v>12202</v>
      </c>
      <c r="N72" s="66">
        <f t="shared" si="43"/>
        <v>1000</v>
      </c>
      <c r="O72" s="66">
        <f t="shared" si="43"/>
        <v>1000</v>
      </c>
      <c r="P72" s="66">
        <f t="shared" si="43"/>
        <v>0</v>
      </c>
      <c r="Q72" s="66">
        <f t="shared" si="43"/>
        <v>212</v>
      </c>
      <c r="R72" s="66">
        <f t="shared" ref="R72:Z72" si="44">R73+R83+R89</f>
        <v>311</v>
      </c>
      <c r="S72" s="66">
        <f t="shared" si="44"/>
        <v>477</v>
      </c>
      <c r="T72" s="66">
        <f t="shared" si="44"/>
        <v>0</v>
      </c>
      <c r="U72" s="66">
        <f t="shared" si="44"/>
        <v>0</v>
      </c>
      <c r="V72" s="66">
        <f t="shared" si="44"/>
        <v>0</v>
      </c>
      <c r="W72" s="66">
        <f t="shared" si="44"/>
        <v>0</v>
      </c>
      <c r="X72" s="66">
        <f t="shared" si="44"/>
        <v>0</v>
      </c>
      <c r="Y72" s="66">
        <f t="shared" si="44"/>
        <v>0</v>
      </c>
      <c r="Z72" s="66">
        <f t="shared" si="44"/>
        <v>0</v>
      </c>
      <c r="AA72" s="66"/>
      <c r="AB72" s="66"/>
      <c r="AC72" s="66"/>
      <c r="AD72" s="66"/>
      <c r="AE72" s="66"/>
      <c r="AF72" s="66"/>
      <c r="AG72" s="66"/>
      <c r="AH72" s="66"/>
      <c r="AI72" s="66"/>
      <c r="AJ72" s="66"/>
      <c r="AK72" s="69"/>
    </row>
    <row r="73" s="5" customFormat="1" ht="30" hidden="1" customHeight="1" spans="1:36">
      <c r="A73" s="25" t="s">
        <v>42</v>
      </c>
      <c r="B73" s="34" t="s">
        <v>208</v>
      </c>
      <c r="C73" s="34"/>
      <c r="D73" s="34"/>
      <c r="E73" s="34"/>
      <c r="F73" s="34"/>
      <c r="G73" s="34"/>
      <c r="H73" s="34"/>
      <c r="I73" s="34"/>
      <c r="J73" s="34"/>
      <c r="K73" s="60">
        <f t="shared" ref="K73:Q73" si="45">K74+K75+K76+K77+K78+K79+K80+K81+K82</f>
        <v>0</v>
      </c>
      <c r="L73" s="60">
        <f t="shared" si="45"/>
        <v>4535</v>
      </c>
      <c r="M73" s="60">
        <f t="shared" si="45"/>
        <v>11535</v>
      </c>
      <c r="N73" s="60">
        <f t="shared" si="45"/>
        <v>0</v>
      </c>
      <c r="O73" s="60">
        <f t="shared" si="45"/>
        <v>0</v>
      </c>
      <c r="P73" s="60">
        <f t="shared" si="45"/>
        <v>0</v>
      </c>
      <c r="Q73" s="60">
        <f t="shared" si="45"/>
        <v>0</v>
      </c>
      <c r="R73" s="60">
        <f t="shared" ref="R73:Z73" si="46">R74+R75+R76+R77+R78+R79+R80+R81+R82</f>
        <v>0</v>
      </c>
      <c r="S73" s="60">
        <f t="shared" si="46"/>
        <v>0</v>
      </c>
      <c r="T73" s="60">
        <f t="shared" si="46"/>
        <v>0</v>
      </c>
      <c r="U73" s="60">
        <f t="shared" si="46"/>
        <v>0</v>
      </c>
      <c r="V73" s="60">
        <f t="shared" si="46"/>
        <v>0</v>
      </c>
      <c r="W73" s="60">
        <f t="shared" si="46"/>
        <v>0</v>
      </c>
      <c r="X73" s="60">
        <f t="shared" si="46"/>
        <v>0</v>
      </c>
      <c r="Y73" s="60">
        <f t="shared" si="46"/>
        <v>0</v>
      </c>
      <c r="Z73" s="60">
        <f t="shared" si="46"/>
        <v>0</v>
      </c>
      <c r="AA73" s="60"/>
      <c r="AB73" s="60"/>
      <c r="AC73" s="60"/>
      <c r="AD73" s="60"/>
      <c r="AE73" s="60"/>
      <c r="AF73" s="60"/>
      <c r="AG73" s="60"/>
      <c r="AH73" s="60"/>
      <c r="AI73" s="60"/>
      <c r="AJ73" s="60"/>
    </row>
    <row r="74" s="5" customFormat="1" ht="30" hidden="1" customHeight="1" spans="1:36">
      <c r="A74" s="35" t="s">
        <v>44</v>
      </c>
      <c r="B74" s="36" t="s">
        <v>209</v>
      </c>
      <c r="C74" s="36"/>
      <c r="D74" s="36"/>
      <c r="E74" s="36"/>
      <c r="F74" s="36"/>
      <c r="G74" s="36"/>
      <c r="H74" s="36"/>
      <c r="I74" s="36"/>
      <c r="J74" s="36"/>
      <c r="K74" s="52"/>
      <c r="L74" s="52"/>
      <c r="M74" s="52"/>
      <c r="N74" s="52"/>
      <c r="O74" s="52"/>
      <c r="P74" s="52"/>
      <c r="Q74" s="52"/>
      <c r="R74" s="52"/>
      <c r="S74" s="54"/>
      <c r="T74" s="54"/>
      <c r="U74" s="54"/>
      <c r="V74" s="54"/>
      <c r="W74" s="54"/>
      <c r="X74" s="54"/>
      <c r="Y74" s="54"/>
      <c r="Z74" s="54"/>
      <c r="AA74" s="52"/>
      <c r="AB74" s="52"/>
      <c r="AC74" s="52"/>
      <c r="AD74" s="52"/>
      <c r="AE74" s="52"/>
      <c r="AF74" s="52"/>
      <c r="AG74" s="52"/>
      <c r="AH74" s="52"/>
      <c r="AI74" s="52"/>
      <c r="AJ74" s="52"/>
    </row>
    <row r="75" s="5" customFormat="1" ht="30" hidden="1" customHeight="1" spans="1:36">
      <c r="A75" s="35" t="s">
        <v>44</v>
      </c>
      <c r="B75" s="36" t="s">
        <v>210</v>
      </c>
      <c r="C75" s="36"/>
      <c r="D75" s="36"/>
      <c r="E75" s="36"/>
      <c r="F75" s="36"/>
      <c r="G75" s="36"/>
      <c r="H75" s="36"/>
      <c r="I75" s="36"/>
      <c r="J75" s="36"/>
      <c r="K75" s="52"/>
      <c r="L75" s="52"/>
      <c r="M75" s="52"/>
      <c r="N75" s="52"/>
      <c r="O75" s="52"/>
      <c r="P75" s="52"/>
      <c r="Q75" s="52"/>
      <c r="R75" s="52"/>
      <c r="S75" s="54"/>
      <c r="T75" s="54"/>
      <c r="U75" s="54"/>
      <c r="V75" s="54"/>
      <c r="W75" s="54"/>
      <c r="X75" s="54"/>
      <c r="Y75" s="54"/>
      <c r="Z75" s="54"/>
      <c r="AA75" s="52"/>
      <c r="AB75" s="52"/>
      <c r="AC75" s="52"/>
      <c r="AD75" s="52"/>
      <c r="AE75" s="52"/>
      <c r="AF75" s="52"/>
      <c r="AG75" s="52"/>
      <c r="AH75" s="52"/>
      <c r="AI75" s="52"/>
      <c r="AJ75" s="52"/>
    </row>
    <row r="76" s="5" customFormat="1" ht="30" hidden="1" customHeight="1" spans="1:36">
      <c r="A76" s="35" t="s">
        <v>44</v>
      </c>
      <c r="B76" s="36" t="s">
        <v>211</v>
      </c>
      <c r="C76" s="36"/>
      <c r="D76" s="36"/>
      <c r="E76" s="36"/>
      <c r="F76" s="36"/>
      <c r="G76" s="36"/>
      <c r="H76" s="36"/>
      <c r="I76" s="36"/>
      <c r="J76" s="36"/>
      <c r="K76" s="52"/>
      <c r="L76" s="52"/>
      <c r="M76" s="52"/>
      <c r="N76" s="52"/>
      <c r="O76" s="52"/>
      <c r="P76" s="52"/>
      <c r="Q76" s="52"/>
      <c r="R76" s="52"/>
      <c r="S76" s="54"/>
      <c r="T76" s="54"/>
      <c r="U76" s="54"/>
      <c r="V76" s="54"/>
      <c r="W76" s="54"/>
      <c r="X76" s="54"/>
      <c r="Y76" s="54"/>
      <c r="Z76" s="54"/>
      <c r="AA76" s="52"/>
      <c r="AB76" s="52"/>
      <c r="AC76" s="52"/>
      <c r="AD76" s="52"/>
      <c r="AE76" s="52"/>
      <c r="AF76" s="52"/>
      <c r="AG76" s="52"/>
      <c r="AH76" s="52"/>
      <c r="AI76" s="52"/>
      <c r="AJ76" s="52"/>
    </row>
    <row r="77" s="7" customFormat="1" ht="30" hidden="1" customHeight="1" spans="1:37">
      <c r="A77" s="35" t="s">
        <v>44</v>
      </c>
      <c r="B77" s="36" t="s">
        <v>212</v>
      </c>
      <c r="C77" s="36"/>
      <c r="D77" s="36"/>
      <c r="E77" s="36"/>
      <c r="F77" s="36"/>
      <c r="G77" s="36"/>
      <c r="H77" s="36"/>
      <c r="I77" s="36"/>
      <c r="J77" s="36"/>
      <c r="K77" s="52"/>
      <c r="L77" s="52"/>
      <c r="M77" s="52"/>
      <c r="N77" s="54">
        <v>0</v>
      </c>
      <c r="O77" s="54">
        <v>0</v>
      </c>
      <c r="P77" s="54">
        <v>0</v>
      </c>
      <c r="Q77" s="54">
        <v>0</v>
      </c>
      <c r="R77" s="54">
        <v>0</v>
      </c>
      <c r="S77" s="54">
        <v>0</v>
      </c>
      <c r="T77" s="54">
        <v>0</v>
      </c>
      <c r="U77" s="54">
        <v>0</v>
      </c>
      <c r="V77" s="54">
        <v>0</v>
      </c>
      <c r="W77" s="54">
        <v>0</v>
      </c>
      <c r="X77" s="54">
        <v>0</v>
      </c>
      <c r="Y77" s="54">
        <v>0</v>
      </c>
      <c r="Z77" s="54">
        <v>0</v>
      </c>
      <c r="AA77" s="54"/>
      <c r="AB77" s="54"/>
      <c r="AC77" s="54"/>
      <c r="AD77" s="54"/>
      <c r="AE77" s="54"/>
      <c r="AF77" s="52"/>
      <c r="AG77" s="52"/>
      <c r="AH77" s="52"/>
      <c r="AI77" s="52"/>
      <c r="AJ77" s="52"/>
      <c r="AK77" s="69"/>
    </row>
    <row r="78" s="5" customFormat="1" ht="30" hidden="1" customHeight="1" spans="1:36">
      <c r="A78" s="35" t="s">
        <v>44</v>
      </c>
      <c r="B78" s="36" t="s">
        <v>213</v>
      </c>
      <c r="C78" s="36"/>
      <c r="D78" s="36"/>
      <c r="E78" s="36"/>
      <c r="F78" s="36"/>
      <c r="G78" s="36"/>
      <c r="H78" s="36"/>
      <c r="I78" s="36"/>
      <c r="J78" s="36"/>
      <c r="K78" s="52"/>
      <c r="L78" s="52"/>
      <c r="M78" s="52"/>
      <c r="N78" s="52"/>
      <c r="O78" s="52"/>
      <c r="P78" s="52"/>
      <c r="Q78" s="52"/>
      <c r="R78" s="52"/>
      <c r="S78" s="54"/>
      <c r="T78" s="54"/>
      <c r="U78" s="54"/>
      <c r="V78" s="54"/>
      <c r="W78" s="54"/>
      <c r="X78" s="54"/>
      <c r="Y78" s="54"/>
      <c r="Z78" s="54"/>
      <c r="AA78" s="52"/>
      <c r="AB78" s="52"/>
      <c r="AC78" s="52"/>
      <c r="AD78" s="52"/>
      <c r="AE78" s="52"/>
      <c r="AF78" s="52"/>
      <c r="AG78" s="52"/>
      <c r="AH78" s="52"/>
      <c r="AI78" s="52"/>
      <c r="AJ78" s="52"/>
    </row>
    <row r="79" s="5" customFormat="1" ht="30" hidden="1" customHeight="1" spans="1:36">
      <c r="A79" s="35" t="s">
        <v>44</v>
      </c>
      <c r="B79" s="36" t="s">
        <v>214</v>
      </c>
      <c r="C79" s="36"/>
      <c r="D79" s="36"/>
      <c r="E79" s="36"/>
      <c r="F79" s="36"/>
      <c r="G79" s="36"/>
      <c r="H79" s="36"/>
      <c r="I79" s="36"/>
      <c r="J79" s="36"/>
      <c r="K79" s="52"/>
      <c r="L79" s="52"/>
      <c r="M79" s="52"/>
      <c r="N79" s="52"/>
      <c r="O79" s="52"/>
      <c r="P79" s="52"/>
      <c r="Q79" s="52"/>
      <c r="R79" s="52"/>
      <c r="S79" s="54"/>
      <c r="T79" s="54"/>
      <c r="U79" s="54"/>
      <c r="V79" s="54"/>
      <c r="W79" s="54"/>
      <c r="X79" s="54"/>
      <c r="Y79" s="54"/>
      <c r="Z79" s="54"/>
      <c r="AA79" s="52"/>
      <c r="AB79" s="52"/>
      <c r="AC79" s="52"/>
      <c r="AD79" s="52"/>
      <c r="AE79" s="52"/>
      <c r="AF79" s="52"/>
      <c r="AG79" s="52"/>
      <c r="AH79" s="52"/>
      <c r="AI79" s="52"/>
      <c r="AJ79" s="52"/>
    </row>
    <row r="80" s="5" customFormat="1" ht="30" hidden="1" customHeight="1" spans="1:36">
      <c r="A80" s="35" t="s">
        <v>44</v>
      </c>
      <c r="B80" s="36" t="s">
        <v>323</v>
      </c>
      <c r="C80" s="36"/>
      <c r="D80" s="36"/>
      <c r="E80" s="36"/>
      <c r="F80" s="36"/>
      <c r="G80" s="36"/>
      <c r="H80" s="36"/>
      <c r="I80" s="36"/>
      <c r="J80" s="36"/>
      <c r="K80" s="52"/>
      <c r="L80" s="52"/>
      <c r="M80" s="52"/>
      <c r="N80" s="52"/>
      <c r="O80" s="52"/>
      <c r="P80" s="52"/>
      <c r="Q80" s="52"/>
      <c r="R80" s="52"/>
      <c r="S80" s="54"/>
      <c r="T80" s="54"/>
      <c r="U80" s="54"/>
      <c r="V80" s="54"/>
      <c r="W80" s="54"/>
      <c r="X80" s="54"/>
      <c r="Y80" s="54"/>
      <c r="Z80" s="54"/>
      <c r="AA80" s="52"/>
      <c r="AB80" s="52"/>
      <c r="AC80" s="52"/>
      <c r="AD80" s="52"/>
      <c r="AE80" s="52"/>
      <c r="AF80" s="52"/>
      <c r="AG80" s="52"/>
      <c r="AH80" s="52"/>
      <c r="AI80" s="52"/>
      <c r="AJ80" s="52"/>
    </row>
    <row r="81" s="5" customFormat="1" ht="30" hidden="1" customHeight="1" spans="1:36">
      <c r="A81" s="35" t="s">
        <v>44</v>
      </c>
      <c r="B81" s="36" t="s">
        <v>215</v>
      </c>
      <c r="C81" s="36"/>
      <c r="D81" s="36"/>
      <c r="E81" s="36"/>
      <c r="F81" s="36"/>
      <c r="G81" s="36"/>
      <c r="H81" s="36"/>
      <c r="I81" s="36"/>
      <c r="J81" s="36"/>
      <c r="K81" s="52"/>
      <c r="L81" s="52"/>
      <c r="M81" s="52"/>
      <c r="N81" s="52"/>
      <c r="O81" s="52"/>
      <c r="P81" s="52"/>
      <c r="Q81" s="52"/>
      <c r="R81" s="52"/>
      <c r="S81" s="54"/>
      <c r="T81" s="54"/>
      <c r="U81" s="54"/>
      <c r="V81" s="54"/>
      <c r="W81" s="54"/>
      <c r="X81" s="54"/>
      <c r="Y81" s="54"/>
      <c r="Z81" s="54"/>
      <c r="AA81" s="52"/>
      <c r="AB81" s="52"/>
      <c r="AC81" s="52"/>
      <c r="AD81" s="52"/>
      <c r="AE81" s="52"/>
      <c r="AF81" s="52"/>
      <c r="AG81" s="52"/>
      <c r="AH81" s="52"/>
      <c r="AI81" s="52"/>
      <c r="AJ81" s="52"/>
    </row>
    <row r="82" s="5" customFormat="1" ht="30" hidden="1" customHeight="1" spans="1:36">
      <c r="A82" s="35" t="s">
        <v>44</v>
      </c>
      <c r="B82" s="36" t="s">
        <v>216</v>
      </c>
      <c r="C82" s="36"/>
      <c r="D82" s="36"/>
      <c r="E82" s="36"/>
      <c r="F82" s="36"/>
      <c r="G82" s="36"/>
      <c r="H82" s="36"/>
      <c r="I82" s="36"/>
      <c r="J82" s="36"/>
      <c r="K82" s="52"/>
      <c r="L82" s="52">
        <f>L36+L37+L38++L23</f>
        <v>4535</v>
      </c>
      <c r="M82" s="52">
        <f>M36+M37+M38++M23</f>
        <v>11535</v>
      </c>
      <c r="N82" s="54">
        <v>0</v>
      </c>
      <c r="O82" s="54">
        <v>0</v>
      </c>
      <c r="P82" s="54">
        <f>SUM(P36:P38)</f>
        <v>0</v>
      </c>
      <c r="Q82" s="54">
        <v>0</v>
      </c>
      <c r="R82" s="54">
        <v>0</v>
      </c>
      <c r="S82" s="54">
        <f>SUM(S36:S38)</f>
        <v>0</v>
      </c>
      <c r="T82" s="54">
        <v>0</v>
      </c>
      <c r="U82" s="54">
        <v>0</v>
      </c>
      <c r="V82" s="54">
        <f>SUM(V36:V38)</f>
        <v>0</v>
      </c>
      <c r="W82" s="54">
        <v>0</v>
      </c>
      <c r="X82" s="54">
        <v>0</v>
      </c>
      <c r="Y82" s="54">
        <f>SUM(Y36:Y38)</f>
        <v>0</v>
      </c>
      <c r="Z82" s="54">
        <v>0</v>
      </c>
      <c r="AA82" s="52"/>
      <c r="AB82" s="52"/>
      <c r="AC82" s="52"/>
      <c r="AD82" s="52"/>
      <c r="AE82" s="52"/>
      <c r="AF82" s="52"/>
      <c r="AG82" s="52"/>
      <c r="AH82" s="52"/>
      <c r="AI82" s="52"/>
      <c r="AJ82" s="52"/>
    </row>
    <row r="83" s="5" customFormat="1" ht="30" hidden="1" customHeight="1" spans="1:36">
      <c r="A83" s="71" t="s">
        <v>42</v>
      </c>
      <c r="B83" s="34" t="s">
        <v>249</v>
      </c>
      <c r="C83" s="34"/>
      <c r="D83" s="34"/>
      <c r="E83" s="34"/>
      <c r="F83" s="34"/>
      <c r="G83" s="34"/>
      <c r="H83" s="34"/>
      <c r="I83" s="34"/>
      <c r="J83" s="34"/>
      <c r="K83" s="60">
        <f t="shared" ref="K83:Q83" si="47">K84+K85+K87+K88</f>
        <v>0</v>
      </c>
      <c r="L83" s="60">
        <f t="shared" si="47"/>
        <v>667</v>
      </c>
      <c r="M83" s="60">
        <f t="shared" si="47"/>
        <v>667</v>
      </c>
      <c r="N83" s="60">
        <f t="shared" si="47"/>
        <v>1000</v>
      </c>
      <c r="O83" s="60">
        <f t="shared" si="47"/>
        <v>1000</v>
      </c>
      <c r="P83" s="60">
        <f t="shared" si="47"/>
        <v>0</v>
      </c>
      <c r="Q83" s="60">
        <f t="shared" si="47"/>
        <v>212</v>
      </c>
      <c r="R83" s="60">
        <f t="shared" ref="R83:Z83" si="48">R84+R85+R87+R88</f>
        <v>311</v>
      </c>
      <c r="S83" s="60">
        <f t="shared" si="48"/>
        <v>477</v>
      </c>
      <c r="T83" s="60">
        <f t="shared" si="48"/>
        <v>0</v>
      </c>
      <c r="U83" s="60">
        <f t="shared" si="48"/>
        <v>0</v>
      </c>
      <c r="V83" s="60">
        <f t="shared" si="48"/>
        <v>0</v>
      </c>
      <c r="W83" s="60">
        <f t="shared" si="48"/>
        <v>0</v>
      </c>
      <c r="X83" s="60">
        <f t="shared" si="48"/>
        <v>0</v>
      </c>
      <c r="Y83" s="60">
        <f t="shared" si="48"/>
        <v>0</v>
      </c>
      <c r="Z83" s="60">
        <f t="shared" si="48"/>
        <v>0</v>
      </c>
      <c r="AA83" s="60"/>
      <c r="AB83" s="60"/>
      <c r="AC83" s="60"/>
      <c r="AD83" s="60"/>
      <c r="AE83" s="60"/>
      <c r="AF83" s="60"/>
      <c r="AG83" s="60"/>
      <c r="AH83" s="60"/>
      <c r="AI83" s="60"/>
      <c r="AJ83" s="60"/>
    </row>
    <row r="84" s="3" customFormat="1" ht="30" hidden="1" customHeight="1" spans="1:36">
      <c r="A84" s="35" t="s">
        <v>44</v>
      </c>
      <c r="B84" s="36" t="s">
        <v>250</v>
      </c>
      <c r="C84" s="36"/>
      <c r="D84" s="36"/>
      <c r="E84" s="36"/>
      <c r="F84" s="36"/>
      <c r="G84" s="36"/>
      <c r="H84" s="36"/>
      <c r="I84" s="36"/>
      <c r="J84" s="36"/>
      <c r="K84" s="52"/>
      <c r="L84" s="52"/>
      <c r="M84" s="52"/>
      <c r="N84" s="52"/>
      <c r="O84" s="52"/>
      <c r="P84" s="52"/>
      <c r="Q84" s="52"/>
      <c r="R84" s="52"/>
      <c r="S84" s="54"/>
      <c r="T84" s="54"/>
      <c r="U84" s="54"/>
      <c r="V84" s="54"/>
      <c r="W84" s="54"/>
      <c r="X84" s="54"/>
      <c r="Y84" s="54"/>
      <c r="Z84" s="54"/>
      <c r="AA84" s="52"/>
      <c r="AB84" s="52"/>
      <c r="AC84" s="52"/>
      <c r="AD84" s="52"/>
      <c r="AE84" s="52"/>
      <c r="AF84" s="52"/>
      <c r="AG84" s="52"/>
      <c r="AH84" s="52"/>
      <c r="AI84" s="52"/>
      <c r="AJ84" s="52"/>
    </row>
    <row r="85" s="7" customFormat="1" ht="30" hidden="1" customHeight="1" spans="1:36">
      <c r="A85" s="35" t="s">
        <v>44</v>
      </c>
      <c r="B85" s="36" t="s">
        <v>251</v>
      </c>
      <c r="C85" s="36"/>
      <c r="D85" s="36"/>
      <c r="E85" s="36"/>
      <c r="F85" s="36"/>
      <c r="G85" s="36"/>
      <c r="H85" s="36"/>
      <c r="I85" s="36"/>
      <c r="J85" s="36"/>
      <c r="K85" s="52"/>
      <c r="L85" s="52">
        <f t="shared" ref="L85:Q85" si="49">L86</f>
        <v>667</v>
      </c>
      <c r="M85" s="52">
        <f t="shared" si="49"/>
        <v>667</v>
      </c>
      <c r="N85" s="52">
        <f t="shared" si="49"/>
        <v>1000</v>
      </c>
      <c r="O85" s="52">
        <f t="shared" si="49"/>
        <v>1000</v>
      </c>
      <c r="P85" s="52">
        <f t="shared" si="49"/>
        <v>0</v>
      </c>
      <c r="Q85" s="52">
        <f t="shared" si="49"/>
        <v>212</v>
      </c>
      <c r="R85" s="52">
        <f t="shared" ref="R85:Z85" si="50">R86</f>
        <v>311</v>
      </c>
      <c r="S85" s="52">
        <f t="shared" si="50"/>
        <v>477</v>
      </c>
      <c r="T85" s="52">
        <f t="shared" si="50"/>
        <v>0</v>
      </c>
      <c r="U85" s="52">
        <f t="shared" si="50"/>
        <v>0</v>
      </c>
      <c r="V85" s="52">
        <f t="shared" si="50"/>
        <v>0</v>
      </c>
      <c r="W85" s="52">
        <f t="shared" si="50"/>
        <v>0</v>
      </c>
      <c r="X85" s="52">
        <f t="shared" si="50"/>
        <v>0</v>
      </c>
      <c r="Y85" s="52">
        <f t="shared" si="50"/>
        <v>0</v>
      </c>
      <c r="Z85" s="52">
        <f t="shared" si="50"/>
        <v>0</v>
      </c>
      <c r="AA85" s="52"/>
      <c r="AB85" s="52"/>
      <c r="AC85" s="52"/>
      <c r="AD85" s="52"/>
      <c r="AE85" s="52"/>
      <c r="AF85" s="52"/>
      <c r="AG85" s="52"/>
      <c r="AH85" s="52"/>
      <c r="AI85" s="52"/>
      <c r="AJ85" s="52"/>
    </row>
    <row r="86" s="5" customFormat="1" ht="165" customHeight="1" spans="1:69">
      <c r="A86" s="37">
        <v>15</v>
      </c>
      <c r="B86" s="37" t="s">
        <v>252</v>
      </c>
      <c r="C86" s="37">
        <v>2026</v>
      </c>
      <c r="D86" s="37" t="s">
        <v>253</v>
      </c>
      <c r="E86" s="37" t="s">
        <v>207</v>
      </c>
      <c r="F86" s="37" t="s">
        <v>219</v>
      </c>
      <c r="G86" s="37" t="s">
        <v>50</v>
      </c>
      <c r="H86" s="37" t="s">
        <v>254</v>
      </c>
      <c r="I86" s="37" t="s">
        <v>236</v>
      </c>
      <c r="J86" s="53" t="s">
        <v>255</v>
      </c>
      <c r="K86" s="39" t="s">
        <v>256</v>
      </c>
      <c r="L86" s="39">
        <v>667</v>
      </c>
      <c r="M86" s="39">
        <v>667</v>
      </c>
      <c r="N86" s="39">
        <v>1000</v>
      </c>
      <c r="O86" s="39">
        <v>1000</v>
      </c>
      <c r="P86" s="39"/>
      <c r="Q86" s="39">
        <v>212</v>
      </c>
      <c r="R86" s="39">
        <v>311</v>
      </c>
      <c r="S86" s="39">
        <v>477</v>
      </c>
      <c r="T86" s="39">
        <v>0</v>
      </c>
      <c r="U86" s="39">
        <v>0</v>
      </c>
      <c r="V86" s="39">
        <v>0</v>
      </c>
      <c r="W86" s="39">
        <v>0</v>
      </c>
      <c r="X86" s="39">
        <v>0</v>
      </c>
      <c r="Y86" s="39"/>
      <c r="Z86" s="39">
        <v>0</v>
      </c>
      <c r="AA86" s="39" t="s">
        <v>148</v>
      </c>
      <c r="AB86" s="39" t="s">
        <v>149</v>
      </c>
      <c r="AC86" s="39" t="s">
        <v>55</v>
      </c>
      <c r="AD86" s="39" t="s">
        <v>56</v>
      </c>
      <c r="AE86" s="39" t="s">
        <v>303</v>
      </c>
      <c r="AF86" s="64" t="s">
        <v>257</v>
      </c>
      <c r="AG86" s="64" t="s">
        <v>258</v>
      </c>
      <c r="AH86" s="39"/>
      <c r="AI86" s="39"/>
      <c r="AJ86" s="39"/>
      <c r="AK86" s="182" t="s">
        <v>306</v>
      </c>
      <c r="AL86" s="182"/>
      <c r="AM86" s="182"/>
      <c r="AN86" s="182"/>
      <c r="AO86" s="182"/>
      <c r="AP86" s="182"/>
      <c r="AQ86" s="182"/>
      <c r="AR86" s="182"/>
      <c r="AS86" s="182"/>
      <c r="AT86" s="182"/>
      <c r="AU86" s="182"/>
      <c r="AV86" s="182"/>
      <c r="AW86" s="182"/>
      <c r="AX86" s="182"/>
      <c r="AY86" s="182"/>
      <c r="AZ86" s="182"/>
      <c r="BA86" s="182"/>
      <c r="BB86" s="182"/>
      <c r="BC86" s="182"/>
      <c r="BD86" s="182"/>
      <c r="BE86" s="182"/>
      <c r="BF86" s="182"/>
      <c r="BG86" s="182"/>
      <c r="BH86" s="182"/>
      <c r="BI86" s="182"/>
      <c r="BJ86" s="182"/>
      <c r="BK86" s="182"/>
      <c r="BL86" s="182"/>
      <c r="BM86" s="182"/>
      <c r="BN86" s="182"/>
      <c r="BO86" s="182"/>
      <c r="BP86" s="182"/>
      <c r="BQ86" s="182"/>
    </row>
    <row r="87" s="5" customFormat="1" ht="30" hidden="1" customHeight="1" spans="1:36">
      <c r="A87" s="35" t="s">
        <v>44</v>
      </c>
      <c r="B87" s="36" t="s">
        <v>259</v>
      </c>
      <c r="C87" s="36"/>
      <c r="D87" s="36"/>
      <c r="E87" s="36"/>
      <c r="F87" s="36"/>
      <c r="G87" s="36"/>
      <c r="H87" s="36"/>
      <c r="I87" s="36"/>
      <c r="J87" s="36"/>
      <c r="K87" s="52"/>
      <c r="L87" s="52"/>
      <c r="M87" s="52"/>
      <c r="N87" s="52"/>
      <c r="O87" s="52"/>
      <c r="P87" s="52"/>
      <c r="Q87" s="52"/>
      <c r="R87" s="52"/>
      <c r="S87" s="54"/>
      <c r="T87" s="54"/>
      <c r="U87" s="54"/>
      <c r="V87" s="54"/>
      <c r="W87" s="54"/>
      <c r="X87" s="54"/>
      <c r="Y87" s="54"/>
      <c r="Z87" s="54"/>
      <c r="AA87" s="52"/>
      <c r="AB87" s="52"/>
      <c r="AC87" s="52"/>
      <c r="AD87" s="52"/>
      <c r="AE87" s="52"/>
      <c r="AF87" s="52"/>
      <c r="AG87" s="52"/>
      <c r="AH87" s="52"/>
      <c r="AI87" s="52"/>
      <c r="AJ87" s="52"/>
    </row>
    <row r="88" s="5" customFormat="1" ht="30" hidden="1" customHeight="1" spans="1:36">
      <c r="A88" s="35" t="s">
        <v>44</v>
      </c>
      <c r="B88" s="36" t="s">
        <v>260</v>
      </c>
      <c r="C88" s="36"/>
      <c r="D88" s="36"/>
      <c r="E88" s="36"/>
      <c r="F88" s="36"/>
      <c r="G88" s="36"/>
      <c r="H88" s="36"/>
      <c r="I88" s="36"/>
      <c r="J88" s="36"/>
      <c r="K88" s="52"/>
      <c r="L88" s="52"/>
      <c r="M88" s="52"/>
      <c r="N88" s="52"/>
      <c r="O88" s="52"/>
      <c r="P88" s="52"/>
      <c r="Q88" s="52"/>
      <c r="R88" s="52"/>
      <c r="S88" s="54"/>
      <c r="T88" s="54"/>
      <c r="U88" s="54"/>
      <c r="V88" s="54"/>
      <c r="W88" s="54"/>
      <c r="X88" s="54"/>
      <c r="Y88" s="54"/>
      <c r="Z88" s="54"/>
      <c r="AA88" s="52"/>
      <c r="AB88" s="52"/>
      <c r="AC88" s="52"/>
      <c r="AD88" s="52"/>
      <c r="AE88" s="52"/>
      <c r="AF88" s="52"/>
      <c r="AG88" s="52"/>
      <c r="AH88" s="52"/>
      <c r="AI88" s="52"/>
      <c r="AJ88" s="52"/>
    </row>
    <row r="89" s="5" customFormat="1" ht="30" hidden="1" customHeight="1" spans="1:36">
      <c r="A89" s="71" t="s">
        <v>42</v>
      </c>
      <c r="B89" s="34" t="s">
        <v>261</v>
      </c>
      <c r="C89" s="34"/>
      <c r="D89" s="34"/>
      <c r="E89" s="34"/>
      <c r="F89" s="34"/>
      <c r="G89" s="34"/>
      <c r="H89" s="34"/>
      <c r="I89" s="34"/>
      <c r="J89" s="34"/>
      <c r="K89" s="59">
        <f t="shared" ref="K89:Q89" si="51">K90+K91+K92+K93+K94+K95</f>
        <v>0</v>
      </c>
      <c r="L89" s="59">
        <f t="shared" si="51"/>
        <v>0</v>
      </c>
      <c r="M89" s="59">
        <f t="shared" si="51"/>
        <v>0</v>
      </c>
      <c r="N89" s="59">
        <f t="shared" si="51"/>
        <v>0</v>
      </c>
      <c r="O89" s="59">
        <f t="shared" si="51"/>
        <v>0</v>
      </c>
      <c r="P89" s="59">
        <f t="shared" si="51"/>
        <v>0</v>
      </c>
      <c r="Q89" s="59">
        <f t="shared" si="51"/>
        <v>0</v>
      </c>
      <c r="R89" s="59">
        <f t="shared" ref="R89:Z89" si="52">R90+R91+R92+R93+R94+R95</f>
        <v>0</v>
      </c>
      <c r="S89" s="59">
        <f t="shared" si="52"/>
        <v>0</v>
      </c>
      <c r="T89" s="59">
        <f t="shared" si="52"/>
        <v>0</v>
      </c>
      <c r="U89" s="59">
        <f t="shared" si="52"/>
        <v>0</v>
      </c>
      <c r="V89" s="59">
        <f t="shared" si="52"/>
        <v>0</v>
      </c>
      <c r="W89" s="59">
        <f t="shared" si="52"/>
        <v>0</v>
      </c>
      <c r="X89" s="59">
        <f t="shared" si="52"/>
        <v>0</v>
      </c>
      <c r="Y89" s="59">
        <f t="shared" si="52"/>
        <v>0</v>
      </c>
      <c r="Z89" s="59">
        <f t="shared" si="52"/>
        <v>0</v>
      </c>
      <c r="AA89" s="60"/>
      <c r="AB89" s="60"/>
      <c r="AC89" s="60"/>
      <c r="AD89" s="60"/>
      <c r="AE89" s="60"/>
      <c r="AF89" s="60"/>
      <c r="AG89" s="60"/>
      <c r="AH89" s="60"/>
      <c r="AI89" s="60"/>
      <c r="AJ89" s="60"/>
    </row>
    <row r="90" s="5" customFormat="1" ht="30" hidden="1" customHeight="1" spans="1:36">
      <c r="A90" s="35" t="s">
        <v>44</v>
      </c>
      <c r="B90" s="36" t="s">
        <v>262</v>
      </c>
      <c r="C90" s="36"/>
      <c r="D90" s="36"/>
      <c r="E90" s="36"/>
      <c r="F90" s="36"/>
      <c r="G90" s="36"/>
      <c r="H90" s="36"/>
      <c r="I90" s="36"/>
      <c r="J90" s="36"/>
      <c r="K90" s="52"/>
      <c r="L90" s="52"/>
      <c r="M90" s="52"/>
      <c r="N90" s="52"/>
      <c r="O90" s="52"/>
      <c r="P90" s="52"/>
      <c r="Q90" s="52"/>
      <c r="R90" s="52"/>
      <c r="S90" s="54"/>
      <c r="T90" s="54"/>
      <c r="U90" s="54"/>
      <c r="V90" s="54"/>
      <c r="W90" s="54"/>
      <c r="X90" s="54"/>
      <c r="Y90" s="54"/>
      <c r="Z90" s="54"/>
      <c r="AA90" s="52"/>
      <c r="AB90" s="52"/>
      <c r="AC90" s="52"/>
      <c r="AD90" s="52"/>
      <c r="AE90" s="52"/>
      <c r="AF90" s="52"/>
      <c r="AG90" s="52"/>
      <c r="AH90" s="52"/>
      <c r="AI90" s="52"/>
      <c r="AJ90" s="52"/>
    </row>
    <row r="91" s="5" customFormat="1" ht="30" hidden="1" customHeight="1" spans="1:36">
      <c r="A91" s="35" t="s">
        <v>44</v>
      </c>
      <c r="B91" s="36" t="s">
        <v>263</v>
      </c>
      <c r="C91" s="36"/>
      <c r="D91" s="36"/>
      <c r="E91" s="36"/>
      <c r="F91" s="36"/>
      <c r="G91" s="36"/>
      <c r="H91" s="36"/>
      <c r="I91" s="36"/>
      <c r="J91" s="36"/>
      <c r="K91" s="52"/>
      <c r="L91" s="52"/>
      <c r="M91" s="52"/>
      <c r="N91" s="52"/>
      <c r="O91" s="52"/>
      <c r="P91" s="52"/>
      <c r="Q91" s="52"/>
      <c r="R91" s="52"/>
      <c r="S91" s="54"/>
      <c r="T91" s="54"/>
      <c r="U91" s="54"/>
      <c r="V91" s="54"/>
      <c r="W91" s="54"/>
      <c r="X91" s="54"/>
      <c r="Y91" s="54"/>
      <c r="Z91" s="54"/>
      <c r="AA91" s="52"/>
      <c r="AB91" s="52"/>
      <c r="AC91" s="52"/>
      <c r="AD91" s="52"/>
      <c r="AE91" s="52"/>
      <c r="AF91" s="52"/>
      <c r="AG91" s="52"/>
      <c r="AH91" s="52"/>
      <c r="AI91" s="52"/>
      <c r="AJ91" s="52"/>
    </row>
    <row r="92" s="3" customFormat="1" ht="30" hidden="1" customHeight="1" spans="1:36">
      <c r="A92" s="35" t="s">
        <v>44</v>
      </c>
      <c r="B92" s="36" t="s">
        <v>264</v>
      </c>
      <c r="C92" s="36"/>
      <c r="D92" s="36"/>
      <c r="E92" s="36"/>
      <c r="F92" s="36"/>
      <c r="G92" s="36"/>
      <c r="H92" s="36"/>
      <c r="I92" s="36"/>
      <c r="J92" s="36"/>
      <c r="K92" s="52"/>
      <c r="L92" s="52"/>
      <c r="M92" s="52"/>
      <c r="N92" s="52"/>
      <c r="O92" s="52"/>
      <c r="P92" s="52"/>
      <c r="Q92" s="52"/>
      <c r="R92" s="52"/>
      <c r="S92" s="54"/>
      <c r="T92" s="54"/>
      <c r="U92" s="54"/>
      <c r="V92" s="54"/>
      <c r="W92" s="54"/>
      <c r="X92" s="54"/>
      <c r="Y92" s="54"/>
      <c r="Z92" s="54"/>
      <c r="AA92" s="52"/>
      <c r="AB92" s="52"/>
      <c r="AC92" s="52"/>
      <c r="AD92" s="52"/>
      <c r="AE92" s="52"/>
      <c r="AF92" s="52"/>
      <c r="AG92" s="52"/>
      <c r="AH92" s="52"/>
      <c r="AI92" s="52"/>
      <c r="AJ92" s="52"/>
    </row>
    <row r="93" s="7" customFormat="1" ht="30" hidden="1" customHeight="1" spans="1:36">
      <c r="A93" s="35" t="s">
        <v>44</v>
      </c>
      <c r="B93" s="36" t="s">
        <v>265</v>
      </c>
      <c r="C93" s="36"/>
      <c r="D93" s="36"/>
      <c r="E93" s="36"/>
      <c r="F93" s="36"/>
      <c r="G93" s="36"/>
      <c r="H93" s="36"/>
      <c r="I93" s="36"/>
      <c r="J93" s="36"/>
      <c r="K93" s="52"/>
      <c r="L93" s="52"/>
      <c r="M93" s="52"/>
      <c r="N93" s="52"/>
      <c r="O93" s="52"/>
      <c r="P93" s="52"/>
      <c r="Q93" s="52"/>
      <c r="R93" s="52"/>
      <c r="S93" s="54"/>
      <c r="T93" s="54"/>
      <c r="U93" s="54"/>
      <c r="V93" s="54"/>
      <c r="W93" s="54"/>
      <c r="X93" s="54"/>
      <c r="Y93" s="54"/>
      <c r="Z93" s="54"/>
      <c r="AA93" s="52"/>
      <c r="AB93" s="52"/>
      <c r="AC93" s="52"/>
      <c r="AD93" s="52"/>
      <c r="AE93" s="52"/>
      <c r="AF93" s="52"/>
      <c r="AG93" s="52"/>
      <c r="AH93" s="52"/>
      <c r="AI93" s="52"/>
      <c r="AJ93" s="52"/>
    </row>
    <row r="94" s="5" customFormat="1" ht="30" hidden="1" customHeight="1" spans="1:36">
      <c r="A94" s="35" t="s">
        <v>44</v>
      </c>
      <c r="B94" s="36" t="s">
        <v>266</v>
      </c>
      <c r="C94" s="36"/>
      <c r="D94" s="36"/>
      <c r="E94" s="36"/>
      <c r="F94" s="36"/>
      <c r="G94" s="36"/>
      <c r="H94" s="36"/>
      <c r="I94" s="36"/>
      <c r="J94" s="36"/>
      <c r="K94" s="52"/>
      <c r="L94" s="52"/>
      <c r="M94" s="52"/>
      <c r="N94" s="52"/>
      <c r="O94" s="52"/>
      <c r="P94" s="52"/>
      <c r="Q94" s="52"/>
      <c r="R94" s="52"/>
      <c r="S94" s="54"/>
      <c r="T94" s="54"/>
      <c r="U94" s="54"/>
      <c r="V94" s="54"/>
      <c r="W94" s="54"/>
      <c r="X94" s="54"/>
      <c r="Y94" s="54"/>
      <c r="Z94" s="54"/>
      <c r="AA94" s="52"/>
      <c r="AB94" s="52"/>
      <c r="AC94" s="52"/>
      <c r="AD94" s="52"/>
      <c r="AE94" s="52"/>
      <c r="AF94" s="52"/>
      <c r="AG94" s="52"/>
      <c r="AH94" s="52"/>
      <c r="AI94" s="52"/>
      <c r="AJ94" s="52"/>
    </row>
    <row r="95" s="7" customFormat="1" ht="30" hidden="1" customHeight="1" spans="1:36">
      <c r="A95" s="35" t="s">
        <v>44</v>
      </c>
      <c r="B95" s="36" t="s">
        <v>267</v>
      </c>
      <c r="C95" s="36"/>
      <c r="D95" s="36"/>
      <c r="E95" s="36"/>
      <c r="F95" s="36"/>
      <c r="G95" s="36"/>
      <c r="H95" s="36"/>
      <c r="I95" s="36"/>
      <c r="J95" s="36"/>
      <c r="K95" s="52"/>
      <c r="L95" s="52"/>
      <c r="M95" s="52"/>
      <c r="N95" s="52"/>
      <c r="O95" s="52"/>
      <c r="P95" s="52"/>
      <c r="Q95" s="52"/>
      <c r="R95" s="52"/>
      <c r="S95" s="54"/>
      <c r="T95" s="54"/>
      <c r="U95" s="54"/>
      <c r="V95" s="54"/>
      <c r="W95" s="54"/>
      <c r="X95" s="54"/>
      <c r="Y95" s="54"/>
      <c r="Z95" s="54"/>
      <c r="AA95" s="52"/>
      <c r="AB95" s="52"/>
      <c r="AC95" s="52"/>
      <c r="AD95" s="52"/>
      <c r="AE95" s="52"/>
      <c r="AF95" s="52"/>
      <c r="AG95" s="52"/>
      <c r="AH95" s="52"/>
      <c r="AI95" s="52"/>
      <c r="AJ95" s="52"/>
    </row>
    <row r="96" s="5" customFormat="1" ht="30" hidden="1" customHeight="1" spans="1:36">
      <c r="A96" s="23" t="s">
        <v>40</v>
      </c>
      <c r="B96" s="24" t="s">
        <v>268</v>
      </c>
      <c r="C96" s="24"/>
      <c r="D96" s="24"/>
      <c r="E96" s="24"/>
      <c r="F96" s="24"/>
      <c r="G96" s="24"/>
      <c r="H96" s="24"/>
      <c r="I96" s="24"/>
      <c r="J96" s="24"/>
      <c r="K96" s="46">
        <f t="shared" ref="K96:Q96" si="53">K97</f>
        <v>0</v>
      </c>
      <c r="L96" s="46">
        <f t="shared" si="53"/>
        <v>0</v>
      </c>
      <c r="M96" s="46">
        <f t="shared" si="53"/>
        <v>0</v>
      </c>
      <c r="N96" s="46">
        <f t="shared" si="53"/>
        <v>0</v>
      </c>
      <c r="O96" s="46">
        <f t="shared" si="53"/>
        <v>0</v>
      </c>
      <c r="P96" s="46">
        <f t="shared" si="53"/>
        <v>0</v>
      </c>
      <c r="Q96" s="46">
        <f t="shared" si="53"/>
        <v>0</v>
      </c>
      <c r="R96" s="46">
        <f t="shared" ref="R96:Z96" si="54">R97</f>
        <v>0</v>
      </c>
      <c r="S96" s="46">
        <f t="shared" si="54"/>
        <v>0</v>
      </c>
      <c r="T96" s="46">
        <f t="shared" si="54"/>
        <v>0</v>
      </c>
      <c r="U96" s="46">
        <f t="shared" si="54"/>
        <v>0</v>
      </c>
      <c r="V96" s="46">
        <f t="shared" si="54"/>
        <v>0</v>
      </c>
      <c r="W96" s="46">
        <f t="shared" si="54"/>
        <v>0</v>
      </c>
      <c r="X96" s="46">
        <f t="shared" si="54"/>
        <v>0</v>
      </c>
      <c r="Y96" s="46">
        <f t="shared" si="54"/>
        <v>0</v>
      </c>
      <c r="Z96" s="46">
        <f t="shared" si="54"/>
        <v>0</v>
      </c>
      <c r="AA96" s="46"/>
      <c r="AB96" s="46"/>
      <c r="AC96" s="46"/>
      <c r="AD96" s="46"/>
      <c r="AE96" s="46"/>
      <c r="AF96" s="46"/>
      <c r="AG96" s="46"/>
      <c r="AH96" s="46"/>
      <c r="AI96" s="46"/>
      <c r="AJ96" s="46"/>
    </row>
    <row r="97" s="7" customFormat="1" ht="30" hidden="1" customHeight="1" spans="1:36">
      <c r="A97" s="25" t="s">
        <v>42</v>
      </c>
      <c r="B97" s="34" t="s">
        <v>268</v>
      </c>
      <c r="C97" s="34"/>
      <c r="D97" s="34"/>
      <c r="E97" s="34"/>
      <c r="F97" s="34"/>
      <c r="G97" s="34"/>
      <c r="H97" s="34"/>
      <c r="I97" s="34"/>
      <c r="J97" s="34"/>
      <c r="K97" s="59">
        <f t="shared" ref="K97:Q97" si="55">K98+K99+K100+K101+K102+K103</f>
        <v>0</v>
      </c>
      <c r="L97" s="59">
        <f t="shared" si="55"/>
        <v>0</v>
      </c>
      <c r="M97" s="59">
        <f t="shared" si="55"/>
        <v>0</v>
      </c>
      <c r="N97" s="59">
        <f t="shared" si="55"/>
        <v>0</v>
      </c>
      <c r="O97" s="59">
        <f t="shared" si="55"/>
        <v>0</v>
      </c>
      <c r="P97" s="59">
        <f t="shared" si="55"/>
        <v>0</v>
      </c>
      <c r="Q97" s="59">
        <f t="shared" si="55"/>
        <v>0</v>
      </c>
      <c r="R97" s="59">
        <f t="shared" ref="R97:Z97" si="56">R98+R99+R100+R101+R102+R103</f>
        <v>0</v>
      </c>
      <c r="S97" s="59">
        <f t="shared" si="56"/>
        <v>0</v>
      </c>
      <c r="T97" s="59">
        <f t="shared" si="56"/>
        <v>0</v>
      </c>
      <c r="U97" s="59">
        <f t="shared" si="56"/>
        <v>0</v>
      </c>
      <c r="V97" s="59">
        <f t="shared" si="56"/>
        <v>0</v>
      </c>
      <c r="W97" s="59">
        <f t="shared" si="56"/>
        <v>0</v>
      </c>
      <c r="X97" s="59">
        <f t="shared" si="56"/>
        <v>0</v>
      </c>
      <c r="Y97" s="59">
        <f t="shared" si="56"/>
        <v>0</v>
      </c>
      <c r="Z97" s="59">
        <f t="shared" si="56"/>
        <v>0</v>
      </c>
      <c r="AA97" s="60"/>
      <c r="AB97" s="60"/>
      <c r="AC97" s="60"/>
      <c r="AD97" s="60"/>
      <c r="AE97" s="60"/>
      <c r="AF97" s="60"/>
      <c r="AG97" s="60"/>
      <c r="AH97" s="60"/>
      <c r="AI97" s="60"/>
      <c r="AJ97" s="60"/>
    </row>
    <row r="98" s="5" customFormat="1" ht="30" hidden="1" customHeight="1" spans="1:36">
      <c r="A98" s="35" t="s">
        <v>44</v>
      </c>
      <c r="B98" s="36" t="s">
        <v>269</v>
      </c>
      <c r="C98" s="36"/>
      <c r="D98" s="36"/>
      <c r="E98" s="36"/>
      <c r="F98" s="36"/>
      <c r="G98" s="36"/>
      <c r="H98" s="36"/>
      <c r="I98" s="36"/>
      <c r="J98" s="36"/>
      <c r="K98" s="52"/>
      <c r="L98" s="52"/>
      <c r="M98" s="52"/>
      <c r="N98" s="52"/>
      <c r="O98" s="52"/>
      <c r="P98" s="52"/>
      <c r="Q98" s="52"/>
      <c r="R98" s="52"/>
      <c r="S98" s="54"/>
      <c r="T98" s="54"/>
      <c r="U98" s="54"/>
      <c r="V98" s="54"/>
      <c r="W98" s="54"/>
      <c r="X98" s="54"/>
      <c r="Y98" s="54"/>
      <c r="Z98" s="54"/>
      <c r="AA98" s="52"/>
      <c r="AB98" s="52"/>
      <c r="AC98" s="52"/>
      <c r="AD98" s="52"/>
      <c r="AE98" s="52"/>
      <c r="AF98" s="52"/>
      <c r="AG98" s="52"/>
      <c r="AH98" s="52"/>
      <c r="AI98" s="52"/>
      <c r="AJ98" s="52"/>
    </row>
    <row r="99" s="3" customFormat="1" ht="30" hidden="1" customHeight="1" spans="1:36">
      <c r="A99" s="35" t="s">
        <v>44</v>
      </c>
      <c r="B99" s="36" t="s">
        <v>270</v>
      </c>
      <c r="C99" s="36"/>
      <c r="D99" s="36"/>
      <c r="E99" s="36"/>
      <c r="F99" s="36"/>
      <c r="G99" s="36"/>
      <c r="H99" s="36"/>
      <c r="I99" s="36"/>
      <c r="J99" s="36"/>
      <c r="K99" s="52"/>
      <c r="L99" s="52"/>
      <c r="M99" s="52"/>
      <c r="N99" s="52"/>
      <c r="O99" s="52"/>
      <c r="P99" s="52"/>
      <c r="Q99" s="52"/>
      <c r="R99" s="52"/>
      <c r="S99" s="54"/>
      <c r="T99" s="54"/>
      <c r="U99" s="54"/>
      <c r="V99" s="54"/>
      <c r="W99" s="54"/>
      <c r="X99" s="54"/>
      <c r="Y99" s="54"/>
      <c r="Z99" s="54"/>
      <c r="AA99" s="52"/>
      <c r="AB99" s="52"/>
      <c r="AC99" s="52"/>
      <c r="AD99" s="52"/>
      <c r="AE99" s="52"/>
      <c r="AF99" s="52"/>
      <c r="AG99" s="52"/>
      <c r="AH99" s="52"/>
      <c r="AI99" s="52"/>
      <c r="AJ99" s="52"/>
    </row>
    <row r="100" s="7" customFormat="1" ht="30" hidden="1" customHeight="1" spans="1:36">
      <c r="A100" s="35" t="s">
        <v>44</v>
      </c>
      <c r="B100" s="36" t="s">
        <v>271</v>
      </c>
      <c r="C100" s="36"/>
      <c r="D100" s="36"/>
      <c r="E100" s="36"/>
      <c r="F100" s="36"/>
      <c r="G100" s="36"/>
      <c r="H100" s="36"/>
      <c r="I100" s="36"/>
      <c r="J100" s="36"/>
      <c r="K100" s="52"/>
      <c r="L100" s="52"/>
      <c r="M100" s="52"/>
      <c r="N100" s="52"/>
      <c r="O100" s="52"/>
      <c r="P100" s="52"/>
      <c r="Q100" s="52"/>
      <c r="R100" s="52"/>
      <c r="S100" s="54"/>
      <c r="T100" s="54"/>
      <c r="U100" s="54"/>
      <c r="V100" s="54"/>
      <c r="W100" s="54"/>
      <c r="X100" s="54"/>
      <c r="Y100" s="54"/>
      <c r="Z100" s="54"/>
      <c r="AA100" s="52"/>
      <c r="AB100" s="52"/>
      <c r="AC100" s="52"/>
      <c r="AD100" s="52"/>
      <c r="AE100" s="52"/>
      <c r="AF100" s="52"/>
      <c r="AG100" s="52"/>
      <c r="AH100" s="52"/>
      <c r="AI100" s="52"/>
      <c r="AJ100" s="52"/>
    </row>
    <row r="101" s="5" customFormat="1" ht="30" hidden="1" customHeight="1" spans="1:36">
      <c r="A101" s="35" t="s">
        <v>44</v>
      </c>
      <c r="B101" s="36" t="s">
        <v>272</v>
      </c>
      <c r="C101" s="36"/>
      <c r="D101" s="36"/>
      <c r="E101" s="36"/>
      <c r="F101" s="36"/>
      <c r="G101" s="36"/>
      <c r="H101" s="36"/>
      <c r="I101" s="36"/>
      <c r="J101" s="36"/>
      <c r="K101" s="52"/>
      <c r="L101" s="52"/>
      <c r="M101" s="52"/>
      <c r="N101" s="52"/>
      <c r="O101" s="52"/>
      <c r="P101" s="52"/>
      <c r="Q101" s="52"/>
      <c r="R101" s="52"/>
      <c r="S101" s="54"/>
      <c r="T101" s="54"/>
      <c r="U101" s="54"/>
      <c r="V101" s="54"/>
      <c r="W101" s="54"/>
      <c r="X101" s="54"/>
      <c r="Y101" s="54"/>
      <c r="Z101" s="54"/>
      <c r="AA101" s="52"/>
      <c r="AB101" s="52"/>
      <c r="AC101" s="52"/>
      <c r="AD101" s="52"/>
      <c r="AE101" s="52"/>
      <c r="AF101" s="52"/>
      <c r="AG101" s="52"/>
      <c r="AH101" s="52"/>
      <c r="AI101" s="52"/>
      <c r="AJ101" s="52"/>
    </row>
    <row r="102" s="5" customFormat="1" ht="30" hidden="1" customHeight="1" spans="1:36">
      <c r="A102" s="35" t="s">
        <v>44</v>
      </c>
      <c r="B102" s="36" t="s">
        <v>273</v>
      </c>
      <c r="C102" s="36"/>
      <c r="D102" s="36"/>
      <c r="E102" s="36"/>
      <c r="F102" s="36"/>
      <c r="G102" s="36"/>
      <c r="H102" s="36"/>
      <c r="I102" s="36"/>
      <c r="J102" s="36"/>
      <c r="K102" s="52"/>
      <c r="L102" s="52"/>
      <c r="M102" s="52"/>
      <c r="N102" s="52"/>
      <c r="O102" s="52"/>
      <c r="P102" s="52"/>
      <c r="Q102" s="52"/>
      <c r="R102" s="52"/>
      <c r="S102" s="54"/>
      <c r="T102" s="54"/>
      <c r="U102" s="54"/>
      <c r="V102" s="54"/>
      <c r="W102" s="54"/>
      <c r="X102" s="54"/>
      <c r="Y102" s="54"/>
      <c r="Z102" s="54"/>
      <c r="AA102" s="52"/>
      <c r="AB102" s="52"/>
      <c r="AC102" s="52"/>
      <c r="AD102" s="52"/>
      <c r="AE102" s="52"/>
      <c r="AF102" s="52"/>
      <c r="AG102" s="52"/>
      <c r="AH102" s="52"/>
      <c r="AI102" s="52"/>
      <c r="AJ102" s="52"/>
    </row>
    <row r="103" s="7" customFormat="1" ht="30" hidden="1" customHeight="1" spans="1:36">
      <c r="A103" s="35" t="s">
        <v>44</v>
      </c>
      <c r="B103" s="36" t="s">
        <v>274</v>
      </c>
      <c r="C103" s="36"/>
      <c r="D103" s="36"/>
      <c r="E103" s="36"/>
      <c r="F103" s="36"/>
      <c r="G103" s="36"/>
      <c r="H103" s="36"/>
      <c r="I103" s="36"/>
      <c r="J103" s="36"/>
      <c r="K103" s="52"/>
      <c r="L103" s="52"/>
      <c r="M103" s="52"/>
      <c r="N103" s="52"/>
      <c r="O103" s="52"/>
      <c r="P103" s="52"/>
      <c r="Q103" s="52"/>
      <c r="R103" s="52"/>
      <c r="S103" s="54"/>
      <c r="T103" s="54"/>
      <c r="U103" s="54"/>
      <c r="V103" s="54"/>
      <c r="W103" s="54"/>
      <c r="X103" s="54"/>
      <c r="Y103" s="54"/>
      <c r="Z103" s="54"/>
      <c r="AA103" s="52"/>
      <c r="AB103" s="52"/>
      <c r="AC103" s="52"/>
      <c r="AD103" s="52"/>
      <c r="AE103" s="52"/>
      <c r="AF103" s="52"/>
      <c r="AG103" s="52"/>
      <c r="AH103" s="52"/>
      <c r="AI103" s="52"/>
      <c r="AJ103" s="52"/>
    </row>
    <row r="104" s="5" customFormat="1" ht="30" hidden="1" customHeight="1" spans="1:36">
      <c r="A104" s="23" t="s">
        <v>40</v>
      </c>
      <c r="B104" s="24" t="s">
        <v>275</v>
      </c>
      <c r="C104" s="24"/>
      <c r="D104" s="24"/>
      <c r="E104" s="24"/>
      <c r="F104" s="24"/>
      <c r="G104" s="24"/>
      <c r="H104" s="24"/>
      <c r="I104" s="24"/>
      <c r="J104" s="24"/>
      <c r="K104" s="46">
        <f t="shared" ref="K104:Q104" si="57">K105+K107+K110</f>
        <v>0</v>
      </c>
      <c r="L104" s="46">
        <f t="shared" si="57"/>
        <v>850</v>
      </c>
      <c r="M104" s="46">
        <f t="shared" si="57"/>
        <v>850</v>
      </c>
      <c r="N104" s="46">
        <f t="shared" si="57"/>
        <v>255</v>
      </c>
      <c r="O104" s="46">
        <f t="shared" si="57"/>
        <v>255</v>
      </c>
      <c r="P104" s="46">
        <f t="shared" si="57"/>
        <v>255</v>
      </c>
      <c r="Q104" s="46">
        <f t="shared" si="57"/>
        <v>0</v>
      </c>
      <c r="R104" s="46">
        <f t="shared" ref="R104:Z104" si="58">R105+R107+R110</f>
        <v>0</v>
      </c>
      <c r="S104" s="46">
        <f t="shared" si="58"/>
        <v>0</v>
      </c>
      <c r="T104" s="46">
        <f t="shared" si="58"/>
        <v>0</v>
      </c>
      <c r="U104" s="46">
        <f t="shared" si="58"/>
        <v>0</v>
      </c>
      <c r="V104" s="46">
        <f t="shared" si="58"/>
        <v>0</v>
      </c>
      <c r="W104" s="46">
        <f t="shared" si="58"/>
        <v>0</v>
      </c>
      <c r="X104" s="46">
        <f t="shared" si="58"/>
        <v>0</v>
      </c>
      <c r="Y104" s="46">
        <f t="shared" si="58"/>
        <v>0</v>
      </c>
      <c r="Z104" s="46">
        <f t="shared" si="58"/>
        <v>0</v>
      </c>
      <c r="AA104" s="46"/>
      <c r="AB104" s="46"/>
      <c r="AC104" s="46"/>
      <c r="AD104" s="46"/>
      <c r="AE104" s="46"/>
      <c r="AF104" s="46"/>
      <c r="AG104" s="46"/>
      <c r="AH104" s="46"/>
      <c r="AI104" s="46"/>
      <c r="AJ104" s="46"/>
    </row>
    <row r="105" s="5" customFormat="1" ht="30" hidden="1" customHeight="1" spans="1:36">
      <c r="A105" s="71" t="s">
        <v>42</v>
      </c>
      <c r="B105" s="34" t="s">
        <v>276</v>
      </c>
      <c r="C105" s="34"/>
      <c r="D105" s="34"/>
      <c r="E105" s="34"/>
      <c r="F105" s="34"/>
      <c r="G105" s="34"/>
      <c r="H105" s="34"/>
      <c r="I105" s="34"/>
      <c r="J105" s="34"/>
      <c r="K105" s="59">
        <f t="shared" ref="K105:Q105" si="59">K106</f>
        <v>0</v>
      </c>
      <c r="L105" s="59">
        <f t="shared" si="59"/>
        <v>0</v>
      </c>
      <c r="M105" s="59">
        <f t="shared" si="59"/>
        <v>0</v>
      </c>
      <c r="N105" s="59">
        <f t="shared" si="59"/>
        <v>0</v>
      </c>
      <c r="O105" s="59">
        <f t="shared" si="59"/>
        <v>0</v>
      </c>
      <c r="P105" s="59">
        <f t="shared" si="59"/>
        <v>0</v>
      </c>
      <c r="Q105" s="59">
        <f t="shared" si="59"/>
        <v>0</v>
      </c>
      <c r="R105" s="59">
        <f t="shared" ref="R105:Z105" si="60">R106</f>
        <v>0</v>
      </c>
      <c r="S105" s="59">
        <f t="shared" si="60"/>
        <v>0</v>
      </c>
      <c r="T105" s="59">
        <f t="shared" si="60"/>
        <v>0</v>
      </c>
      <c r="U105" s="59">
        <f t="shared" si="60"/>
        <v>0</v>
      </c>
      <c r="V105" s="59">
        <f t="shared" si="60"/>
        <v>0</v>
      </c>
      <c r="W105" s="59">
        <f t="shared" si="60"/>
        <v>0</v>
      </c>
      <c r="X105" s="59">
        <f t="shared" si="60"/>
        <v>0</v>
      </c>
      <c r="Y105" s="59">
        <f t="shared" si="60"/>
        <v>0</v>
      </c>
      <c r="Z105" s="59">
        <f t="shared" si="60"/>
        <v>0</v>
      </c>
      <c r="AA105" s="60"/>
      <c r="AB105" s="60"/>
      <c r="AC105" s="60"/>
      <c r="AD105" s="60"/>
      <c r="AE105" s="60"/>
      <c r="AF105" s="60"/>
      <c r="AG105" s="60"/>
      <c r="AH105" s="60"/>
      <c r="AI105" s="60"/>
      <c r="AJ105" s="60"/>
    </row>
    <row r="106" s="5" customFormat="1" ht="30" hidden="1" customHeight="1" spans="1:36">
      <c r="A106" s="35" t="s">
        <v>44</v>
      </c>
      <c r="B106" s="36" t="s">
        <v>277</v>
      </c>
      <c r="C106" s="36"/>
      <c r="D106" s="36"/>
      <c r="E106" s="36"/>
      <c r="F106" s="36"/>
      <c r="G106" s="36"/>
      <c r="H106" s="36"/>
      <c r="I106" s="36"/>
      <c r="J106" s="36"/>
      <c r="K106" s="52"/>
      <c r="L106" s="52"/>
      <c r="M106" s="52"/>
      <c r="N106" s="52"/>
      <c r="O106" s="52"/>
      <c r="P106" s="52"/>
      <c r="Q106" s="52"/>
      <c r="R106" s="52"/>
      <c r="S106" s="54"/>
      <c r="T106" s="54"/>
      <c r="U106" s="54"/>
      <c r="V106" s="54"/>
      <c r="W106" s="54"/>
      <c r="X106" s="54"/>
      <c r="Y106" s="54"/>
      <c r="Z106" s="54"/>
      <c r="AA106" s="52"/>
      <c r="AB106" s="52"/>
      <c r="AC106" s="52"/>
      <c r="AD106" s="52"/>
      <c r="AE106" s="52"/>
      <c r="AF106" s="52"/>
      <c r="AG106" s="52"/>
      <c r="AH106" s="52"/>
      <c r="AI106" s="52"/>
      <c r="AJ106" s="52"/>
    </row>
    <row r="107" customFormat="1" ht="32" hidden="1" customHeight="1" spans="1:36">
      <c r="A107" s="71" t="s">
        <v>42</v>
      </c>
      <c r="B107" s="34" t="s">
        <v>278</v>
      </c>
      <c r="C107" s="34"/>
      <c r="D107" s="34"/>
      <c r="E107" s="34"/>
      <c r="F107" s="34"/>
      <c r="G107" s="34"/>
      <c r="H107" s="34"/>
      <c r="I107" s="34"/>
      <c r="J107" s="34"/>
      <c r="K107" s="59">
        <f t="shared" ref="K107:Q107" si="61">K108</f>
        <v>0</v>
      </c>
      <c r="L107" s="59">
        <f t="shared" si="61"/>
        <v>850</v>
      </c>
      <c r="M107" s="59">
        <f t="shared" si="61"/>
        <v>850</v>
      </c>
      <c r="N107" s="59">
        <f t="shared" si="61"/>
        <v>255</v>
      </c>
      <c r="O107" s="59">
        <f t="shared" si="61"/>
        <v>255</v>
      </c>
      <c r="P107" s="59">
        <f t="shared" si="61"/>
        <v>255</v>
      </c>
      <c r="Q107" s="59">
        <f t="shared" si="61"/>
        <v>0</v>
      </c>
      <c r="R107" s="59">
        <f t="shared" ref="R107:Z107" si="62">R108</f>
        <v>0</v>
      </c>
      <c r="S107" s="59">
        <f t="shared" si="62"/>
        <v>0</v>
      </c>
      <c r="T107" s="59">
        <f t="shared" si="62"/>
        <v>0</v>
      </c>
      <c r="U107" s="59">
        <f t="shared" si="62"/>
        <v>0</v>
      </c>
      <c r="V107" s="59">
        <f t="shared" si="62"/>
        <v>0</v>
      </c>
      <c r="W107" s="59">
        <f t="shared" si="62"/>
        <v>0</v>
      </c>
      <c r="X107" s="59">
        <f t="shared" si="62"/>
        <v>0</v>
      </c>
      <c r="Y107" s="59">
        <f t="shared" si="62"/>
        <v>0</v>
      </c>
      <c r="Z107" s="59">
        <f t="shared" si="62"/>
        <v>0</v>
      </c>
      <c r="AA107" s="60"/>
      <c r="AB107" s="60"/>
      <c r="AC107" s="60"/>
      <c r="AD107" s="60"/>
      <c r="AE107" s="60"/>
      <c r="AF107" s="60"/>
      <c r="AG107" s="60"/>
      <c r="AH107" s="60"/>
      <c r="AI107" s="60"/>
      <c r="AJ107" s="60"/>
    </row>
    <row r="108" customFormat="1" ht="40" hidden="1" customHeight="1" spans="1:36">
      <c r="A108" s="35" t="s">
        <v>44</v>
      </c>
      <c r="B108" s="36" t="s">
        <v>279</v>
      </c>
      <c r="C108" s="36"/>
      <c r="D108" s="36"/>
      <c r="E108" s="36"/>
      <c r="F108" s="36"/>
      <c r="G108" s="36"/>
      <c r="H108" s="36"/>
      <c r="I108" s="36"/>
      <c r="J108" s="36"/>
      <c r="K108" s="52"/>
      <c r="L108" s="52">
        <f t="shared" ref="L108:Q108" si="63">L109</f>
        <v>850</v>
      </c>
      <c r="M108" s="52">
        <f t="shared" si="63"/>
        <v>850</v>
      </c>
      <c r="N108" s="52">
        <f t="shared" si="63"/>
        <v>255</v>
      </c>
      <c r="O108" s="52">
        <f t="shared" si="63"/>
        <v>255</v>
      </c>
      <c r="P108" s="52">
        <f t="shared" si="63"/>
        <v>255</v>
      </c>
      <c r="Q108" s="52">
        <f t="shared" si="63"/>
        <v>0</v>
      </c>
      <c r="R108" s="52">
        <f t="shared" ref="R108:Z108" si="64">R109</f>
        <v>0</v>
      </c>
      <c r="S108" s="52">
        <f t="shared" si="64"/>
        <v>0</v>
      </c>
      <c r="T108" s="52">
        <f t="shared" si="64"/>
        <v>0</v>
      </c>
      <c r="U108" s="52">
        <f t="shared" si="64"/>
        <v>0</v>
      </c>
      <c r="V108" s="52">
        <f t="shared" si="64"/>
        <v>0</v>
      </c>
      <c r="W108" s="52">
        <f t="shared" si="64"/>
        <v>0</v>
      </c>
      <c r="X108" s="52">
        <f t="shared" si="64"/>
        <v>0</v>
      </c>
      <c r="Y108" s="52">
        <f t="shared" si="64"/>
        <v>0</v>
      </c>
      <c r="Z108" s="52">
        <f t="shared" si="64"/>
        <v>0</v>
      </c>
      <c r="AA108" s="52"/>
      <c r="AB108" s="52"/>
      <c r="AC108" s="52"/>
      <c r="AD108" s="52"/>
      <c r="AE108" s="52"/>
      <c r="AF108" s="52"/>
      <c r="AG108" s="52"/>
      <c r="AH108" s="52"/>
      <c r="AI108" s="52"/>
      <c r="AJ108" s="52"/>
    </row>
    <row r="109" s="166" customFormat="1" ht="110" customHeight="1" spans="1:69">
      <c r="A109" s="37">
        <v>16</v>
      </c>
      <c r="B109" s="37" t="s">
        <v>280</v>
      </c>
      <c r="C109" s="37">
        <v>2026</v>
      </c>
      <c r="D109" s="37" t="s">
        <v>281</v>
      </c>
      <c r="E109" s="37" t="s">
        <v>275</v>
      </c>
      <c r="F109" s="37" t="s">
        <v>282</v>
      </c>
      <c r="G109" s="37" t="s">
        <v>50</v>
      </c>
      <c r="H109" s="37" t="s">
        <v>51</v>
      </c>
      <c r="I109" s="37" t="s">
        <v>84</v>
      </c>
      <c r="J109" s="53" t="s">
        <v>283</v>
      </c>
      <c r="K109" s="39" t="s">
        <v>284</v>
      </c>
      <c r="L109" s="39">
        <v>850</v>
      </c>
      <c r="M109" s="39">
        <v>850</v>
      </c>
      <c r="N109" s="39">
        <v>255</v>
      </c>
      <c r="O109" s="39">
        <v>255</v>
      </c>
      <c r="P109" s="39">
        <v>255</v>
      </c>
      <c r="Q109" s="39"/>
      <c r="R109" s="39">
        <v>0</v>
      </c>
      <c r="S109" s="39">
        <v>0</v>
      </c>
      <c r="T109" s="39">
        <v>0</v>
      </c>
      <c r="U109" s="39">
        <v>0</v>
      </c>
      <c r="V109" s="39">
        <v>0</v>
      </c>
      <c r="W109" s="39">
        <v>0</v>
      </c>
      <c r="X109" s="39">
        <v>0</v>
      </c>
      <c r="Y109" s="39"/>
      <c r="Z109" s="39">
        <v>0</v>
      </c>
      <c r="AA109" s="39" t="s">
        <v>285</v>
      </c>
      <c r="AB109" s="39" t="s">
        <v>286</v>
      </c>
      <c r="AC109" s="39" t="s">
        <v>285</v>
      </c>
      <c r="AD109" s="39" t="s">
        <v>286</v>
      </c>
      <c r="AE109" s="39" t="s">
        <v>315</v>
      </c>
      <c r="AF109" s="64" t="s">
        <v>287</v>
      </c>
      <c r="AG109" s="64" t="s">
        <v>288</v>
      </c>
      <c r="AH109" s="39"/>
      <c r="AI109" s="39"/>
      <c r="AJ109" s="39"/>
      <c r="AK109" s="182" t="s">
        <v>306</v>
      </c>
      <c r="AL109" s="168"/>
      <c r="AM109" s="168"/>
      <c r="AN109" s="168"/>
      <c r="AO109" s="168"/>
      <c r="AP109" s="168"/>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68"/>
      <c r="BN109" s="168"/>
      <c r="BO109" s="168"/>
      <c r="BP109" s="168"/>
      <c r="BQ109" s="168"/>
    </row>
    <row r="110" customFormat="1" ht="29" hidden="1" customHeight="1" spans="1:36">
      <c r="A110" s="71" t="s">
        <v>42</v>
      </c>
      <c r="B110" s="34" t="s">
        <v>289</v>
      </c>
      <c r="C110" s="34"/>
      <c r="D110" s="34"/>
      <c r="E110" s="34"/>
      <c r="F110" s="34"/>
      <c r="G110" s="34"/>
      <c r="H110" s="34"/>
      <c r="I110" s="34"/>
      <c r="J110" s="34"/>
      <c r="K110" s="59">
        <f t="shared" ref="K110:Q110" si="65">K111</f>
        <v>0</v>
      </c>
      <c r="L110" s="59">
        <f t="shared" si="65"/>
        <v>0</v>
      </c>
      <c r="M110" s="59">
        <f t="shared" si="65"/>
        <v>0</v>
      </c>
      <c r="N110" s="59">
        <f t="shared" si="65"/>
        <v>0</v>
      </c>
      <c r="O110" s="59">
        <f t="shared" si="65"/>
        <v>0</v>
      </c>
      <c r="P110" s="59">
        <f t="shared" si="65"/>
        <v>0</v>
      </c>
      <c r="Q110" s="59">
        <f t="shared" si="65"/>
        <v>0</v>
      </c>
      <c r="R110" s="59">
        <f t="shared" ref="R110:Z110" si="66">R111</f>
        <v>0</v>
      </c>
      <c r="S110" s="59">
        <f t="shared" si="66"/>
        <v>0</v>
      </c>
      <c r="T110" s="59">
        <f t="shared" si="66"/>
        <v>0</v>
      </c>
      <c r="U110" s="59">
        <f t="shared" si="66"/>
        <v>0</v>
      </c>
      <c r="V110" s="59">
        <f t="shared" si="66"/>
        <v>0</v>
      </c>
      <c r="W110" s="59">
        <f t="shared" si="66"/>
        <v>0</v>
      </c>
      <c r="X110" s="59">
        <f t="shared" si="66"/>
        <v>0</v>
      </c>
      <c r="Y110" s="59">
        <f t="shared" si="66"/>
        <v>0</v>
      </c>
      <c r="Z110" s="59">
        <f t="shared" si="66"/>
        <v>0</v>
      </c>
      <c r="AA110" s="60"/>
      <c r="AB110" s="60"/>
      <c r="AC110" s="60"/>
      <c r="AD110" s="60"/>
      <c r="AE110" s="60"/>
      <c r="AF110" s="60"/>
      <c r="AG110" s="60"/>
      <c r="AH110" s="60"/>
      <c r="AI110" s="60"/>
      <c r="AJ110" s="60"/>
    </row>
    <row r="111" customFormat="1" ht="14.25" hidden="1" spans="1:36">
      <c r="A111" s="35" t="s">
        <v>44</v>
      </c>
      <c r="B111" s="36" t="s">
        <v>290</v>
      </c>
      <c r="C111" s="36"/>
      <c r="D111" s="36"/>
      <c r="E111" s="36"/>
      <c r="F111" s="36"/>
      <c r="G111" s="36"/>
      <c r="H111" s="36"/>
      <c r="I111" s="36"/>
      <c r="J111" s="36"/>
      <c r="K111" s="52"/>
      <c r="L111" s="52"/>
      <c r="M111" s="52"/>
      <c r="N111" s="52"/>
      <c r="O111" s="52"/>
      <c r="P111" s="52"/>
      <c r="Q111" s="52"/>
      <c r="R111" s="52"/>
      <c r="S111" s="54"/>
      <c r="T111" s="54"/>
      <c r="U111" s="54"/>
      <c r="V111" s="54"/>
      <c r="W111" s="54"/>
      <c r="X111" s="54"/>
      <c r="Y111" s="54"/>
      <c r="Z111" s="54"/>
      <c r="AA111" s="52"/>
      <c r="AB111" s="52"/>
      <c r="AC111" s="52"/>
      <c r="AD111" s="52"/>
      <c r="AE111" s="52"/>
      <c r="AF111" s="52"/>
      <c r="AG111" s="52"/>
      <c r="AH111" s="52"/>
      <c r="AI111" s="52"/>
      <c r="AJ111" s="52"/>
    </row>
    <row r="112" customFormat="1" ht="51" hidden="1" customHeight="1" spans="1:36">
      <c r="A112" s="23" t="s">
        <v>40</v>
      </c>
      <c r="B112" s="24" t="s">
        <v>291</v>
      </c>
      <c r="C112" s="24"/>
      <c r="D112" s="24"/>
      <c r="E112" s="24"/>
      <c r="F112" s="24"/>
      <c r="G112" s="24"/>
      <c r="H112" s="24"/>
      <c r="I112" s="24"/>
      <c r="J112" s="24"/>
      <c r="K112" s="46">
        <f t="shared" ref="K112:Q112" si="67">K113</f>
        <v>0</v>
      </c>
      <c r="L112" s="46">
        <f t="shared" si="67"/>
        <v>0</v>
      </c>
      <c r="M112" s="46">
        <f t="shared" si="67"/>
        <v>0</v>
      </c>
      <c r="N112" s="46">
        <f t="shared" si="67"/>
        <v>0</v>
      </c>
      <c r="O112" s="46">
        <f t="shared" si="67"/>
        <v>0</v>
      </c>
      <c r="P112" s="46">
        <f t="shared" si="67"/>
        <v>0</v>
      </c>
      <c r="Q112" s="46">
        <f t="shared" si="67"/>
        <v>0</v>
      </c>
      <c r="R112" s="46">
        <f t="shared" ref="R112:Z112" si="68">R113</f>
        <v>0</v>
      </c>
      <c r="S112" s="46">
        <f t="shared" si="68"/>
        <v>0</v>
      </c>
      <c r="T112" s="46">
        <f t="shared" si="68"/>
        <v>0</v>
      </c>
      <c r="U112" s="46">
        <f t="shared" si="68"/>
        <v>0</v>
      </c>
      <c r="V112" s="46">
        <f t="shared" si="68"/>
        <v>0</v>
      </c>
      <c r="W112" s="46">
        <f t="shared" si="68"/>
        <v>0</v>
      </c>
      <c r="X112" s="46">
        <f t="shared" si="68"/>
        <v>0</v>
      </c>
      <c r="Y112" s="46">
        <f t="shared" si="68"/>
        <v>0</v>
      </c>
      <c r="Z112" s="46">
        <f t="shared" si="68"/>
        <v>0</v>
      </c>
      <c r="AA112" s="46"/>
      <c r="AB112" s="46"/>
      <c r="AC112" s="46"/>
      <c r="AD112" s="46"/>
      <c r="AE112" s="46"/>
      <c r="AF112" s="46"/>
      <c r="AG112" s="46"/>
      <c r="AH112" s="46"/>
      <c r="AI112" s="46"/>
      <c r="AJ112" s="46"/>
    </row>
    <row r="113" customFormat="1" ht="14.25" hidden="1" spans="1:36">
      <c r="A113" s="25" t="s">
        <v>42</v>
      </c>
      <c r="B113" s="34" t="s">
        <v>291</v>
      </c>
      <c r="C113" s="34"/>
      <c r="D113" s="34"/>
      <c r="E113" s="34"/>
      <c r="F113" s="34"/>
      <c r="G113" s="34"/>
      <c r="H113" s="34"/>
      <c r="I113" s="34"/>
      <c r="J113" s="34"/>
      <c r="K113" s="59">
        <f t="shared" ref="K113:Q113" si="69">K114</f>
        <v>0</v>
      </c>
      <c r="L113" s="59">
        <f t="shared" si="69"/>
        <v>0</v>
      </c>
      <c r="M113" s="59">
        <f t="shared" si="69"/>
        <v>0</v>
      </c>
      <c r="N113" s="59">
        <f t="shared" si="69"/>
        <v>0</v>
      </c>
      <c r="O113" s="59">
        <f t="shared" si="69"/>
        <v>0</v>
      </c>
      <c r="P113" s="59">
        <f t="shared" si="69"/>
        <v>0</v>
      </c>
      <c r="Q113" s="59">
        <f t="shared" si="69"/>
        <v>0</v>
      </c>
      <c r="R113" s="59">
        <f t="shared" ref="R113:Z113" si="70">R114</f>
        <v>0</v>
      </c>
      <c r="S113" s="59">
        <f t="shared" si="70"/>
        <v>0</v>
      </c>
      <c r="T113" s="59">
        <f t="shared" si="70"/>
        <v>0</v>
      </c>
      <c r="U113" s="59">
        <f t="shared" si="70"/>
        <v>0</v>
      </c>
      <c r="V113" s="59">
        <f t="shared" si="70"/>
        <v>0</v>
      </c>
      <c r="W113" s="59">
        <f t="shared" si="70"/>
        <v>0</v>
      </c>
      <c r="X113" s="59">
        <f t="shared" si="70"/>
        <v>0</v>
      </c>
      <c r="Y113" s="59">
        <f t="shared" si="70"/>
        <v>0</v>
      </c>
      <c r="Z113" s="59">
        <f t="shared" si="70"/>
        <v>0</v>
      </c>
      <c r="AA113" s="60"/>
      <c r="AB113" s="60"/>
      <c r="AC113" s="60"/>
      <c r="AD113" s="60"/>
      <c r="AE113" s="60"/>
      <c r="AF113" s="60"/>
      <c r="AG113" s="60"/>
      <c r="AH113" s="60"/>
      <c r="AI113" s="60"/>
      <c r="AJ113" s="60"/>
    </row>
    <row r="114" customFormat="1" ht="14.25" hidden="1" spans="1:36">
      <c r="A114" s="28" t="s">
        <v>44</v>
      </c>
      <c r="B114" s="36" t="s">
        <v>291</v>
      </c>
      <c r="C114" s="36"/>
      <c r="D114" s="36"/>
      <c r="E114" s="36"/>
      <c r="F114" s="36"/>
      <c r="G114" s="36"/>
      <c r="H114" s="36"/>
      <c r="I114" s="36"/>
      <c r="J114" s="36"/>
      <c r="K114" s="52"/>
      <c r="L114" s="52"/>
      <c r="M114" s="52"/>
      <c r="N114" s="52"/>
      <c r="O114" s="52"/>
      <c r="P114" s="52"/>
      <c r="Q114" s="52"/>
      <c r="R114" s="52"/>
      <c r="S114" s="54"/>
      <c r="T114" s="54"/>
      <c r="U114" s="54"/>
      <c r="V114" s="54"/>
      <c r="W114" s="54"/>
      <c r="X114" s="54"/>
      <c r="Y114" s="54"/>
      <c r="Z114" s="54"/>
      <c r="AA114" s="52"/>
      <c r="AB114" s="52"/>
      <c r="AC114" s="52"/>
      <c r="AD114" s="52"/>
      <c r="AE114" s="52"/>
      <c r="AF114" s="52"/>
      <c r="AG114" s="52"/>
      <c r="AH114" s="52"/>
      <c r="AI114" s="52"/>
      <c r="AJ114" s="52"/>
    </row>
    <row r="115" s="9" customFormat="1" ht="37" hidden="1" customHeight="1" spans="1:36">
      <c r="A115" s="23" t="s">
        <v>40</v>
      </c>
      <c r="B115" s="24" t="s">
        <v>219</v>
      </c>
      <c r="C115" s="24"/>
      <c r="D115" s="24"/>
      <c r="E115" s="24"/>
      <c r="F115" s="24"/>
      <c r="G115" s="24"/>
      <c r="H115" s="24"/>
      <c r="I115" s="24"/>
      <c r="J115" s="24"/>
      <c r="K115" s="58">
        <f t="shared" ref="K115:Q115" si="71">K116</f>
        <v>0</v>
      </c>
      <c r="L115" s="58">
        <f t="shared" si="71"/>
        <v>3962</v>
      </c>
      <c r="M115" s="58">
        <f t="shared" si="71"/>
        <v>1458</v>
      </c>
      <c r="N115" s="58">
        <f t="shared" si="71"/>
        <v>35</v>
      </c>
      <c r="O115" s="58">
        <f t="shared" si="71"/>
        <v>35</v>
      </c>
      <c r="P115" s="58">
        <f t="shared" si="71"/>
        <v>0</v>
      </c>
      <c r="Q115" s="58">
        <f t="shared" si="71"/>
        <v>0</v>
      </c>
      <c r="R115" s="58">
        <f t="shared" ref="R115:Z115" si="72">R116</f>
        <v>0</v>
      </c>
      <c r="S115" s="58">
        <f t="shared" si="72"/>
        <v>35</v>
      </c>
      <c r="T115" s="58">
        <f t="shared" si="72"/>
        <v>0</v>
      </c>
      <c r="U115" s="58">
        <f t="shared" si="72"/>
        <v>0</v>
      </c>
      <c r="V115" s="58">
        <f t="shared" si="72"/>
        <v>0</v>
      </c>
      <c r="W115" s="58">
        <f t="shared" si="72"/>
        <v>0</v>
      </c>
      <c r="X115" s="58">
        <f t="shared" si="72"/>
        <v>0</v>
      </c>
      <c r="Y115" s="58">
        <f t="shared" si="72"/>
        <v>0</v>
      </c>
      <c r="Z115" s="58">
        <f t="shared" si="72"/>
        <v>0</v>
      </c>
      <c r="AA115" s="66"/>
      <c r="AB115" s="66"/>
      <c r="AC115" s="66"/>
      <c r="AD115" s="66"/>
      <c r="AE115" s="66"/>
      <c r="AF115" s="66"/>
      <c r="AG115" s="66"/>
      <c r="AH115" s="66"/>
      <c r="AI115" s="66"/>
      <c r="AJ115" s="66"/>
    </row>
    <row r="116" customFormat="1" ht="14.25" hidden="1" spans="1:36">
      <c r="A116" s="25" t="s">
        <v>42</v>
      </c>
      <c r="B116" s="34" t="s">
        <v>219</v>
      </c>
      <c r="C116" s="34"/>
      <c r="D116" s="34"/>
      <c r="E116" s="34"/>
      <c r="F116" s="34"/>
      <c r="G116" s="34"/>
      <c r="H116" s="34"/>
      <c r="I116" s="34"/>
      <c r="J116" s="34"/>
      <c r="K116" s="59">
        <f t="shared" ref="K116:Q116" si="73">K117+K118</f>
        <v>0</v>
      </c>
      <c r="L116" s="59">
        <f t="shared" si="73"/>
        <v>3962</v>
      </c>
      <c r="M116" s="59">
        <f t="shared" si="73"/>
        <v>1458</v>
      </c>
      <c r="N116" s="59">
        <f t="shared" si="73"/>
        <v>35</v>
      </c>
      <c r="O116" s="59">
        <f t="shared" si="73"/>
        <v>35</v>
      </c>
      <c r="P116" s="59">
        <f t="shared" si="73"/>
        <v>0</v>
      </c>
      <c r="Q116" s="59">
        <f t="shared" si="73"/>
        <v>0</v>
      </c>
      <c r="R116" s="59">
        <f t="shared" ref="R116:Z116" si="74">R117+R118</f>
        <v>0</v>
      </c>
      <c r="S116" s="59">
        <f t="shared" si="74"/>
        <v>35</v>
      </c>
      <c r="T116" s="59">
        <f t="shared" si="74"/>
        <v>0</v>
      </c>
      <c r="U116" s="59">
        <f t="shared" si="74"/>
        <v>0</v>
      </c>
      <c r="V116" s="59">
        <f t="shared" si="74"/>
        <v>0</v>
      </c>
      <c r="W116" s="59">
        <f t="shared" si="74"/>
        <v>0</v>
      </c>
      <c r="X116" s="59">
        <f t="shared" si="74"/>
        <v>0</v>
      </c>
      <c r="Y116" s="59">
        <f t="shared" si="74"/>
        <v>0</v>
      </c>
      <c r="Z116" s="59">
        <f t="shared" si="74"/>
        <v>0</v>
      </c>
      <c r="AA116" s="60"/>
      <c r="AB116" s="60"/>
      <c r="AC116" s="60"/>
      <c r="AD116" s="60"/>
      <c r="AE116" s="60"/>
      <c r="AF116" s="60"/>
      <c r="AG116" s="60"/>
      <c r="AH116" s="60"/>
      <c r="AI116" s="60"/>
      <c r="AJ116" s="60"/>
    </row>
    <row r="117" customFormat="1" ht="14.25" hidden="1" spans="1:36">
      <c r="A117" s="35" t="s">
        <v>44</v>
      </c>
      <c r="B117" s="36" t="s">
        <v>292</v>
      </c>
      <c r="C117" s="36"/>
      <c r="D117" s="36"/>
      <c r="E117" s="36"/>
      <c r="F117" s="36"/>
      <c r="G117" s="36"/>
      <c r="H117" s="36"/>
      <c r="I117" s="36"/>
      <c r="J117" s="36"/>
      <c r="K117" s="52"/>
      <c r="L117" s="52"/>
      <c r="M117" s="52"/>
      <c r="N117" s="52"/>
      <c r="O117" s="52"/>
      <c r="P117" s="52"/>
      <c r="Q117" s="52"/>
      <c r="R117" s="52"/>
      <c r="S117" s="54"/>
      <c r="T117" s="54"/>
      <c r="U117" s="54"/>
      <c r="V117" s="54"/>
      <c r="W117" s="54"/>
      <c r="X117" s="54"/>
      <c r="Y117" s="54"/>
      <c r="Z117" s="54"/>
      <c r="AA117" s="52"/>
      <c r="AB117" s="52"/>
      <c r="AC117" s="52"/>
      <c r="AD117" s="52"/>
      <c r="AE117" s="52"/>
      <c r="AF117" s="52"/>
      <c r="AG117" s="74"/>
      <c r="AH117" s="74"/>
      <c r="AI117" s="74"/>
      <c r="AJ117" s="74"/>
    </row>
    <row r="118" customFormat="1" ht="34" hidden="1" customHeight="1" spans="1:36">
      <c r="A118" s="35" t="s">
        <v>44</v>
      </c>
      <c r="B118" s="36" t="s">
        <v>293</v>
      </c>
      <c r="C118" s="36"/>
      <c r="D118" s="36"/>
      <c r="E118" s="36"/>
      <c r="F118" s="36"/>
      <c r="G118" s="36"/>
      <c r="H118" s="36"/>
      <c r="I118" s="36"/>
      <c r="J118" s="36"/>
      <c r="K118" s="52"/>
      <c r="L118" s="52">
        <f t="shared" ref="L118:Q118" si="75">L119</f>
        <v>3962</v>
      </c>
      <c r="M118" s="52">
        <f t="shared" si="75"/>
        <v>1458</v>
      </c>
      <c r="N118" s="54">
        <f t="shared" si="75"/>
        <v>35</v>
      </c>
      <c r="O118" s="52">
        <f t="shared" si="75"/>
        <v>35</v>
      </c>
      <c r="P118" s="52">
        <f t="shared" si="75"/>
        <v>0</v>
      </c>
      <c r="Q118" s="54">
        <f t="shared" si="75"/>
        <v>0</v>
      </c>
      <c r="R118" s="52">
        <f t="shared" ref="R118:Z118" si="76">R119</f>
        <v>0</v>
      </c>
      <c r="S118" s="52">
        <f t="shared" si="76"/>
        <v>35</v>
      </c>
      <c r="T118" s="52">
        <f t="shared" si="76"/>
        <v>0</v>
      </c>
      <c r="U118" s="52">
        <f t="shared" si="76"/>
        <v>0</v>
      </c>
      <c r="V118" s="52">
        <f t="shared" si="76"/>
        <v>0</v>
      </c>
      <c r="W118" s="52">
        <f t="shared" si="76"/>
        <v>0</v>
      </c>
      <c r="X118" s="52">
        <f t="shared" si="76"/>
        <v>0</v>
      </c>
      <c r="Y118" s="52">
        <f t="shared" si="76"/>
        <v>0</v>
      </c>
      <c r="Z118" s="52">
        <f t="shared" si="76"/>
        <v>0</v>
      </c>
      <c r="AA118" s="52"/>
      <c r="AB118" s="52"/>
      <c r="AC118" s="52"/>
      <c r="AD118" s="52"/>
      <c r="AE118" s="52"/>
      <c r="AF118" s="52"/>
      <c r="AG118" s="74"/>
      <c r="AH118" s="74"/>
      <c r="AI118" s="74"/>
      <c r="AJ118" s="74"/>
    </row>
    <row r="119" s="166" customFormat="1" ht="71.25" spans="1:69">
      <c r="A119" s="37">
        <v>17</v>
      </c>
      <c r="B119" s="37" t="s">
        <v>294</v>
      </c>
      <c r="C119" s="37">
        <v>2026</v>
      </c>
      <c r="D119" s="37" t="s">
        <v>295</v>
      </c>
      <c r="E119" s="37" t="s">
        <v>219</v>
      </c>
      <c r="F119" s="37" t="s">
        <v>296</v>
      </c>
      <c r="G119" s="37" t="s">
        <v>50</v>
      </c>
      <c r="H119" s="37" t="s">
        <v>51</v>
      </c>
      <c r="I119" s="37" t="s">
        <v>297</v>
      </c>
      <c r="J119" s="53" t="s">
        <v>298</v>
      </c>
      <c r="K119" s="39"/>
      <c r="L119" s="39">
        <v>3962</v>
      </c>
      <c r="M119" s="39">
        <v>1458</v>
      </c>
      <c r="N119" s="39">
        <v>35</v>
      </c>
      <c r="O119" s="39">
        <v>35</v>
      </c>
      <c r="P119" s="39">
        <v>0</v>
      </c>
      <c r="Q119" s="39"/>
      <c r="R119" s="39">
        <v>0</v>
      </c>
      <c r="S119" s="39">
        <v>35</v>
      </c>
      <c r="T119" s="39">
        <v>0</v>
      </c>
      <c r="U119" s="39">
        <v>0</v>
      </c>
      <c r="V119" s="39">
        <v>0</v>
      </c>
      <c r="W119" s="39">
        <v>0</v>
      </c>
      <c r="X119" s="39">
        <v>0</v>
      </c>
      <c r="Y119" s="39"/>
      <c r="Z119" s="39">
        <v>0</v>
      </c>
      <c r="AA119" s="39" t="s">
        <v>150</v>
      </c>
      <c r="AB119" s="39" t="s">
        <v>299</v>
      </c>
      <c r="AC119" s="39" t="s">
        <v>150</v>
      </c>
      <c r="AD119" s="39" t="s">
        <v>299</v>
      </c>
      <c r="AE119" s="39" t="s">
        <v>311</v>
      </c>
      <c r="AF119" s="64" t="s">
        <v>300</v>
      </c>
      <c r="AG119" s="64" t="s">
        <v>301</v>
      </c>
      <c r="AH119" s="39"/>
      <c r="AI119" s="39"/>
      <c r="AJ119" s="39"/>
      <c r="AK119" s="182" t="s">
        <v>306</v>
      </c>
      <c r="AL119" s="168"/>
      <c r="AM119" s="168"/>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c r="BH119" s="168"/>
      <c r="BI119" s="168"/>
      <c r="BJ119" s="168"/>
      <c r="BK119" s="168"/>
      <c r="BL119" s="168"/>
      <c r="BM119" s="168"/>
      <c r="BN119" s="168"/>
      <c r="BO119" s="168"/>
      <c r="BP119" s="168"/>
      <c r="BQ119" s="168"/>
    </row>
    <row r="120" customFormat="1" ht="14.25" hidden="1" spans="1:36">
      <c r="A120" s="35" t="s">
        <v>40</v>
      </c>
      <c r="B120" s="36" t="s">
        <v>302</v>
      </c>
      <c r="C120" s="36"/>
      <c r="D120" s="36"/>
      <c r="E120" s="36"/>
      <c r="F120" s="36"/>
      <c r="G120" s="36"/>
      <c r="H120" s="36"/>
      <c r="I120" s="36"/>
      <c r="J120" s="36"/>
      <c r="K120" s="52"/>
      <c r="L120" s="52"/>
      <c r="M120" s="52"/>
      <c r="N120" s="52"/>
      <c r="O120" s="52"/>
      <c r="P120" s="52"/>
      <c r="Q120" s="52"/>
      <c r="R120" s="52"/>
      <c r="S120" s="54"/>
      <c r="T120" s="54"/>
      <c r="U120" s="54"/>
      <c r="V120" s="54"/>
      <c r="W120" s="54"/>
      <c r="X120" s="54"/>
      <c r="Y120" s="54"/>
      <c r="Z120" s="54"/>
      <c r="AA120" s="52"/>
      <c r="AB120" s="52"/>
      <c r="AC120" s="52"/>
      <c r="AD120" s="52"/>
      <c r="AE120" s="52"/>
      <c r="AF120" s="52"/>
      <c r="AG120" s="74"/>
      <c r="AH120" s="74"/>
      <c r="AI120" s="74"/>
      <c r="AJ120" s="74"/>
    </row>
    <row r="121" spans="37:37">
      <c r="AK121" s="168"/>
    </row>
    <row r="122" spans="37:37">
      <c r="AK122" s="168"/>
    </row>
    <row r="123" spans="37:37">
      <c r="AK123" s="168"/>
    </row>
    <row r="124" spans="37:37">
      <c r="AK124" s="168"/>
    </row>
    <row r="125" spans="37:37">
      <c r="AK125" s="168"/>
    </row>
    <row r="126" spans="37:37">
      <c r="AK126" s="168"/>
    </row>
    <row r="127" spans="37:37">
      <c r="AK127" s="168"/>
    </row>
    <row r="128" spans="37:37">
      <c r="AK128" s="168"/>
    </row>
  </sheetData>
  <autoFilter ref="A4:AK120">
    <filterColumn colId="26">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autoFilter>
  <mergeCells count="134">
    <mergeCell ref="A1:AG1"/>
    <mergeCell ref="L2:M2"/>
    <mergeCell ref="O2:Z2"/>
    <mergeCell ref="AA2:AE2"/>
    <mergeCell ref="O3:T3"/>
    <mergeCell ref="A5:J5"/>
    <mergeCell ref="B6:J6"/>
    <mergeCell ref="B7:J7"/>
    <mergeCell ref="B8:J8"/>
    <mergeCell ref="B9:J9"/>
    <mergeCell ref="B11:J11"/>
    <mergeCell ref="B12:J12"/>
    <mergeCell ref="B13:J13"/>
    <mergeCell ref="B14:J14"/>
    <mergeCell ref="B15:J15"/>
    <mergeCell ref="B16:J16"/>
    <mergeCell ref="B19:J19"/>
    <mergeCell ref="B21:J21"/>
    <mergeCell ref="B22:J22"/>
    <mergeCell ref="B26:J26"/>
    <mergeCell ref="B27:J27"/>
    <mergeCell ref="B28:J28"/>
    <mergeCell ref="B29:J29"/>
    <mergeCell ref="B30:J30"/>
    <mergeCell ref="B32:J32"/>
    <mergeCell ref="B33:J33"/>
    <mergeCell ref="B34:J34"/>
    <mergeCell ref="B35:J35"/>
    <mergeCell ref="B39:J39"/>
    <mergeCell ref="B40:J40"/>
    <mergeCell ref="B41:J41"/>
    <mergeCell ref="B42:J42"/>
    <mergeCell ref="B43:J43"/>
    <mergeCell ref="B44:J44"/>
    <mergeCell ref="B45:J45"/>
    <mergeCell ref="B46:J46"/>
    <mergeCell ref="B47:J47"/>
    <mergeCell ref="B49:J49"/>
    <mergeCell ref="B50:J50"/>
    <mergeCell ref="B51:J51"/>
    <mergeCell ref="B52:J52"/>
    <mergeCell ref="B53:J53"/>
    <mergeCell ref="B54:J54"/>
    <mergeCell ref="B55:J55"/>
    <mergeCell ref="B57:J57"/>
    <mergeCell ref="B58:J58"/>
    <mergeCell ref="B59:J59"/>
    <mergeCell ref="B60:J60"/>
    <mergeCell ref="B61:J61"/>
    <mergeCell ref="B62:J62"/>
    <mergeCell ref="B63:J63"/>
    <mergeCell ref="B64:J64"/>
    <mergeCell ref="B65:J65"/>
    <mergeCell ref="B66:J66"/>
    <mergeCell ref="B67:J67"/>
    <mergeCell ref="B68:J68"/>
    <mergeCell ref="B69:J69"/>
    <mergeCell ref="B70:J70"/>
    <mergeCell ref="B72:J72"/>
    <mergeCell ref="B73:J73"/>
    <mergeCell ref="B74:J74"/>
    <mergeCell ref="B75:J75"/>
    <mergeCell ref="B76:J76"/>
    <mergeCell ref="B77:J77"/>
    <mergeCell ref="B78:J78"/>
    <mergeCell ref="B79:J79"/>
    <mergeCell ref="B80:J80"/>
    <mergeCell ref="B81:J81"/>
    <mergeCell ref="B82:J82"/>
    <mergeCell ref="B83:J83"/>
    <mergeCell ref="B84:J84"/>
    <mergeCell ref="B85:J85"/>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10:J110"/>
    <mergeCell ref="B111:J111"/>
    <mergeCell ref="B112:J112"/>
    <mergeCell ref="B113:J113"/>
    <mergeCell ref="B114:J114"/>
    <mergeCell ref="B115:J115"/>
    <mergeCell ref="B116:J116"/>
    <mergeCell ref="B117:J117"/>
    <mergeCell ref="B118:J118"/>
    <mergeCell ref="B120:J120"/>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751388888888889" right="0.590277777777778" top="0.235416666666667" bottom="0.235416666666667" header="0.5" footer="0.511805555555556"/>
  <pageSetup paperSize="8" scale="5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R128"/>
  <sheetViews>
    <sheetView tabSelected="1" view="pageBreakPreview" zoomScale="47" zoomScaleNormal="40" zoomScaleSheetLayoutView="47" workbookViewId="0">
      <pane xSplit="10" ySplit="7" topLeftCell="N86" activePane="bottomRight" state="frozen"/>
      <selection/>
      <selection pane="topRight"/>
      <selection pane="bottomLeft"/>
      <selection pane="bottomRight" activeCell="J2" sqref="J2:J4"/>
    </sheetView>
  </sheetViews>
  <sheetFormatPr defaultColWidth="8.89166666666667" defaultRowHeight="13.5"/>
  <cols>
    <col min="1" max="1" width="7.75" style="106" customWidth="1"/>
    <col min="2" max="2" width="9.75" style="107" customWidth="1"/>
    <col min="3" max="3" width="7.38333333333333" style="108" customWidth="1"/>
    <col min="4" max="4" width="10.5" style="109" customWidth="1"/>
    <col min="5" max="5" width="10.6333333333333" style="109" customWidth="1"/>
    <col min="6" max="6" width="10.5" style="109" customWidth="1"/>
    <col min="7" max="7" width="9.63333333333333" style="106" customWidth="1"/>
    <col min="8" max="8" width="13" style="110" customWidth="1"/>
    <col min="9" max="9" width="12.5" style="110" customWidth="1"/>
    <col min="10" max="10" width="143.975" style="111" customWidth="1"/>
    <col min="11" max="11" width="10.9416666666667" style="106" customWidth="1"/>
    <col min="12" max="12" width="10.9" style="106" customWidth="1"/>
    <col min="13" max="13" width="8.11666666666667" style="106" customWidth="1"/>
    <col min="14" max="14" width="14.9416666666667" style="106" customWidth="1"/>
    <col min="15" max="18" width="8.13333333333333" style="106" customWidth="1"/>
    <col min="19" max="19" width="8.63333333333333" style="106" customWidth="1"/>
    <col min="20" max="20" width="7.25" style="106" customWidth="1"/>
    <col min="21" max="21" width="11.1333333333333" style="106" customWidth="1"/>
    <col min="22" max="23" width="8.5" style="106" customWidth="1"/>
    <col min="24" max="24" width="9.25" style="106" customWidth="1"/>
    <col min="25" max="25" width="8.38333333333333" style="106" customWidth="1"/>
    <col min="26" max="26" width="6.5" style="106" customWidth="1"/>
    <col min="27" max="27" width="8.88333333333333" style="109" customWidth="1"/>
    <col min="28" max="28" width="9.75" style="109" customWidth="1"/>
    <col min="29" max="29" width="8" style="109" customWidth="1"/>
    <col min="30" max="30" width="10.6333333333333" style="109" customWidth="1"/>
    <col min="31" max="31" width="8.63333333333333" style="109" customWidth="1"/>
    <col min="32" max="32" width="46.6583333333333" style="111" customWidth="1"/>
    <col min="33" max="33" width="38.175" style="111" customWidth="1"/>
    <col min="34" max="34" width="10.3833333333333" style="109" customWidth="1"/>
    <col min="35" max="35" width="8.25" style="109" customWidth="1"/>
    <col min="36" max="36" width="18.1333333333333" style="109" customWidth="1"/>
    <col min="37" max="37" width="8.89166666666667" style="112"/>
    <col min="38" max="69" width="8.89166666666667" style="113"/>
    <col min="70" max="16384" width="8.89166666666667" style="104"/>
  </cols>
  <sheetData>
    <row r="1" s="96" customFormat="1" ht="63" customHeight="1" spans="1:69">
      <c r="A1" s="114" t="s">
        <v>334</v>
      </c>
      <c r="B1" s="114"/>
      <c r="C1" s="115"/>
      <c r="D1" s="114"/>
      <c r="E1" s="114"/>
      <c r="F1" s="114"/>
      <c r="G1" s="114"/>
      <c r="H1" s="114"/>
      <c r="I1" s="114"/>
      <c r="J1" s="130"/>
      <c r="K1" s="114"/>
      <c r="L1" s="114"/>
      <c r="M1" s="114"/>
      <c r="N1" s="114"/>
      <c r="O1" s="114"/>
      <c r="P1" s="114"/>
      <c r="Q1" s="114"/>
      <c r="R1" s="114"/>
      <c r="S1" s="114"/>
      <c r="T1" s="114"/>
      <c r="U1" s="114"/>
      <c r="V1" s="114"/>
      <c r="W1" s="114"/>
      <c r="X1" s="114"/>
      <c r="Y1" s="114"/>
      <c r="Z1" s="114"/>
      <c r="AA1" s="114"/>
      <c r="AB1" s="114"/>
      <c r="AC1" s="114"/>
      <c r="AD1" s="114"/>
      <c r="AE1" s="114"/>
      <c r="AF1" s="130"/>
      <c r="AG1" s="130"/>
      <c r="AH1" s="151"/>
      <c r="AI1" s="151"/>
      <c r="AJ1" s="151"/>
      <c r="AK1" s="152"/>
      <c r="AL1" s="152"/>
      <c r="AM1" s="152"/>
      <c r="AN1" s="152"/>
      <c r="AO1" s="152"/>
      <c r="AP1" s="152"/>
      <c r="AQ1" s="152"/>
      <c r="AR1" s="152"/>
      <c r="AS1" s="152"/>
      <c r="AT1" s="152"/>
      <c r="AU1" s="152"/>
      <c r="AV1" s="152"/>
      <c r="AW1" s="152"/>
      <c r="AX1" s="152"/>
      <c r="AY1" s="152"/>
      <c r="AZ1" s="152"/>
      <c r="BA1" s="152"/>
      <c r="BB1" s="152"/>
      <c r="BC1" s="152"/>
      <c r="BD1" s="152"/>
      <c r="BE1" s="152"/>
      <c r="BF1" s="152"/>
      <c r="BG1" s="152"/>
      <c r="BH1" s="152"/>
      <c r="BI1" s="152"/>
      <c r="BJ1" s="152"/>
      <c r="BK1" s="152"/>
      <c r="BL1" s="152"/>
      <c r="BM1" s="152"/>
      <c r="BN1" s="152"/>
      <c r="BO1" s="152"/>
      <c r="BP1" s="152"/>
      <c r="BQ1" s="152"/>
    </row>
    <row r="2" s="97" customFormat="1" ht="30" customHeight="1" spans="1:69">
      <c r="A2" s="102" t="s">
        <v>1</v>
      </c>
      <c r="B2" s="102" t="s">
        <v>2</v>
      </c>
      <c r="C2" s="116" t="s">
        <v>3</v>
      </c>
      <c r="D2" s="102" t="s">
        <v>4</v>
      </c>
      <c r="E2" s="102" t="s">
        <v>5</v>
      </c>
      <c r="F2" s="102" t="s">
        <v>6</v>
      </c>
      <c r="G2" s="102" t="s">
        <v>7</v>
      </c>
      <c r="H2" s="102" t="s">
        <v>8</v>
      </c>
      <c r="I2" s="102" t="s">
        <v>9</v>
      </c>
      <c r="J2" s="102" t="s">
        <v>10</v>
      </c>
      <c r="K2" s="102" t="s">
        <v>11</v>
      </c>
      <c r="L2" s="102" t="s">
        <v>12</v>
      </c>
      <c r="M2" s="102"/>
      <c r="N2" s="102" t="s">
        <v>13</v>
      </c>
      <c r="O2" s="131" t="s">
        <v>14</v>
      </c>
      <c r="P2" s="132"/>
      <c r="Q2" s="132"/>
      <c r="R2" s="132"/>
      <c r="S2" s="132"/>
      <c r="T2" s="132"/>
      <c r="U2" s="132"/>
      <c r="V2" s="132"/>
      <c r="W2" s="132"/>
      <c r="X2" s="132"/>
      <c r="Y2" s="132"/>
      <c r="Z2" s="148"/>
      <c r="AA2" s="102" t="s">
        <v>15</v>
      </c>
      <c r="AB2" s="102"/>
      <c r="AC2" s="102"/>
      <c r="AD2" s="102"/>
      <c r="AE2" s="102"/>
      <c r="AF2" s="102" t="s">
        <v>16</v>
      </c>
      <c r="AG2" s="102" t="s">
        <v>17</v>
      </c>
      <c r="AH2" s="102" t="s">
        <v>18</v>
      </c>
      <c r="AI2" s="102" t="s">
        <v>19</v>
      </c>
      <c r="AJ2" s="153" t="s">
        <v>20</v>
      </c>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row>
    <row r="3" s="97" customFormat="1" ht="35" customHeight="1" spans="1:69">
      <c r="A3" s="102"/>
      <c r="B3" s="102"/>
      <c r="C3" s="116"/>
      <c r="D3" s="102"/>
      <c r="E3" s="102"/>
      <c r="F3" s="102"/>
      <c r="G3" s="102"/>
      <c r="H3" s="102"/>
      <c r="I3" s="102"/>
      <c r="J3" s="102"/>
      <c r="K3" s="102"/>
      <c r="L3" s="102" t="s">
        <v>21</v>
      </c>
      <c r="M3" s="102" t="s">
        <v>22</v>
      </c>
      <c r="N3" s="102"/>
      <c r="O3" s="102" t="s">
        <v>23</v>
      </c>
      <c r="P3" s="102"/>
      <c r="Q3" s="102"/>
      <c r="R3" s="102"/>
      <c r="S3" s="102"/>
      <c r="T3" s="102"/>
      <c r="U3" s="102" t="s">
        <v>335</v>
      </c>
      <c r="V3" s="102" t="s">
        <v>25</v>
      </c>
      <c r="W3" s="102" t="s">
        <v>26</v>
      </c>
      <c r="X3" s="102" t="s">
        <v>27</v>
      </c>
      <c r="Y3" s="102" t="s">
        <v>28</v>
      </c>
      <c r="Z3" s="102" t="s">
        <v>29</v>
      </c>
      <c r="AA3" s="102" t="s">
        <v>30</v>
      </c>
      <c r="AB3" s="102" t="s">
        <v>31</v>
      </c>
      <c r="AC3" s="102" t="s">
        <v>336</v>
      </c>
      <c r="AD3" s="102" t="s">
        <v>33</v>
      </c>
      <c r="AE3" s="102" t="s">
        <v>34</v>
      </c>
      <c r="AF3" s="102"/>
      <c r="AG3" s="102"/>
      <c r="AH3" s="102"/>
      <c r="AI3" s="102"/>
      <c r="AJ3" s="153"/>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row>
    <row r="4" s="97" customFormat="1" ht="99" customHeight="1" spans="1:69">
      <c r="A4" s="102"/>
      <c r="B4" s="102"/>
      <c r="C4" s="116"/>
      <c r="D4" s="102"/>
      <c r="E4" s="102"/>
      <c r="F4" s="102"/>
      <c r="G4" s="102"/>
      <c r="H4" s="102"/>
      <c r="I4" s="102"/>
      <c r="J4" s="102"/>
      <c r="K4" s="102"/>
      <c r="L4" s="102"/>
      <c r="M4" s="102"/>
      <c r="N4" s="102"/>
      <c r="O4" s="133" t="s">
        <v>35</v>
      </c>
      <c r="P4" s="133" t="s">
        <v>332</v>
      </c>
      <c r="Q4" s="133" t="s">
        <v>333</v>
      </c>
      <c r="R4" s="133" t="s">
        <v>37</v>
      </c>
      <c r="S4" s="146" t="s">
        <v>38</v>
      </c>
      <c r="T4" s="147" t="s">
        <v>39</v>
      </c>
      <c r="U4" s="102"/>
      <c r="V4" s="102"/>
      <c r="W4" s="102"/>
      <c r="X4" s="102"/>
      <c r="Y4" s="102"/>
      <c r="Z4" s="102"/>
      <c r="AA4" s="102"/>
      <c r="AB4" s="102"/>
      <c r="AC4" s="102"/>
      <c r="AD4" s="102"/>
      <c r="AE4" s="102"/>
      <c r="AF4" s="102"/>
      <c r="AG4" s="102"/>
      <c r="AH4" s="102"/>
      <c r="AI4" s="102"/>
      <c r="AJ4" s="153"/>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row>
    <row r="5" s="97" customFormat="1" ht="66" customHeight="1" spans="1:36">
      <c r="A5" s="117" t="s">
        <v>35</v>
      </c>
      <c r="B5" s="118"/>
      <c r="C5" s="118"/>
      <c r="D5" s="118"/>
      <c r="E5" s="118"/>
      <c r="F5" s="118"/>
      <c r="G5" s="118"/>
      <c r="H5" s="118"/>
      <c r="I5" s="118"/>
      <c r="J5" s="134"/>
      <c r="K5" s="135"/>
      <c r="L5" s="135"/>
      <c r="M5" s="135"/>
      <c r="N5" s="135">
        <f t="shared" ref="K5:X5" si="0">N6+N52+N71+N96+N104+N112+N115</f>
        <v>15185</v>
      </c>
      <c r="O5" s="135">
        <f t="shared" si="0"/>
        <v>11365</v>
      </c>
      <c r="P5" s="135">
        <f t="shared" si="0"/>
        <v>6522</v>
      </c>
      <c r="Q5" s="135">
        <f t="shared" si="0"/>
        <v>2924</v>
      </c>
      <c r="R5" s="135">
        <f t="shared" si="0"/>
        <v>711</v>
      </c>
      <c r="S5" s="135">
        <f t="shared" si="0"/>
        <v>1208</v>
      </c>
      <c r="T5" s="135">
        <f t="shared" si="0"/>
        <v>0</v>
      </c>
      <c r="U5" s="135">
        <f t="shared" si="0"/>
        <v>0</v>
      </c>
      <c r="V5" s="135">
        <f t="shared" si="0"/>
        <v>43</v>
      </c>
      <c r="W5" s="135">
        <f t="shared" si="0"/>
        <v>460</v>
      </c>
      <c r="X5" s="135">
        <f t="shared" si="0"/>
        <v>3317</v>
      </c>
      <c r="Y5" s="135"/>
      <c r="Z5" s="135">
        <f>Z6+Z52+Z71+Z96+Z104+Z112+Z115</f>
        <v>0</v>
      </c>
      <c r="AA5" s="135"/>
      <c r="AB5" s="135"/>
      <c r="AC5" s="135"/>
      <c r="AD5" s="135"/>
      <c r="AE5" s="135"/>
      <c r="AF5" s="135"/>
      <c r="AG5" s="135"/>
      <c r="AH5" s="135"/>
      <c r="AI5" s="135"/>
      <c r="AJ5" s="135"/>
    </row>
    <row r="6" s="98" customFormat="1" ht="30" customHeight="1" spans="1:36">
      <c r="A6" s="119" t="s">
        <v>40</v>
      </c>
      <c r="B6" s="120" t="s">
        <v>41</v>
      </c>
      <c r="C6" s="120"/>
      <c r="D6" s="120"/>
      <c r="E6" s="120"/>
      <c r="F6" s="120"/>
      <c r="G6" s="120"/>
      <c r="H6" s="120"/>
      <c r="I6" s="120"/>
      <c r="J6" s="120"/>
      <c r="K6" s="136">
        <f t="shared" ref="K6:X6" si="1">K7+K15+K28+K34+K40+K45</f>
        <v>0</v>
      </c>
      <c r="L6" s="136">
        <f t="shared" si="1"/>
        <v>7285</v>
      </c>
      <c r="M6" s="136">
        <f t="shared" si="1"/>
        <v>16285</v>
      </c>
      <c r="N6" s="136">
        <f t="shared" si="1"/>
        <v>12185</v>
      </c>
      <c r="O6" s="136">
        <f t="shared" si="1"/>
        <v>8765</v>
      </c>
      <c r="P6" s="136">
        <f t="shared" si="1"/>
        <v>6117</v>
      </c>
      <c r="Q6" s="136">
        <f t="shared" si="1"/>
        <v>1552</v>
      </c>
      <c r="R6" s="136">
        <f t="shared" si="1"/>
        <v>400</v>
      </c>
      <c r="S6" s="136">
        <f t="shared" si="1"/>
        <v>696</v>
      </c>
      <c r="T6" s="136">
        <f t="shared" si="1"/>
        <v>0</v>
      </c>
      <c r="U6" s="136">
        <f t="shared" si="1"/>
        <v>0</v>
      </c>
      <c r="V6" s="136">
        <f t="shared" si="1"/>
        <v>43</v>
      </c>
      <c r="W6" s="136">
        <f t="shared" si="1"/>
        <v>460</v>
      </c>
      <c r="X6" s="136">
        <f t="shared" si="1"/>
        <v>2917</v>
      </c>
      <c r="Y6" s="136"/>
      <c r="Z6" s="136">
        <f>Z7+Z15+Z28+Z34+Z40+Z45</f>
        <v>0</v>
      </c>
      <c r="AA6" s="136"/>
      <c r="AB6" s="136"/>
      <c r="AC6" s="136"/>
      <c r="AD6" s="136"/>
      <c r="AE6" s="136"/>
      <c r="AF6" s="136"/>
      <c r="AG6" s="136"/>
      <c r="AH6" s="136"/>
      <c r="AI6" s="136"/>
      <c r="AJ6" s="136"/>
    </row>
    <row r="7" s="99" customFormat="1" ht="30" customHeight="1" spans="1:37">
      <c r="A7" s="119" t="s">
        <v>42</v>
      </c>
      <c r="B7" s="121" t="s">
        <v>43</v>
      </c>
      <c r="C7" s="122"/>
      <c r="D7" s="122"/>
      <c r="E7" s="122"/>
      <c r="F7" s="122"/>
      <c r="G7" s="122"/>
      <c r="H7" s="122"/>
      <c r="I7" s="122"/>
      <c r="J7" s="137"/>
      <c r="K7" s="136">
        <f>SUM(K8)</f>
        <v>0</v>
      </c>
      <c r="L7" s="136">
        <f t="shared" ref="L7:Z7" si="2">SUM(L8)</f>
        <v>3000</v>
      </c>
      <c r="M7" s="136">
        <f t="shared" si="2"/>
        <v>12000</v>
      </c>
      <c r="N7" s="136">
        <f t="shared" si="2"/>
        <v>3000</v>
      </c>
      <c r="O7" s="136">
        <f t="shared" si="2"/>
        <v>560.52</v>
      </c>
      <c r="P7" s="136">
        <f t="shared" si="2"/>
        <v>0</v>
      </c>
      <c r="Q7" s="136">
        <f t="shared" si="2"/>
        <v>0</v>
      </c>
      <c r="R7" s="136">
        <f t="shared" si="2"/>
        <v>0</v>
      </c>
      <c r="S7" s="136">
        <f t="shared" si="2"/>
        <v>560.52</v>
      </c>
      <c r="T7" s="136">
        <f t="shared" si="2"/>
        <v>0</v>
      </c>
      <c r="U7" s="136">
        <f t="shared" si="2"/>
        <v>0</v>
      </c>
      <c r="V7" s="136">
        <f t="shared" si="2"/>
        <v>0</v>
      </c>
      <c r="W7" s="136">
        <f t="shared" si="2"/>
        <v>0</v>
      </c>
      <c r="X7" s="136">
        <f t="shared" si="2"/>
        <v>2439.48</v>
      </c>
      <c r="Y7" s="136">
        <f t="shared" si="2"/>
        <v>0</v>
      </c>
      <c r="Z7" s="136">
        <f t="shared" si="2"/>
        <v>0</v>
      </c>
      <c r="AA7" s="136"/>
      <c r="AB7" s="136"/>
      <c r="AC7" s="136"/>
      <c r="AD7" s="136"/>
      <c r="AE7" s="136"/>
      <c r="AF7" s="136"/>
      <c r="AG7" s="136"/>
      <c r="AH7" s="136"/>
      <c r="AI7" s="136"/>
      <c r="AJ7" s="136"/>
      <c r="AK7" s="155"/>
    </row>
    <row r="8" s="100" customFormat="1" ht="409" customHeight="1" spans="1:68">
      <c r="A8" s="123">
        <v>1</v>
      </c>
      <c r="B8" s="123" t="s">
        <v>337</v>
      </c>
      <c r="C8" s="123">
        <v>2026</v>
      </c>
      <c r="D8" s="123" t="s">
        <v>338</v>
      </c>
      <c r="E8" s="123" t="s">
        <v>41</v>
      </c>
      <c r="F8" s="123"/>
      <c r="G8" s="123" t="s">
        <v>50</v>
      </c>
      <c r="H8" s="123" t="s">
        <v>339</v>
      </c>
      <c r="I8" s="123" t="s">
        <v>84</v>
      </c>
      <c r="J8" s="138" t="s">
        <v>340</v>
      </c>
      <c r="K8" s="129" t="s">
        <v>341</v>
      </c>
      <c r="L8" s="129">
        <v>3000</v>
      </c>
      <c r="M8" s="129">
        <v>12000</v>
      </c>
      <c r="N8" s="129">
        <v>3000</v>
      </c>
      <c r="O8" s="129">
        <v>560.52</v>
      </c>
      <c r="P8" s="129"/>
      <c r="Q8" s="129"/>
      <c r="R8" s="129"/>
      <c r="S8" s="129">
        <v>560.52</v>
      </c>
      <c r="T8" s="129"/>
      <c r="U8" s="129"/>
      <c r="V8" s="129"/>
      <c r="W8" s="129"/>
      <c r="X8" s="129">
        <f>N8-S8</f>
        <v>2439.48</v>
      </c>
      <c r="Y8" s="129" t="s">
        <v>305</v>
      </c>
      <c r="Z8" s="141"/>
      <c r="AA8" s="129" t="s">
        <v>55</v>
      </c>
      <c r="AB8" s="129" t="s">
        <v>342</v>
      </c>
      <c r="AC8" s="129" t="s">
        <v>55</v>
      </c>
      <c r="AD8" s="129" t="s">
        <v>56</v>
      </c>
      <c r="AE8" s="129" t="s">
        <v>303</v>
      </c>
      <c r="AF8" s="149" t="s">
        <v>343</v>
      </c>
      <c r="AG8" s="149" t="s">
        <v>344</v>
      </c>
      <c r="AH8" s="98"/>
      <c r="AI8" s="141"/>
      <c r="AJ8" s="141"/>
      <c r="AK8" s="156"/>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row>
    <row r="9" s="98" customFormat="1" ht="30" customHeight="1" spans="1:36">
      <c r="A9" s="124" t="s">
        <v>44</v>
      </c>
      <c r="B9" s="125" t="s">
        <v>45</v>
      </c>
      <c r="C9" s="126"/>
      <c r="D9" s="126"/>
      <c r="E9" s="126"/>
      <c r="F9" s="126"/>
      <c r="G9" s="126"/>
      <c r="H9" s="126"/>
      <c r="I9" s="126"/>
      <c r="J9" s="139"/>
      <c r="K9" s="140"/>
      <c r="L9" s="140">
        <v>0</v>
      </c>
      <c r="M9" s="140">
        <v>0</v>
      </c>
      <c r="N9" s="140">
        <v>0</v>
      </c>
      <c r="O9" s="140">
        <v>0</v>
      </c>
      <c r="P9" s="140">
        <v>0</v>
      </c>
      <c r="Q9" s="140">
        <v>0</v>
      </c>
      <c r="R9" s="140">
        <v>0</v>
      </c>
      <c r="S9" s="140">
        <v>0</v>
      </c>
      <c r="T9" s="140">
        <v>0</v>
      </c>
      <c r="U9" s="140">
        <v>0</v>
      </c>
      <c r="V9" s="140">
        <v>0</v>
      </c>
      <c r="W9" s="140">
        <v>0</v>
      </c>
      <c r="X9" s="140">
        <v>0</v>
      </c>
      <c r="Y9" s="140">
        <v>0</v>
      </c>
      <c r="Z9" s="140">
        <v>0</v>
      </c>
      <c r="AA9" s="140"/>
      <c r="AB9" s="140"/>
      <c r="AC9" s="140"/>
      <c r="AD9" s="140"/>
      <c r="AE9" s="140"/>
      <c r="AF9" s="140"/>
      <c r="AG9" s="140"/>
      <c r="AH9" s="140"/>
      <c r="AI9" s="140"/>
      <c r="AJ9" s="140"/>
    </row>
    <row r="10" s="98" customFormat="1" ht="30" customHeight="1" spans="1:36">
      <c r="A10" s="124" t="s">
        <v>44</v>
      </c>
      <c r="B10" s="125" t="s">
        <v>60</v>
      </c>
      <c r="C10" s="126"/>
      <c r="D10" s="126"/>
      <c r="E10" s="126"/>
      <c r="F10" s="126"/>
      <c r="G10" s="126"/>
      <c r="H10" s="126"/>
      <c r="I10" s="126"/>
      <c r="J10" s="139"/>
      <c r="K10" s="140"/>
      <c r="L10" s="140">
        <v>0</v>
      </c>
      <c r="M10" s="140">
        <v>0</v>
      </c>
      <c r="N10" s="140">
        <v>0</v>
      </c>
      <c r="O10" s="140">
        <v>0</v>
      </c>
      <c r="P10" s="140">
        <f t="shared" ref="L10:X10" si="3">P8</f>
        <v>0</v>
      </c>
      <c r="Q10" s="140">
        <f t="shared" si="3"/>
        <v>0</v>
      </c>
      <c r="R10" s="140">
        <v>0</v>
      </c>
      <c r="S10" s="140">
        <v>0</v>
      </c>
      <c r="T10" s="140">
        <f t="shared" si="3"/>
        <v>0</v>
      </c>
      <c r="U10" s="140">
        <f t="shared" si="3"/>
        <v>0</v>
      </c>
      <c r="V10" s="140">
        <f t="shared" si="3"/>
        <v>0</v>
      </c>
      <c r="W10" s="140">
        <f t="shared" si="3"/>
        <v>0</v>
      </c>
      <c r="X10" s="140">
        <v>0</v>
      </c>
      <c r="Y10" s="140"/>
      <c r="Z10" s="140">
        <f>Z8</f>
        <v>0</v>
      </c>
      <c r="AA10" s="140"/>
      <c r="AB10" s="140"/>
      <c r="AC10" s="140"/>
      <c r="AD10" s="140"/>
      <c r="AE10" s="140"/>
      <c r="AF10" s="140"/>
      <c r="AG10" s="140"/>
      <c r="AH10" s="140"/>
      <c r="AI10" s="140"/>
      <c r="AJ10" s="140"/>
    </row>
    <row r="11" s="98" customFormat="1" ht="30" customHeight="1" spans="1:36">
      <c r="A11" s="124" t="s">
        <v>44</v>
      </c>
      <c r="B11" s="125" t="s">
        <v>69</v>
      </c>
      <c r="C11" s="126"/>
      <c r="D11" s="126"/>
      <c r="E11" s="126"/>
      <c r="F11" s="126"/>
      <c r="G11" s="126"/>
      <c r="H11" s="126"/>
      <c r="I11" s="126"/>
      <c r="J11" s="139"/>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row>
    <row r="12" s="98" customFormat="1" ht="30" customHeight="1" spans="1:36">
      <c r="A12" s="124" t="s">
        <v>44</v>
      </c>
      <c r="B12" s="125" t="s">
        <v>70</v>
      </c>
      <c r="C12" s="126"/>
      <c r="D12" s="126"/>
      <c r="E12" s="126"/>
      <c r="F12" s="126"/>
      <c r="G12" s="126"/>
      <c r="H12" s="126"/>
      <c r="I12" s="126"/>
      <c r="J12" s="139"/>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row>
    <row r="13" s="98" customFormat="1" ht="30" customHeight="1" spans="1:36">
      <c r="A13" s="124" t="s">
        <v>44</v>
      </c>
      <c r="B13" s="125" t="s">
        <v>71</v>
      </c>
      <c r="C13" s="126"/>
      <c r="D13" s="126"/>
      <c r="E13" s="126"/>
      <c r="F13" s="126"/>
      <c r="G13" s="126"/>
      <c r="H13" s="126"/>
      <c r="I13" s="126"/>
      <c r="J13" s="139"/>
      <c r="K13" s="140"/>
      <c r="L13" s="140">
        <v>0</v>
      </c>
      <c r="M13" s="140">
        <v>0</v>
      </c>
      <c r="N13" s="140">
        <v>0</v>
      </c>
      <c r="O13" s="140">
        <v>0</v>
      </c>
      <c r="P13" s="140">
        <v>0</v>
      </c>
      <c r="Q13" s="140">
        <v>0</v>
      </c>
      <c r="R13" s="140">
        <v>0</v>
      </c>
      <c r="S13" s="140">
        <v>0</v>
      </c>
      <c r="T13" s="140">
        <v>0</v>
      </c>
      <c r="U13" s="140">
        <v>0</v>
      </c>
      <c r="V13" s="140">
        <v>0</v>
      </c>
      <c r="W13" s="140">
        <v>0</v>
      </c>
      <c r="X13" s="140">
        <v>0</v>
      </c>
      <c r="Y13" s="140">
        <v>0</v>
      </c>
      <c r="Z13" s="140">
        <v>0</v>
      </c>
      <c r="AA13" s="140"/>
      <c r="AB13" s="140"/>
      <c r="AC13" s="140"/>
      <c r="AD13" s="140"/>
      <c r="AE13" s="140"/>
      <c r="AF13" s="140"/>
      <c r="AG13" s="140"/>
      <c r="AH13" s="140"/>
      <c r="AI13" s="140"/>
      <c r="AJ13" s="140"/>
    </row>
    <row r="14" s="101" customFormat="1" ht="30" customHeight="1" spans="1:36">
      <c r="A14" s="124" t="s">
        <v>44</v>
      </c>
      <c r="B14" s="125" t="s">
        <v>79</v>
      </c>
      <c r="C14" s="126"/>
      <c r="D14" s="126"/>
      <c r="E14" s="126"/>
      <c r="F14" s="126"/>
      <c r="G14" s="126"/>
      <c r="H14" s="126"/>
      <c r="I14" s="126"/>
      <c r="J14" s="139"/>
      <c r="K14" s="140"/>
      <c r="L14" s="140">
        <v>0</v>
      </c>
      <c r="M14" s="140">
        <v>0</v>
      </c>
      <c r="N14" s="140">
        <v>0</v>
      </c>
      <c r="O14" s="140">
        <v>0</v>
      </c>
      <c r="P14" s="140">
        <v>0</v>
      </c>
      <c r="Q14" s="140">
        <v>0</v>
      </c>
      <c r="R14" s="140">
        <v>0</v>
      </c>
      <c r="S14" s="140">
        <v>0</v>
      </c>
      <c r="T14" s="140">
        <v>0</v>
      </c>
      <c r="U14" s="140">
        <v>0</v>
      </c>
      <c r="V14" s="140">
        <v>0</v>
      </c>
      <c r="W14" s="140">
        <v>0</v>
      </c>
      <c r="X14" s="140">
        <v>0</v>
      </c>
      <c r="Y14" s="140">
        <v>0</v>
      </c>
      <c r="Z14" s="140">
        <v>0</v>
      </c>
      <c r="AA14" s="140"/>
      <c r="AB14" s="140"/>
      <c r="AC14" s="140"/>
      <c r="AD14" s="140"/>
      <c r="AE14" s="140"/>
      <c r="AF14" s="140"/>
      <c r="AG14" s="141"/>
      <c r="AH14" s="141"/>
      <c r="AI14" s="141"/>
      <c r="AJ14" s="141"/>
    </row>
    <row r="15" s="101" customFormat="1" ht="30" customHeight="1" spans="1:36">
      <c r="A15" s="119" t="s">
        <v>42</v>
      </c>
      <c r="B15" s="120" t="s">
        <v>49</v>
      </c>
      <c r="C15" s="120"/>
      <c r="D15" s="120"/>
      <c r="E15" s="120"/>
      <c r="F15" s="120"/>
      <c r="G15" s="120"/>
      <c r="H15" s="120"/>
      <c r="I15" s="120"/>
      <c r="J15" s="120"/>
      <c r="K15" s="136">
        <f t="shared" ref="K15:Z15" si="4">K16+K19+K21+K22+K26+K27</f>
        <v>0</v>
      </c>
      <c r="L15" s="136">
        <f t="shared" si="4"/>
        <v>3265</v>
      </c>
      <c r="M15" s="136">
        <f t="shared" si="4"/>
        <v>3265</v>
      </c>
      <c r="N15" s="136">
        <f t="shared" si="4"/>
        <v>7045</v>
      </c>
      <c r="O15" s="136">
        <f t="shared" si="4"/>
        <v>6419</v>
      </c>
      <c r="P15" s="136">
        <f t="shared" si="4"/>
        <v>6117</v>
      </c>
      <c r="Q15" s="136">
        <f t="shared" si="4"/>
        <v>302</v>
      </c>
      <c r="R15" s="136">
        <f t="shared" si="4"/>
        <v>0</v>
      </c>
      <c r="S15" s="136">
        <f t="shared" si="4"/>
        <v>0</v>
      </c>
      <c r="T15" s="136">
        <f t="shared" si="4"/>
        <v>0</v>
      </c>
      <c r="U15" s="136">
        <f t="shared" si="4"/>
        <v>0</v>
      </c>
      <c r="V15" s="136">
        <f t="shared" si="4"/>
        <v>8.48</v>
      </c>
      <c r="W15" s="136">
        <f t="shared" si="4"/>
        <v>140</v>
      </c>
      <c r="X15" s="136">
        <f t="shared" si="4"/>
        <v>477.52</v>
      </c>
      <c r="Y15" s="136">
        <f t="shared" si="4"/>
        <v>0</v>
      </c>
      <c r="Z15" s="136">
        <f t="shared" si="4"/>
        <v>0</v>
      </c>
      <c r="AA15" s="136"/>
      <c r="AB15" s="136"/>
      <c r="AC15" s="136"/>
      <c r="AD15" s="136"/>
      <c r="AE15" s="136"/>
      <c r="AF15" s="136"/>
      <c r="AG15" s="136"/>
      <c r="AH15" s="136"/>
      <c r="AI15" s="136"/>
      <c r="AJ15" s="136"/>
    </row>
    <row r="16" s="101" customFormat="1" ht="30" customHeight="1" spans="1:36">
      <c r="A16" s="124" t="s">
        <v>44</v>
      </c>
      <c r="B16" s="127" t="s">
        <v>48</v>
      </c>
      <c r="C16" s="127"/>
      <c r="D16" s="127"/>
      <c r="E16" s="127"/>
      <c r="F16" s="127"/>
      <c r="G16" s="127"/>
      <c r="H16" s="127"/>
      <c r="I16" s="127"/>
      <c r="J16" s="127"/>
      <c r="K16" s="141"/>
      <c r="L16" s="141">
        <f>L17+L18+L24+L25</f>
        <v>2931</v>
      </c>
      <c r="M16" s="141">
        <f>M17+M18+M24+M25</f>
        <v>2931</v>
      </c>
      <c r="N16" s="141">
        <f t="shared" ref="N16:Z16" si="5">SUM(N17:N18)</f>
        <v>2865</v>
      </c>
      <c r="O16" s="141">
        <f t="shared" si="5"/>
        <v>2865</v>
      </c>
      <c r="P16" s="141">
        <f t="shared" si="5"/>
        <v>2865</v>
      </c>
      <c r="Q16" s="141">
        <f t="shared" si="5"/>
        <v>0</v>
      </c>
      <c r="R16" s="141">
        <f t="shared" si="5"/>
        <v>0</v>
      </c>
      <c r="S16" s="141">
        <f t="shared" si="5"/>
        <v>0</v>
      </c>
      <c r="T16" s="141">
        <f t="shared" si="5"/>
        <v>0</v>
      </c>
      <c r="U16" s="141">
        <f t="shared" si="5"/>
        <v>0</v>
      </c>
      <c r="V16" s="141">
        <f t="shared" si="5"/>
        <v>0</v>
      </c>
      <c r="W16" s="141">
        <f t="shared" si="5"/>
        <v>0</v>
      </c>
      <c r="X16" s="141">
        <f t="shared" si="5"/>
        <v>0</v>
      </c>
      <c r="Y16" s="141">
        <f t="shared" si="5"/>
        <v>0</v>
      </c>
      <c r="Z16" s="141">
        <f t="shared" si="5"/>
        <v>0</v>
      </c>
      <c r="AA16" s="141"/>
      <c r="AB16" s="141"/>
      <c r="AC16" s="141"/>
      <c r="AD16" s="141"/>
      <c r="AE16" s="141"/>
      <c r="AF16" s="141"/>
      <c r="AG16" s="141"/>
      <c r="AH16" s="141"/>
      <c r="AI16" s="141"/>
      <c r="AJ16" s="141"/>
    </row>
    <row r="17" s="98" customFormat="1" ht="187" customHeight="1" spans="1:69">
      <c r="A17" s="123">
        <v>2</v>
      </c>
      <c r="B17" s="123" t="s">
        <v>92</v>
      </c>
      <c r="C17" s="123">
        <v>2026</v>
      </c>
      <c r="D17" s="123" t="s">
        <v>93</v>
      </c>
      <c r="E17" s="123" t="s">
        <v>41</v>
      </c>
      <c r="F17" s="123" t="s">
        <v>48</v>
      </c>
      <c r="G17" s="123" t="s">
        <v>50</v>
      </c>
      <c r="H17" s="123" t="s">
        <v>94</v>
      </c>
      <c r="I17" s="123" t="s">
        <v>52</v>
      </c>
      <c r="J17" s="138" t="s">
        <v>95</v>
      </c>
      <c r="K17" s="129" t="s">
        <v>96</v>
      </c>
      <c r="L17" s="129">
        <v>115</v>
      </c>
      <c r="M17" s="129">
        <v>115</v>
      </c>
      <c r="N17" s="129">
        <v>1200</v>
      </c>
      <c r="O17" s="129">
        <v>1200</v>
      </c>
      <c r="P17" s="129">
        <v>1200</v>
      </c>
      <c r="Q17" s="129"/>
      <c r="R17" s="129">
        <v>0</v>
      </c>
      <c r="S17" s="129">
        <v>0</v>
      </c>
      <c r="T17" s="129">
        <v>0</v>
      </c>
      <c r="U17" s="129">
        <v>0</v>
      </c>
      <c r="V17" s="129">
        <v>0</v>
      </c>
      <c r="W17" s="129">
        <v>0</v>
      </c>
      <c r="X17" s="129">
        <v>0</v>
      </c>
      <c r="Y17" s="129"/>
      <c r="Z17" s="129">
        <v>0</v>
      </c>
      <c r="AA17" s="129" t="s">
        <v>97</v>
      </c>
      <c r="AB17" s="129" t="s">
        <v>98</v>
      </c>
      <c r="AC17" s="123" t="s">
        <v>55</v>
      </c>
      <c r="AD17" s="123" t="s">
        <v>56</v>
      </c>
      <c r="AE17" s="129" t="s">
        <v>303</v>
      </c>
      <c r="AF17" s="149" t="s">
        <v>99</v>
      </c>
      <c r="AG17" s="149" t="s">
        <v>100</v>
      </c>
      <c r="AH17" s="141"/>
      <c r="AI17" s="141"/>
      <c r="AJ17" s="129"/>
      <c r="AK17" s="158" t="s">
        <v>306</v>
      </c>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row>
    <row r="18" s="98" customFormat="1" ht="191" customHeight="1" spans="1:69">
      <c r="A18" s="123">
        <v>3</v>
      </c>
      <c r="B18" s="123" t="s">
        <v>101</v>
      </c>
      <c r="C18" s="123">
        <v>2026</v>
      </c>
      <c r="D18" s="123" t="s">
        <v>102</v>
      </c>
      <c r="E18" s="123" t="s">
        <v>41</v>
      </c>
      <c r="F18" s="123" t="s">
        <v>48</v>
      </c>
      <c r="G18" s="123" t="s">
        <v>50</v>
      </c>
      <c r="H18" s="123" t="s">
        <v>103</v>
      </c>
      <c r="I18" s="123" t="s">
        <v>52</v>
      </c>
      <c r="J18" s="138" t="s">
        <v>104</v>
      </c>
      <c r="K18" s="129" t="s">
        <v>105</v>
      </c>
      <c r="L18" s="129">
        <v>2059</v>
      </c>
      <c r="M18" s="129">
        <v>2059</v>
      </c>
      <c r="N18" s="129">
        <v>1665</v>
      </c>
      <c r="O18" s="129">
        <v>1665</v>
      </c>
      <c r="P18" s="129">
        <v>1665</v>
      </c>
      <c r="Q18" s="129"/>
      <c r="R18" s="129">
        <v>0</v>
      </c>
      <c r="S18" s="129">
        <v>0</v>
      </c>
      <c r="T18" s="129">
        <v>0</v>
      </c>
      <c r="U18" s="129">
        <v>0</v>
      </c>
      <c r="V18" s="129">
        <v>0</v>
      </c>
      <c r="W18" s="129">
        <v>0</v>
      </c>
      <c r="X18" s="129">
        <v>0</v>
      </c>
      <c r="Y18" s="129"/>
      <c r="Z18" s="129">
        <v>0</v>
      </c>
      <c r="AA18" s="129" t="s">
        <v>106</v>
      </c>
      <c r="AB18" s="129" t="s">
        <v>107</v>
      </c>
      <c r="AC18" s="129" t="s">
        <v>106</v>
      </c>
      <c r="AD18" s="129" t="s">
        <v>107</v>
      </c>
      <c r="AE18" s="129" t="s">
        <v>303</v>
      </c>
      <c r="AF18" s="149" t="s">
        <v>108</v>
      </c>
      <c r="AG18" s="159" t="s">
        <v>109</v>
      </c>
      <c r="AH18" s="141"/>
      <c r="AI18" s="141"/>
      <c r="AJ18" s="142" t="s">
        <v>110</v>
      </c>
      <c r="AK18" s="158" t="s">
        <v>306</v>
      </c>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row>
    <row r="19" s="98" customFormat="1" ht="30" customHeight="1" spans="1:36">
      <c r="A19" s="124" t="s">
        <v>44</v>
      </c>
      <c r="B19" s="127" t="s">
        <v>63</v>
      </c>
      <c r="C19" s="127"/>
      <c r="D19" s="127"/>
      <c r="E19" s="127"/>
      <c r="F19" s="127"/>
      <c r="G19" s="127"/>
      <c r="H19" s="127"/>
      <c r="I19" s="127"/>
      <c r="J19" s="127"/>
      <c r="K19" s="141"/>
      <c r="L19" s="142">
        <f t="shared" ref="L19:Z19" si="6">L20</f>
        <v>334</v>
      </c>
      <c r="M19" s="142">
        <f t="shared" si="6"/>
        <v>334</v>
      </c>
      <c r="N19" s="142">
        <f t="shared" si="6"/>
        <v>360</v>
      </c>
      <c r="O19" s="142">
        <f t="shared" si="6"/>
        <v>360</v>
      </c>
      <c r="P19" s="142">
        <f t="shared" si="6"/>
        <v>360</v>
      </c>
      <c r="Q19" s="142">
        <f t="shared" si="6"/>
        <v>0</v>
      </c>
      <c r="R19" s="142">
        <f t="shared" si="6"/>
        <v>0</v>
      </c>
      <c r="S19" s="142">
        <f t="shared" si="6"/>
        <v>0</v>
      </c>
      <c r="T19" s="142">
        <f t="shared" si="6"/>
        <v>0</v>
      </c>
      <c r="U19" s="142">
        <f t="shared" si="6"/>
        <v>0</v>
      </c>
      <c r="V19" s="142">
        <f t="shared" si="6"/>
        <v>0</v>
      </c>
      <c r="W19" s="142">
        <f t="shared" si="6"/>
        <v>0</v>
      </c>
      <c r="X19" s="142">
        <f t="shared" si="6"/>
        <v>0</v>
      </c>
      <c r="Y19" s="142">
        <f t="shared" si="6"/>
        <v>0</v>
      </c>
      <c r="Z19" s="142">
        <f t="shared" si="6"/>
        <v>0</v>
      </c>
      <c r="AA19" s="141"/>
      <c r="AB19" s="141"/>
      <c r="AC19" s="141"/>
      <c r="AD19" s="141"/>
      <c r="AE19" s="141"/>
      <c r="AF19" s="141"/>
      <c r="AG19" s="140"/>
      <c r="AH19" s="140"/>
      <c r="AI19" s="140"/>
      <c r="AJ19" s="140"/>
    </row>
    <row r="20" s="98" customFormat="1" ht="143" customHeight="1" spans="1:69">
      <c r="A20" s="128">
        <v>4</v>
      </c>
      <c r="B20" s="128" t="s">
        <v>129</v>
      </c>
      <c r="C20" s="128">
        <v>2026</v>
      </c>
      <c r="D20" s="128" t="s">
        <v>130</v>
      </c>
      <c r="E20" s="128" t="s">
        <v>41</v>
      </c>
      <c r="F20" s="128" t="s">
        <v>63</v>
      </c>
      <c r="G20" s="128" t="s">
        <v>50</v>
      </c>
      <c r="H20" s="128" t="s">
        <v>113</v>
      </c>
      <c r="I20" s="123" t="s">
        <v>52</v>
      </c>
      <c r="J20" s="128" t="s">
        <v>307</v>
      </c>
      <c r="K20" s="129" t="s">
        <v>132</v>
      </c>
      <c r="L20" s="129">
        <v>334</v>
      </c>
      <c r="M20" s="129">
        <v>334</v>
      </c>
      <c r="N20" s="129">
        <v>360</v>
      </c>
      <c r="O20" s="129">
        <v>360</v>
      </c>
      <c r="P20" s="129">
        <v>360</v>
      </c>
      <c r="Q20" s="129"/>
      <c r="R20" s="102">
        <v>0</v>
      </c>
      <c r="S20" s="102">
        <v>0</v>
      </c>
      <c r="T20" s="102">
        <v>0</v>
      </c>
      <c r="U20" s="102">
        <v>0</v>
      </c>
      <c r="V20" s="102">
        <v>0</v>
      </c>
      <c r="W20" s="102"/>
      <c r="X20" s="102">
        <v>0</v>
      </c>
      <c r="Y20" s="102"/>
      <c r="Z20" s="102">
        <v>0</v>
      </c>
      <c r="AA20" s="129" t="s">
        <v>116</v>
      </c>
      <c r="AB20" s="129" t="s">
        <v>117</v>
      </c>
      <c r="AC20" s="150" t="s">
        <v>55</v>
      </c>
      <c r="AD20" s="150" t="s">
        <v>56</v>
      </c>
      <c r="AE20" s="129" t="s">
        <v>303</v>
      </c>
      <c r="AF20" s="149" t="s">
        <v>133</v>
      </c>
      <c r="AG20" s="129" t="s">
        <v>134</v>
      </c>
      <c r="AH20" s="129"/>
      <c r="AI20" s="129"/>
      <c r="AJ20" s="129" t="s">
        <v>135</v>
      </c>
      <c r="AK20" s="158" t="s">
        <v>306</v>
      </c>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row>
    <row r="21" s="98" customFormat="1" ht="30" customHeight="1" spans="1:36">
      <c r="A21" s="124" t="s">
        <v>44</v>
      </c>
      <c r="B21" s="127" t="s">
        <v>136</v>
      </c>
      <c r="C21" s="127"/>
      <c r="D21" s="127"/>
      <c r="E21" s="127"/>
      <c r="F21" s="127"/>
      <c r="G21" s="127"/>
      <c r="H21" s="127"/>
      <c r="I21" s="127"/>
      <c r="J21" s="127"/>
      <c r="K21" s="141"/>
      <c r="L21" s="141"/>
      <c r="M21" s="141"/>
      <c r="N21" s="141"/>
      <c r="O21" s="141"/>
      <c r="P21" s="141"/>
      <c r="Q21" s="141"/>
      <c r="R21" s="141"/>
      <c r="S21" s="142"/>
      <c r="T21" s="142"/>
      <c r="U21" s="142"/>
      <c r="V21" s="142"/>
      <c r="W21" s="142"/>
      <c r="X21" s="142"/>
      <c r="Y21" s="142"/>
      <c r="Z21" s="142"/>
      <c r="AA21" s="141"/>
      <c r="AB21" s="141"/>
      <c r="AC21" s="141"/>
      <c r="AD21" s="141"/>
      <c r="AE21" s="141"/>
      <c r="AF21" s="141"/>
      <c r="AG21" s="143"/>
      <c r="AH21" s="143"/>
      <c r="AI21" s="143"/>
      <c r="AJ21" s="143"/>
    </row>
    <row r="22" s="101" customFormat="1" ht="30" customHeight="1" spans="1:36">
      <c r="A22" s="124" t="s">
        <v>44</v>
      </c>
      <c r="B22" s="127" t="s">
        <v>137</v>
      </c>
      <c r="C22" s="127"/>
      <c r="D22" s="127"/>
      <c r="E22" s="127"/>
      <c r="F22" s="127"/>
      <c r="G22" s="127"/>
      <c r="H22" s="127"/>
      <c r="I22" s="127"/>
      <c r="J22" s="127"/>
      <c r="K22" s="141"/>
      <c r="L22" s="141"/>
      <c r="M22" s="141"/>
      <c r="N22" s="142">
        <f t="shared" ref="N22:Y22" si="7">SUM(N23:N25)</f>
        <v>3820</v>
      </c>
      <c r="O22" s="142">
        <f t="shared" si="7"/>
        <v>3194</v>
      </c>
      <c r="P22" s="142">
        <f t="shared" si="7"/>
        <v>2892</v>
      </c>
      <c r="Q22" s="142">
        <f t="shared" si="7"/>
        <v>302</v>
      </c>
      <c r="R22" s="142">
        <f t="shared" si="7"/>
        <v>0</v>
      </c>
      <c r="S22" s="142">
        <f t="shared" si="7"/>
        <v>0</v>
      </c>
      <c r="T22" s="142">
        <f t="shared" si="7"/>
        <v>0</v>
      </c>
      <c r="U22" s="142">
        <f t="shared" si="7"/>
        <v>0</v>
      </c>
      <c r="V22" s="142">
        <f t="shared" si="7"/>
        <v>8.48</v>
      </c>
      <c r="W22" s="142">
        <f t="shared" si="7"/>
        <v>140</v>
      </c>
      <c r="X22" s="142">
        <f t="shared" si="7"/>
        <v>477.52</v>
      </c>
      <c r="Y22" s="142">
        <f t="shared" si="7"/>
        <v>0</v>
      </c>
      <c r="Z22" s="142"/>
      <c r="AA22" s="141"/>
      <c r="AB22" s="141"/>
      <c r="AC22" s="141"/>
      <c r="AD22" s="141"/>
      <c r="AE22" s="141"/>
      <c r="AF22" s="141"/>
      <c r="AG22" s="140"/>
      <c r="AH22" s="140"/>
      <c r="AI22" s="140"/>
      <c r="AJ22" s="140"/>
    </row>
    <row r="23" s="102" customFormat="1" ht="204" customHeight="1" spans="1:70">
      <c r="A23" s="123">
        <v>5</v>
      </c>
      <c r="B23" s="123" t="s">
        <v>243</v>
      </c>
      <c r="C23" s="123">
        <v>2026</v>
      </c>
      <c r="D23" s="123" t="s">
        <v>244</v>
      </c>
      <c r="E23" s="123" t="s">
        <v>207</v>
      </c>
      <c r="F23" s="123" t="s">
        <v>219</v>
      </c>
      <c r="G23" s="123" t="s">
        <v>50</v>
      </c>
      <c r="H23" s="123" t="s">
        <v>94</v>
      </c>
      <c r="I23" s="123" t="s">
        <v>236</v>
      </c>
      <c r="J23" s="138" t="s">
        <v>245</v>
      </c>
      <c r="K23" s="129" t="s">
        <v>246</v>
      </c>
      <c r="L23" s="129">
        <v>778</v>
      </c>
      <c r="M23" s="129">
        <v>778</v>
      </c>
      <c r="N23" s="129">
        <v>1000</v>
      </c>
      <c r="O23" s="129">
        <v>1000</v>
      </c>
      <c r="P23" s="129">
        <v>698</v>
      </c>
      <c r="Q23" s="129">
        <v>302</v>
      </c>
      <c r="R23" s="129">
        <v>0</v>
      </c>
      <c r="S23" s="129">
        <v>0</v>
      </c>
      <c r="T23" s="129">
        <v>0</v>
      </c>
      <c r="U23" s="129">
        <v>0</v>
      </c>
      <c r="V23" s="129">
        <v>0</v>
      </c>
      <c r="W23" s="129">
        <v>0</v>
      </c>
      <c r="X23" s="129">
        <v>0</v>
      </c>
      <c r="Y23" s="129"/>
      <c r="Z23" s="129">
        <v>0</v>
      </c>
      <c r="AA23" s="129" t="s">
        <v>97</v>
      </c>
      <c r="AB23" s="129" t="s">
        <v>98</v>
      </c>
      <c r="AC23" s="129" t="s">
        <v>55</v>
      </c>
      <c r="AD23" s="129" t="s">
        <v>56</v>
      </c>
      <c r="AE23" s="129" t="s">
        <v>303</v>
      </c>
      <c r="AF23" s="149" t="s">
        <v>247</v>
      </c>
      <c r="AG23" s="138" t="s">
        <v>248</v>
      </c>
      <c r="AH23" s="129"/>
      <c r="AI23" s="129"/>
      <c r="AJ23" s="129" t="s">
        <v>68</v>
      </c>
      <c r="AK23" s="154" t="s">
        <v>306</v>
      </c>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61"/>
    </row>
    <row r="24" s="98" customFormat="1" ht="157" customHeight="1" spans="1:69">
      <c r="A24" s="123">
        <v>6</v>
      </c>
      <c r="B24" s="123" t="s">
        <v>111</v>
      </c>
      <c r="C24" s="123">
        <v>2026</v>
      </c>
      <c r="D24" s="123" t="s">
        <v>112</v>
      </c>
      <c r="E24" s="123" t="s">
        <v>41</v>
      </c>
      <c r="F24" s="123" t="s">
        <v>48</v>
      </c>
      <c r="G24" s="123" t="s">
        <v>50</v>
      </c>
      <c r="H24" s="123" t="s">
        <v>113</v>
      </c>
      <c r="I24" s="123" t="s">
        <v>52</v>
      </c>
      <c r="J24" s="138" t="s">
        <v>114</v>
      </c>
      <c r="K24" s="129" t="s">
        <v>115</v>
      </c>
      <c r="L24" s="129">
        <v>334</v>
      </c>
      <c r="M24" s="129">
        <v>334</v>
      </c>
      <c r="N24" s="129">
        <v>1720</v>
      </c>
      <c r="O24" s="129">
        <v>1720</v>
      </c>
      <c r="P24" s="129">
        <v>1720</v>
      </c>
      <c r="Q24" s="129"/>
      <c r="R24" s="129">
        <v>0</v>
      </c>
      <c r="S24" s="129">
        <v>0</v>
      </c>
      <c r="T24" s="129">
        <v>0</v>
      </c>
      <c r="U24" s="129">
        <v>0</v>
      </c>
      <c r="V24" s="129">
        <v>0</v>
      </c>
      <c r="W24" s="129">
        <v>0</v>
      </c>
      <c r="X24" s="129">
        <v>0</v>
      </c>
      <c r="Y24" s="129"/>
      <c r="Z24" s="129">
        <v>0</v>
      </c>
      <c r="AA24" s="129" t="s">
        <v>116</v>
      </c>
      <c r="AB24" s="129" t="s">
        <v>117</v>
      </c>
      <c r="AC24" s="123" t="s">
        <v>55</v>
      </c>
      <c r="AD24" s="123" t="s">
        <v>56</v>
      </c>
      <c r="AE24" s="129" t="s">
        <v>303</v>
      </c>
      <c r="AF24" s="149" t="s">
        <v>118</v>
      </c>
      <c r="AG24" s="149" t="s">
        <v>119</v>
      </c>
      <c r="AH24" s="141"/>
      <c r="AI24" s="141"/>
      <c r="AJ24" s="129" t="s">
        <v>68</v>
      </c>
      <c r="AK24" s="158" t="s">
        <v>306</v>
      </c>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row>
    <row r="25" s="98" customFormat="1" ht="157" customHeight="1" spans="1:69">
      <c r="A25" s="123">
        <v>7</v>
      </c>
      <c r="B25" s="123" t="s">
        <v>120</v>
      </c>
      <c r="C25" s="123">
        <v>2026</v>
      </c>
      <c r="D25" s="123" t="s">
        <v>121</v>
      </c>
      <c r="E25" s="123" t="s">
        <v>41</v>
      </c>
      <c r="F25" s="123" t="s">
        <v>48</v>
      </c>
      <c r="G25" s="123" t="s">
        <v>50</v>
      </c>
      <c r="H25" s="123" t="s">
        <v>122</v>
      </c>
      <c r="I25" s="123" t="s">
        <v>52</v>
      </c>
      <c r="J25" s="138" t="s">
        <v>308</v>
      </c>
      <c r="K25" s="129" t="s">
        <v>124</v>
      </c>
      <c r="L25" s="129">
        <v>423</v>
      </c>
      <c r="M25" s="129">
        <v>423</v>
      </c>
      <c r="N25" s="129">
        <v>1100</v>
      </c>
      <c r="O25" s="129">
        <f>R25+S25+T25+U25+P25</f>
        <v>474</v>
      </c>
      <c r="P25" s="129">
        <f>214+320-60</f>
        <v>474</v>
      </c>
      <c r="Q25" s="129"/>
      <c r="R25" s="129"/>
      <c r="S25" s="129"/>
      <c r="T25" s="129"/>
      <c r="U25" s="129">
        <v>0</v>
      </c>
      <c r="V25" s="129">
        <v>8.48</v>
      </c>
      <c r="W25" s="129">
        <v>140</v>
      </c>
      <c r="X25" s="129">
        <f>N25-P25-V25-W25</f>
        <v>477.52</v>
      </c>
      <c r="Y25" s="129" t="s">
        <v>305</v>
      </c>
      <c r="AA25" s="129" t="s">
        <v>125</v>
      </c>
      <c r="AB25" s="129" t="s">
        <v>126</v>
      </c>
      <c r="AC25" s="129" t="s">
        <v>55</v>
      </c>
      <c r="AD25" s="129" t="s">
        <v>56</v>
      </c>
      <c r="AE25" s="129" t="s">
        <v>303</v>
      </c>
      <c r="AF25" s="149" t="s">
        <v>309</v>
      </c>
      <c r="AG25" s="149" t="s">
        <v>128</v>
      </c>
      <c r="AH25" s="141"/>
      <c r="AI25" s="141"/>
      <c r="AJ25" s="129" t="s">
        <v>68</v>
      </c>
      <c r="AK25" s="158" t="s">
        <v>306</v>
      </c>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row>
    <row r="26" s="99" customFormat="1" ht="30" customHeight="1" spans="1:37">
      <c r="A26" s="124" t="s">
        <v>44</v>
      </c>
      <c r="B26" s="127" t="s">
        <v>138</v>
      </c>
      <c r="C26" s="127"/>
      <c r="D26" s="127"/>
      <c r="E26" s="127"/>
      <c r="F26" s="127"/>
      <c r="G26" s="127"/>
      <c r="H26" s="127"/>
      <c r="I26" s="127"/>
      <c r="J26" s="127"/>
      <c r="K26" s="143"/>
      <c r="L26" s="143"/>
      <c r="M26" s="143"/>
      <c r="N26" s="143"/>
      <c r="O26" s="143"/>
      <c r="P26" s="143"/>
      <c r="Q26" s="143"/>
      <c r="R26" s="143"/>
      <c r="S26" s="140"/>
      <c r="T26" s="140"/>
      <c r="U26" s="140"/>
      <c r="V26" s="140"/>
      <c r="W26" s="140"/>
      <c r="X26" s="140"/>
      <c r="Y26" s="140"/>
      <c r="Z26" s="140"/>
      <c r="AA26" s="143"/>
      <c r="AB26" s="143"/>
      <c r="AC26" s="143"/>
      <c r="AD26" s="143"/>
      <c r="AE26" s="143"/>
      <c r="AF26" s="143"/>
      <c r="AG26" s="141"/>
      <c r="AH26" s="141"/>
      <c r="AI26" s="141"/>
      <c r="AJ26" s="141"/>
      <c r="AK26" s="155"/>
    </row>
    <row r="27" s="101" customFormat="1" ht="30" customHeight="1" spans="1:36">
      <c r="A27" s="124" t="s">
        <v>44</v>
      </c>
      <c r="B27" s="127" t="s">
        <v>139</v>
      </c>
      <c r="C27" s="127"/>
      <c r="D27" s="127"/>
      <c r="E27" s="127"/>
      <c r="F27" s="127"/>
      <c r="G27" s="127"/>
      <c r="H27" s="127"/>
      <c r="I27" s="127"/>
      <c r="J27" s="127"/>
      <c r="K27" s="143"/>
      <c r="L27" s="143"/>
      <c r="M27" s="143"/>
      <c r="N27" s="143"/>
      <c r="O27" s="143"/>
      <c r="P27" s="143"/>
      <c r="Q27" s="143"/>
      <c r="R27" s="143"/>
      <c r="S27" s="140"/>
      <c r="T27" s="140"/>
      <c r="U27" s="140"/>
      <c r="V27" s="140"/>
      <c r="W27" s="140"/>
      <c r="X27" s="140"/>
      <c r="Y27" s="140"/>
      <c r="Z27" s="140"/>
      <c r="AA27" s="143"/>
      <c r="AB27" s="143"/>
      <c r="AC27" s="143"/>
      <c r="AD27" s="143"/>
      <c r="AE27" s="143"/>
      <c r="AF27" s="143"/>
      <c r="AG27" s="140"/>
      <c r="AH27" s="140"/>
      <c r="AI27" s="140"/>
      <c r="AJ27" s="140"/>
    </row>
    <row r="28" s="101" customFormat="1" ht="30" customHeight="1" spans="1:36">
      <c r="A28" s="119" t="s">
        <v>42</v>
      </c>
      <c r="B28" s="120" t="s">
        <v>140</v>
      </c>
      <c r="C28" s="120"/>
      <c r="D28" s="120"/>
      <c r="E28" s="120"/>
      <c r="F28" s="120"/>
      <c r="G28" s="120"/>
      <c r="H28" s="120"/>
      <c r="I28" s="120"/>
      <c r="J28" s="120"/>
      <c r="K28" s="136">
        <f t="shared" ref="K28:Z28" si="8">K29+K30+K32+K33</f>
        <v>0</v>
      </c>
      <c r="L28" s="136">
        <f t="shared" si="8"/>
        <v>20</v>
      </c>
      <c r="M28" s="136">
        <f t="shared" si="8"/>
        <v>20</v>
      </c>
      <c r="N28" s="136">
        <f t="shared" si="8"/>
        <v>170</v>
      </c>
      <c r="O28" s="136">
        <f t="shared" si="8"/>
        <v>135.48</v>
      </c>
      <c r="P28" s="136">
        <f t="shared" si="8"/>
        <v>0</v>
      </c>
      <c r="Q28" s="136">
        <f t="shared" si="8"/>
        <v>0</v>
      </c>
      <c r="R28" s="136">
        <f t="shared" si="8"/>
        <v>0</v>
      </c>
      <c r="S28" s="136">
        <f t="shared" si="8"/>
        <v>135.48</v>
      </c>
      <c r="T28" s="136">
        <f t="shared" si="8"/>
        <v>0</v>
      </c>
      <c r="U28" s="136">
        <f t="shared" si="8"/>
        <v>0</v>
      </c>
      <c r="V28" s="136">
        <f t="shared" si="8"/>
        <v>34.52</v>
      </c>
      <c r="W28" s="136">
        <f t="shared" si="8"/>
        <v>0</v>
      </c>
      <c r="X28" s="136">
        <f t="shared" si="8"/>
        <v>0</v>
      </c>
      <c r="Y28" s="136">
        <f t="shared" si="8"/>
        <v>0</v>
      </c>
      <c r="Z28" s="136">
        <f t="shared" si="8"/>
        <v>0</v>
      </c>
      <c r="AA28" s="136"/>
      <c r="AB28" s="136"/>
      <c r="AC28" s="136"/>
      <c r="AD28" s="136"/>
      <c r="AE28" s="136"/>
      <c r="AF28" s="136"/>
      <c r="AG28" s="136"/>
      <c r="AH28" s="136"/>
      <c r="AI28" s="136"/>
      <c r="AJ28" s="136"/>
    </row>
    <row r="29" s="101" customFormat="1" ht="30" customHeight="1" spans="1:36">
      <c r="A29" s="124" t="s">
        <v>44</v>
      </c>
      <c r="B29" s="127" t="s">
        <v>141</v>
      </c>
      <c r="C29" s="127"/>
      <c r="D29" s="127"/>
      <c r="E29" s="127"/>
      <c r="F29" s="127"/>
      <c r="G29" s="127"/>
      <c r="H29" s="127"/>
      <c r="I29" s="127"/>
      <c r="J29" s="127"/>
      <c r="K29" s="143"/>
      <c r="L29" s="143"/>
      <c r="M29" s="143"/>
      <c r="N29" s="143"/>
      <c r="O29" s="143"/>
      <c r="P29" s="143"/>
      <c r="Q29" s="143"/>
      <c r="R29" s="143"/>
      <c r="S29" s="140"/>
      <c r="T29" s="140"/>
      <c r="U29" s="140"/>
      <c r="V29" s="140"/>
      <c r="W29" s="140"/>
      <c r="X29" s="140"/>
      <c r="Y29" s="140"/>
      <c r="Z29" s="140"/>
      <c r="AA29" s="143"/>
      <c r="AB29" s="143"/>
      <c r="AC29" s="143"/>
      <c r="AD29" s="143"/>
      <c r="AE29" s="143"/>
      <c r="AF29" s="143"/>
      <c r="AG29" s="141"/>
      <c r="AH29" s="141"/>
      <c r="AI29" s="141"/>
      <c r="AJ29" s="141"/>
    </row>
    <row r="30" s="103" customFormat="1" ht="30" customHeight="1" spans="1:37">
      <c r="A30" s="124" t="s">
        <v>44</v>
      </c>
      <c r="B30" s="127" t="s">
        <v>142</v>
      </c>
      <c r="C30" s="127"/>
      <c r="D30" s="127"/>
      <c r="E30" s="127"/>
      <c r="F30" s="127"/>
      <c r="G30" s="127"/>
      <c r="H30" s="127"/>
      <c r="I30" s="127"/>
      <c r="J30" s="127"/>
      <c r="K30" s="143"/>
      <c r="L30" s="143">
        <f t="shared" ref="L30:Z30" si="9">L31</f>
        <v>20</v>
      </c>
      <c r="M30" s="143">
        <f t="shared" si="9"/>
        <v>20</v>
      </c>
      <c r="N30" s="143">
        <f t="shared" si="9"/>
        <v>170</v>
      </c>
      <c r="O30" s="143">
        <f t="shared" si="9"/>
        <v>135.48</v>
      </c>
      <c r="P30" s="143">
        <f t="shared" si="9"/>
        <v>0</v>
      </c>
      <c r="Q30" s="143">
        <f t="shared" si="9"/>
        <v>0</v>
      </c>
      <c r="R30" s="143">
        <f t="shared" si="9"/>
        <v>0</v>
      </c>
      <c r="S30" s="143">
        <f t="shared" si="9"/>
        <v>135.48</v>
      </c>
      <c r="T30" s="143">
        <f t="shared" si="9"/>
        <v>0</v>
      </c>
      <c r="U30" s="143">
        <f t="shared" si="9"/>
        <v>0</v>
      </c>
      <c r="V30" s="143">
        <f t="shared" si="9"/>
        <v>34.52</v>
      </c>
      <c r="W30" s="143">
        <f t="shared" si="9"/>
        <v>0</v>
      </c>
      <c r="X30" s="143">
        <f t="shared" si="9"/>
        <v>0</v>
      </c>
      <c r="Y30" s="143">
        <f t="shared" si="9"/>
        <v>0</v>
      </c>
      <c r="Z30" s="143">
        <f t="shared" si="9"/>
        <v>0</v>
      </c>
      <c r="AA30" s="143"/>
      <c r="AB30" s="143"/>
      <c r="AC30" s="143"/>
      <c r="AD30" s="143"/>
      <c r="AE30" s="143"/>
      <c r="AF30" s="143"/>
      <c r="AG30" s="141"/>
      <c r="AH30" s="141"/>
      <c r="AI30" s="141"/>
      <c r="AJ30" s="141"/>
      <c r="AK30" s="155"/>
    </row>
    <row r="31" s="101" customFormat="1" ht="205" customHeight="1" spans="1:69">
      <c r="A31" s="123">
        <v>8</v>
      </c>
      <c r="B31" s="123" t="s">
        <v>143</v>
      </c>
      <c r="C31" s="123">
        <v>2026</v>
      </c>
      <c r="D31" s="123" t="s">
        <v>144</v>
      </c>
      <c r="E31" s="123">
        <v>2026</v>
      </c>
      <c r="F31" s="129" t="s">
        <v>41</v>
      </c>
      <c r="G31" s="123" t="s">
        <v>41</v>
      </c>
      <c r="H31" s="123" t="s">
        <v>145</v>
      </c>
      <c r="I31" s="123" t="s">
        <v>52</v>
      </c>
      <c r="J31" s="138" t="s">
        <v>310</v>
      </c>
      <c r="K31" s="129" t="s">
        <v>147</v>
      </c>
      <c r="L31" s="129">
        <v>20</v>
      </c>
      <c r="M31" s="129">
        <v>20</v>
      </c>
      <c r="N31" s="129">
        <v>170</v>
      </c>
      <c r="O31" s="129">
        <v>135.48</v>
      </c>
      <c r="P31" s="129">
        <v>0</v>
      </c>
      <c r="Q31" s="129"/>
      <c r="R31" s="129">
        <v>0</v>
      </c>
      <c r="S31" s="129">
        <v>135.48</v>
      </c>
      <c r="T31" s="129">
        <v>0</v>
      </c>
      <c r="U31" s="129">
        <v>0</v>
      </c>
      <c r="V31" s="129">
        <v>34.52</v>
      </c>
      <c r="W31" s="129">
        <v>0</v>
      </c>
      <c r="X31" s="129">
        <v>0</v>
      </c>
      <c r="Y31" s="129"/>
      <c r="Z31" s="129">
        <v>0</v>
      </c>
      <c r="AA31" s="129" t="s">
        <v>148</v>
      </c>
      <c r="AB31" s="129" t="s">
        <v>149</v>
      </c>
      <c r="AC31" s="129" t="s">
        <v>150</v>
      </c>
      <c r="AD31" s="129" t="s">
        <v>151</v>
      </c>
      <c r="AE31" s="123" t="s">
        <v>311</v>
      </c>
      <c r="AF31" s="149" t="s">
        <v>153</v>
      </c>
      <c r="AG31" s="149" t="s">
        <v>154</v>
      </c>
      <c r="AH31" s="141"/>
      <c r="AI31" s="141"/>
      <c r="AJ31" s="141"/>
      <c r="AK31" s="158" t="s">
        <v>306</v>
      </c>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row>
    <row r="32" s="101" customFormat="1" ht="30" customHeight="1" spans="1:36">
      <c r="A32" s="124" t="s">
        <v>44</v>
      </c>
      <c r="B32" s="127" t="s">
        <v>155</v>
      </c>
      <c r="C32" s="127"/>
      <c r="D32" s="127"/>
      <c r="E32" s="127"/>
      <c r="F32" s="127"/>
      <c r="G32" s="127"/>
      <c r="H32" s="127"/>
      <c r="I32" s="127"/>
      <c r="J32" s="127"/>
      <c r="K32" s="140"/>
      <c r="L32" s="140"/>
      <c r="M32" s="140"/>
      <c r="N32" s="140"/>
      <c r="O32" s="140"/>
      <c r="P32" s="140"/>
      <c r="Q32" s="140"/>
      <c r="R32" s="140"/>
      <c r="S32" s="140"/>
      <c r="T32" s="140"/>
      <c r="U32" s="140"/>
      <c r="V32" s="140"/>
      <c r="W32" s="140"/>
      <c r="X32" s="140"/>
      <c r="Y32" s="140"/>
      <c r="Z32" s="140"/>
      <c r="AA32" s="140"/>
      <c r="AB32" s="143"/>
      <c r="AC32" s="140"/>
      <c r="AD32" s="143"/>
      <c r="AE32" s="123"/>
      <c r="AF32" s="140"/>
      <c r="AG32" s="141"/>
      <c r="AH32" s="141"/>
      <c r="AI32" s="141"/>
      <c r="AJ32" s="141"/>
    </row>
    <row r="33" s="101" customFormat="1" ht="30" customHeight="1" spans="1:36">
      <c r="A33" s="124" t="s">
        <v>44</v>
      </c>
      <c r="B33" s="127" t="s">
        <v>156</v>
      </c>
      <c r="C33" s="127"/>
      <c r="D33" s="127"/>
      <c r="E33" s="127"/>
      <c r="F33" s="127"/>
      <c r="G33" s="127"/>
      <c r="H33" s="127"/>
      <c r="I33" s="127"/>
      <c r="J33" s="127"/>
      <c r="K33" s="141"/>
      <c r="L33" s="141"/>
      <c r="M33" s="141"/>
      <c r="N33" s="141"/>
      <c r="O33" s="141"/>
      <c r="P33" s="141"/>
      <c r="Q33" s="141"/>
      <c r="R33" s="141"/>
      <c r="S33" s="142"/>
      <c r="T33" s="142"/>
      <c r="U33" s="142"/>
      <c r="V33" s="142"/>
      <c r="W33" s="142"/>
      <c r="X33" s="142"/>
      <c r="Y33" s="142"/>
      <c r="Z33" s="142"/>
      <c r="AA33" s="141"/>
      <c r="AB33" s="141"/>
      <c r="AC33" s="141"/>
      <c r="AD33" s="141"/>
      <c r="AE33" s="123"/>
      <c r="AF33" s="141"/>
      <c r="AG33" s="141"/>
      <c r="AH33" s="141"/>
      <c r="AI33" s="141"/>
      <c r="AJ33" s="141"/>
    </row>
    <row r="34" s="101" customFormat="1" ht="30" customHeight="1" spans="1:36">
      <c r="A34" s="119" t="s">
        <v>42</v>
      </c>
      <c r="B34" s="120" t="s">
        <v>157</v>
      </c>
      <c r="C34" s="120"/>
      <c r="D34" s="120"/>
      <c r="E34" s="120"/>
      <c r="F34" s="120"/>
      <c r="G34" s="120"/>
      <c r="H34" s="120"/>
      <c r="I34" s="120"/>
      <c r="J34" s="120"/>
      <c r="K34" s="136">
        <f t="shared" ref="K34:Z34" si="10">K35+K38+K39</f>
        <v>0</v>
      </c>
      <c r="L34" s="136">
        <f t="shared" si="10"/>
        <v>0</v>
      </c>
      <c r="M34" s="136">
        <f t="shared" si="10"/>
        <v>0</v>
      </c>
      <c r="N34" s="136">
        <f t="shared" si="10"/>
        <v>1820</v>
      </c>
      <c r="O34" s="136">
        <f t="shared" si="10"/>
        <v>1500</v>
      </c>
      <c r="P34" s="136">
        <f t="shared" si="10"/>
        <v>0</v>
      </c>
      <c r="Q34" s="136">
        <f t="shared" si="10"/>
        <v>1100</v>
      </c>
      <c r="R34" s="136">
        <f t="shared" si="10"/>
        <v>400</v>
      </c>
      <c r="S34" s="136">
        <f t="shared" si="10"/>
        <v>0</v>
      </c>
      <c r="T34" s="136">
        <f t="shared" si="10"/>
        <v>0</v>
      </c>
      <c r="U34" s="136">
        <f t="shared" si="10"/>
        <v>0</v>
      </c>
      <c r="V34" s="136">
        <f t="shared" si="10"/>
        <v>0</v>
      </c>
      <c r="W34" s="136">
        <f t="shared" si="10"/>
        <v>320</v>
      </c>
      <c r="X34" s="136">
        <f t="shared" si="10"/>
        <v>0</v>
      </c>
      <c r="Y34" s="136">
        <f t="shared" si="10"/>
        <v>0</v>
      </c>
      <c r="Z34" s="136">
        <f t="shared" si="10"/>
        <v>0</v>
      </c>
      <c r="AA34" s="136"/>
      <c r="AB34" s="136"/>
      <c r="AC34" s="136"/>
      <c r="AD34" s="136"/>
      <c r="AE34" s="123"/>
      <c r="AF34" s="136"/>
      <c r="AG34" s="136"/>
      <c r="AH34" s="136"/>
      <c r="AI34" s="136"/>
      <c r="AJ34" s="136"/>
    </row>
    <row r="35" s="103" customFormat="1" ht="30" customHeight="1" spans="1:37">
      <c r="A35" s="124" t="s">
        <v>44</v>
      </c>
      <c r="B35" s="127" t="s">
        <v>158</v>
      </c>
      <c r="C35" s="127"/>
      <c r="D35" s="127"/>
      <c r="E35" s="127"/>
      <c r="F35" s="127"/>
      <c r="G35" s="127"/>
      <c r="H35" s="127"/>
      <c r="I35" s="127"/>
      <c r="J35" s="127"/>
      <c r="K35" s="141"/>
      <c r="L35" s="141"/>
      <c r="M35" s="141"/>
      <c r="N35" s="141">
        <f t="shared" ref="N35:Z35" si="11">SUM(N36:N37)</f>
        <v>1820</v>
      </c>
      <c r="O35" s="141">
        <f t="shared" si="11"/>
        <v>1500</v>
      </c>
      <c r="P35" s="141">
        <f t="shared" si="11"/>
        <v>0</v>
      </c>
      <c r="Q35" s="141">
        <f t="shared" si="11"/>
        <v>1100</v>
      </c>
      <c r="R35" s="141">
        <f t="shared" si="11"/>
        <v>400</v>
      </c>
      <c r="S35" s="141">
        <f t="shared" si="11"/>
        <v>0</v>
      </c>
      <c r="T35" s="141">
        <f t="shared" si="11"/>
        <v>0</v>
      </c>
      <c r="U35" s="141">
        <f t="shared" si="11"/>
        <v>0</v>
      </c>
      <c r="V35" s="141">
        <f t="shared" si="11"/>
        <v>0</v>
      </c>
      <c r="W35" s="141">
        <f t="shared" si="11"/>
        <v>320</v>
      </c>
      <c r="X35" s="141">
        <f t="shared" si="11"/>
        <v>0</v>
      </c>
      <c r="Y35" s="141">
        <f t="shared" si="11"/>
        <v>0</v>
      </c>
      <c r="Z35" s="141">
        <f t="shared" si="11"/>
        <v>0</v>
      </c>
      <c r="AA35" s="141"/>
      <c r="AB35" s="141"/>
      <c r="AC35" s="141"/>
      <c r="AD35" s="141"/>
      <c r="AE35" s="123"/>
      <c r="AF35" s="141"/>
      <c r="AG35" s="141"/>
      <c r="AH35" s="141"/>
      <c r="AI35" s="141"/>
      <c r="AJ35" s="141"/>
      <c r="AK35" s="155"/>
    </row>
    <row r="36" s="102" customFormat="1" ht="212" customHeight="1" spans="1:70">
      <c r="A36" s="123">
        <v>9</v>
      </c>
      <c r="B36" s="123" t="s">
        <v>226</v>
      </c>
      <c r="C36" s="123">
        <v>2026</v>
      </c>
      <c r="D36" s="123" t="s">
        <v>227</v>
      </c>
      <c r="E36" s="123" t="s">
        <v>207</v>
      </c>
      <c r="F36" s="123" t="s">
        <v>219</v>
      </c>
      <c r="G36" s="123" t="s">
        <v>50</v>
      </c>
      <c r="H36" s="123" t="s">
        <v>122</v>
      </c>
      <c r="I36" s="123" t="s">
        <v>228</v>
      </c>
      <c r="J36" s="138" t="s">
        <v>229</v>
      </c>
      <c r="K36" s="129" t="s">
        <v>230</v>
      </c>
      <c r="L36" s="129">
        <v>423</v>
      </c>
      <c r="M36" s="129">
        <v>423</v>
      </c>
      <c r="N36" s="129">
        <v>720</v>
      </c>
      <c r="O36" s="129">
        <v>400</v>
      </c>
      <c r="P36" s="129"/>
      <c r="Q36" s="129"/>
      <c r="R36" s="129">
        <v>400</v>
      </c>
      <c r="S36" s="129">
        <v>0</v>
      </c>
      <c r="T36" s="129">
        <v>0</v>
      </c>
      <c r="U36" s="129">
        <v>0</v>
      </c>
      <c r="V36" s="129">
        <v>0</v>
      </c>
      <c r="W36" s="129">
        <v>320</v>
      </c>
      <c r="X36" s="129">
        <v>0</v>
      </c>
      <c r="Y36" s="129"/>
      <c r="Z36" s="129">
        <v>0</v>
      </c>
      <c r="AA36" s="129" t="s">
        <v>125</v>
      </c>
      <c r="AB36" s="129" t="s">
        <v>126</v>
      </c>
      <c r="AC36" s="129" t="s">
        <v>55</v>
      </c>
      <c r="AD36" s="129" t="s">
        <v>56</v>
      </c>
      <c r="AE36" s="129" t="s">
        <v>303</v>
      </c>
      <c r="AF36" s="149" t="s">
        <v>231</v>
      </c>
      <c r="AG36" s="138" t="s">
        <v>232</v>
      </c>
      <c r="AH36" s="129"/>
      <c r="AI36" s="129"/>
      <c r="AJ36" s="129" t="s">
        <v>68</v>
      </c>
      <c r="AK36" s="154" t="s">
        <v>306</v>
      </c>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61"/>
    </row>
    <row r="37" s="102" customFormat="1" ht="178" customHeight="1" spans="1:70">
      <c r="A37" s="123">
        <v>10</v>
      </c>
      <c r="B37" s="123" t="s">
        <v>233</v>
      </c>
      <c r="C37" s="123">
        <v>2026</v>
      </c>
      <c r="D37" s="123" t="s">
        <v>234</v>
      </c>
      <c r="E37" s="123" t="s">
        <v>207</v>
      </c>
      <c r="F37" s="123" t="s">
        <v>219</v>
      </c>
      <c r="G37" s="123" t="s">
        <v>50</v>
      </c>
      <c r="H37" s="123" t="s">
        <v>235</v>
      </c>
      <c r="I37" s="123" t="s">
        <v>236</v>
      </c>
      <c r="J37" s="138" t="s">
        <v>237</v>
      </c>
      <c r="K37" s="129" t="s">
        <v>238</v>
      </c>
      <c r="L37" s="129">
        <v>3000</v>
      </c>
      <c r="M37" s="129">
        <v>10000</v>
      </c>
      <c r="N37" s="129">
        <v>1100</v>
      </c>
      <c r="O37" s="129">
        <v>1100</v>
      </c>
      <c r="P37" s="129"/>
      <c r="Q37" s="129">
        <v>1100</v>
      </c>
      <c r="R37" s="129">
        <v>0</v>
      </c>
      <c r="S37" s="129">
        <v>0</v>
      </c>
      <c r="T37" s="129">
        <v>0</v>
      </c>
      <c r="U37" s="129">
        <v>0</v>
      </c>
      <c r="V37" s="129">
        <v>0</v>
      </c>
      <c r="W37" s="129">
        <v>0</v>
      </c>
      <c r="X37" s="129">
        <v>0</v>
      </c>
      <c r="Y37" s="129"/>
      <c r="Z37" s="129">
        <v>0</v>
      </c>
      <c r="AA37" s="129" t="s">
        <v>239</v>
      </c>
      <c r="AB37" s="129" t="s">
        <v>240</v>
      </c>
      <c r="AC37" s="129" t="s">
        <v>239</v>
      </c>
      <c r="AD37" s="129" t="s">
        <v>240</v>
      </c>
      <c r="AE37" s="129" t="s">
        <v>241</v>
      </c>
      <c r="AF37" s="149" t="s">
        <v>242</v>
      </c>
      <c r="AG37" s="138" t="s">
        <v>232</v>
      </c>
      <c r="AH37" s="129"/>
      <c r="AI37" s="129"/>
      <c r="AJ37" s="129" t="s">
        <v>68</v>
      </c>
      <c r="AK37" s="154" t="s">
        <v>306</v>
      </c>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61"/>
    </row>
    <row r="38" s="101" customFormat="1" ht="30" customHeight="1" spans="1:36">
      <c r="A38" s="124" t="s">
        <v>44</v>
      </c>
      <c r="B38" s="127" t="s">
        <v>159</v>
      </c>
      <c r="C38" s="127"/>
      <c r="D38" s="127"/>
      <c r="E38" s="127"/>
      <c r="F38" s="127"/>
      <c r="G38" s="127"/>
      <c r="H38" s="127"/>
      <c r="I38" s="127"/>
      <c r="J38" s="127"/>
      <c r="K38" s="141"/>
      <c r="L38" s="141"/>
      <c r="M38" s="141"/>
      <c r="N38" s="141"/>
      <c r="O38" s="141"/>
      <c r="P38" s="141"/>
      <c r="Q38" s="141"/>
      <c r="R38" s="141"/>
      <c r="S38" s="142"/>
      <c r="T38" s="142"/>
      <c r="U38" s="142"/>
      <c r="V38" s="142"/>
      <c r="W38" s="142"/>
      <c r="X38" s="142"/>
      <c r="Y38" s="142"/>
      <c r="Z38" s="142"/>
      <c r="AA38" s="141"/>
      <c r="AB38" s="141"/>
      <c r="AC38" s="141"/>
      <c r="AD38" s="141"/>
      <c r="AE38" s="123"/>
      <c r="AF38" s="141"/>
      <c r="AG38" s="141"/>
      <c r="AH38" s="141"/>
      <c r="AI38" s="141"/>
      <c r="AJ38" s="141"/>
    </row>
    <row r="39" s="101" customFormat="1" ht="30" customHeight="1" spans="1:36">
      <c r="A39" s="124" t="s">
        <v>44</v>
      </c>
      <c r="B39" s="127" t="s">
        <v>160</v>
      </c>
      <c r="C39" s="127"/>
      <c r="D39" s="127"/>
      <c r="E39" s="127"/>
      <c r="F39" s="127"/>
      <c r="G39" s="127"/>
      <c r="H39" s="127"/>
      <c r="I39" s="127"/>
      <c r="J39" s="127"/>
      <c r="K39" s="141"/>
      <c r="L39" s="141"/>
      <c r="M39" s="141"/>
      <c r="N39" s="141"/>
      <c r="O39" s="141"/>
      <c r="P39" s="141"/>
      <c r="Q39" s="141"/>
      <c r="R39" s="141"/>
      <c r="S39" s="142"/>
      <c r="T39" s="142"/>
      <c r="U39" s="142"/>
      <c r="V39" s="142"/>
      <c r="W39" s="142"/>
      <c r="X39" s="142"/>
      <c r="Y39" s="142"/>
      <c r="Z39" s="142"/>
      <c r="AA39" s="141"/>
      <c r="AB39" s="141"/>
      <c r="AC39" s="141"/>
      <c r="AD39" s="141"/>
      <c r="AE39" s="123"/>
      <c r="AF39" s="141"/>
      <c r="AG39" s="141"/>
      <c r="AH39" s="141"/>
      <c r="AI39" s="141"/>
      <c r="AJ39" s="141"/>
    </row>
    <row r="40" s="101" customFormat="1" ht="30" customHeight="1" spans="1:36">
      <c r="A40" s="119" t="s">
        <v>42</v>
      </c>
      <c r="B40" s="120" t="s">
        <v>161</v>
      </c>
      <c r="C40" s="120"/>
      <c r="D40" s="120"/>
      <c r="E40" s="120"/>
      <c r="F40" s="120"/>
      <c r="G40" s="120"/>
      <c r="H40" s="120"/>
      <c r="I40" s="120"/>
      <c r="J40" s="120"/>
      <c r="K40" s="136">
        <f t="shared" ref="K40:Z40" si="12">K41+K42+K43+K44</f>
        <v>0</v>
      </c>
      <c r="L40" s="136">
        <f t="shared" si="12"/>
        <v>0</v>
      </c>
      <c r="M40" s="136">
        <f t="shared" si="12"/>
        <v>0</v>
      </c>
      <c r="N40" s="136">
        <f t="shared" si="12"/>
        <v>0</v>
      </c>
      <c r="O40" s="136">
        <f t="shared" si="12"/>
        <v>0</v>
      </c>
      <c r="P40" s="136">
        <f t="shared" si="12"/>
        <v>0</v>
      </c>
      <c r="Q40" s="136">
        <f t="shared" si="12"/>
        <v>0</v>
      </c>
      <c r="R40" s="136">
        <f t="shared" si="12"/>
        <v>0</v>
      </c>
      <c r="S40" s="136">
        <f t="shared" si="12"/>
        <v>0</v>
      </c>
      <c r="T40" s="136">
        <f t="shared" si="12"/>
        <v>0</v>
      </c>
      <c r="U40" s="136">
        <f t="shared" si="12"/>
        <v>0</v>
      </c>
      <c r="V40" s="136">
        <f t="shared" si="12"/>
        <v>0</v>
      </c>
      <c r="W40" s="136">
        <f t="shared" si="12"/>
        <v>0</v>
      </c>
      <c r="X40" s="136">
        <f t="shared" si="12"/>
        <v>0</v>
      </c>
      <c r="Y40" s="136">
        <f t="shared" si="12"/>
        <v>0</v>
      </c>
      <c r="Z40" s="136">
        <f t="shared" si="12"/>
        <v>0</v>
      </c>
      <c r="AA40" s="145"/>
      <c r="AB40" s="145"/>
      <c r="AC40" s="145"/>
      <c r="AD40" s="145"/>
      <c r="AE40" s="123"/>
      <c r="AF40" s="145"/>
      <c r="AG40" s="145"/>
      <c r="AH40" s="145"/>
      <c r="AI40" s="145"/>
      <c r="AJ40" s="145"/>
    </row>
    <row r="41" s="101" customFormat="1" ht="30" customHeight="1" spans="1:36">
      <c r="A41" s="124" t="s">
        <v>44</v>
      </c>
      <c r="B41" s="127" t="s">
        <v>162</v>
      </c>
      <c r="C41" s="127"/>
      <c r="D41" s="127"/>
      <c r="E41" s="127"/>
      <c r="F41" s="127"/>
      <c r="G41" s="127"/>
      <c r="H41" s="127"/>
      <c r="I41" s="127"/>
      <c r="J41" s="127"/>
      <c r="K41" s="141"/>
      <c r="L41" s="141"/>
      <c r="M41" s="141"/>
      <c r="N41" s="141"/>
      <c r="O41" s="141"/>
      <c r="P41" s="141"/>
      <c r="Q41" s="141"/>
      <c r="R41" s="141"/>
      <c r="S41" s="142"/>
      <c r="T41" s="142"/>
      <c r="U41" s="142"/>
      <c r="V41" s="142"/>
      <c r="W41" s="142"/>
      <c r="X41" s="142"/>
      <c r="Y41" s="142"/>
      <c r="Z41" s="142"/>
      <c r="AA41" s="141"/>
      <c r="AB41" s="141"/>
      <c r="AC41" s="141"/>
      <c r="AD41" s="141"/>
      <c r="AE41" s="123"/>
      <c r="AF41" s="141"/>
      <c r="AG41" s="141"/>
      <c r="AH41" s="141"/>
      <c r="AI41" s="141"/>
      <c r="AJ41" s="141"/>
    </row>
    <row r="42" s="101" customFormat="1" ht="30" customHeight="1" spans="1:36">
      <c r="A42" s="124" t="s">
        <v>44</v>
      </c>
      <c r="B42" s="127" t="s">
        <v>163</v>
      </c>
      <c r="C42" s="127"/>
      <c r="D42" s="127"/>
      <c r="E42" s="127"/>
      <c r="F42" s="127"/>
      <c r="G42" s="127"/>
      <c r="H42" s="127"/>
      <c r="I42" s="127"/>
      <c r="J42" s="127"/>
      <c r="K42" s="141"/>
      <c r="L42" s="141"/>
      <c r="M42" s="141"/>
      <c r="N42" s="141"/>
      <c r="O42" s="141"/>
      <c r="P42" s="141"/>
      <c r="Q42" s="141"/>
      <c r="R42" s="141"/>
      <c r="S42" s="142"/>
      <c r="T42" s="142"/>
      <c r="U42" s="142"/>
      <c r="V42" s="142"/>
      <c r="W42" s="142"/>
      <c r="X42" s="142"/>
      <c r="Y42" s="142"/>
      <c r="Z42" s="142"/>
      <c r="AA42" s="141"/>
      <c r="AB42" s="141"/>
      <c r="AC42" s="141"/>
      <c r="AD42" s="141"/>
      <c r="AE42" s="123"/>
      <c r="AF42" s="141"/>
      <c r="AG42" s="141"/>
      <c r="AH42" s="141"/>
      <c r="AI42" s="141"/>
      <c r="AJ42" s="141"/>
    </row>
    <row r="43" s="101" customFormat="1" ht="30" customHeight="1" spans="1:36">
      <c r="A43" s="124" t="s">
        <v>44</v>
      </c>
      <c r="B43" s="127" t="s">
        <v>164</v>
      </c>
      <c r="C43" s="127"/>
      <c r="D43" s="127"/>
      <c r="E43" s="127"/>
      <c r="F43" s="127"/>
      <c r="G43" s="127"/>
      <c r="H43" s="127"/>
      <c r="I43" s="127"/>
      <c r="J43" s="127"/>
      <c r="K43" s="141"/>
      <c r="L43" s="141"/>
      <c r="M43" s="141"/>
      <c r="N43" s="141"/>
      <c r="O43" s="141"/>
      <c r="P43" s="141"/>
      <c r="Q43" s="141"/>
      <c r="R43" s="141"/>
      <c r="S43" s="142"/>
      <c r="T43" s="142"/>
      <c r="U43" s="142"/>
      <c r="V43" s="142"/>
      <c r="W43" s="142"/>
      <c r="X43" s="142"/>
      <c r="Y43" s="142"/>
      <c r="Z43" s="142"/>
      <c r="AA43" s="141"/>
      <c r="AB43" s="141"/>
      <c r="AC43" s="141"/>
      <c r="AD43" s="141"/>
      <c r="AE43" s="123"/>
      <c r="AF43" s="141"/>
      <c r="AG43" s="141"/>
      <c r="AH43" s="141"/>
      <c r="AI43" s="141"/>
      <c r="AJ43" s="141"/>
    </row>
    <row r="44" s="103" customFormat="1" ht="30" customHeight="1" spans="1:37">
      <c r="A44" s="124" t="s">
        <v>44</v>
      </c>
      <c r="B44" s="127" t="s">
        <v>165</v>
      </c>
      <c r="C44" s="127"/>
      <c r="D44" s="127"/>
      <c r="E44" s="127"/>
      <c r="F44" s="127"/>
      <c r="G44" s="127"/>
      <c r="H44" s="127"/>
      <c r="I44" s="127"/>
      <c r="J44" s="127"/>
      <c r="K44" s="141"/>
      <c r="L44" s="141"/>
      <c r="M44" s="141"/>
      <c r="N44" s="141"/>
      <c r="O44" s="141"/>
      <c r="P44" s="141"/>
      <c r="Q44" s="141"/>
      <c r="R44" s="141"/>
      <c r="S44" s="142"/>
      <c r="T44" s="142"/>
      <c r="U44" s="142"/>
      <c r="V44" s="142"/>
      <c r="W44" s="142"/>
      <c r="X44" s="142"/>
      <c r="Y44" s="142"/>
      <c r="Z44" s="142"/>
      <c r="AA44" s="141"/>
      <c r="AB44" s="141"/>
      <c r="AC44" s="141"/>
      <c r="AD44" s="141"/>
      <c r="AE44" s="123"/>
      <c r="AF44" s="141"/>
      <c r="AG44" s="141"/>
      <c r="AH44" s="141"/>
      <c r="AI44" s="141"/>
      <c r="AJ44" s="141"/>
      <c r="AK44" s="155"/>
    </row>
    <row r="45" s="101" customFormat="1" ht="30" customHeight="1" spans="1:36">
      <c r="A45" s="119" t="s">
        <v>42</v>
      </c>
      <c r="B45" s="120" t="s">
        <v>166</v>
      </c>
      <c r="C45" s="120"/>
      <c r="D45" s="120"/>
      <c r="E45" s="120"/>
      <c r="F45" s="120"/>
      <c r="G45" s="120"/>
      <c r="H45" s="120"/>
      <c r="I45" s="120"/>
      <c r="J45" s="120"/>
      <c r="K45" s="144">
        <f t="shared" ref="K45:Z45" si="13">K46+K48+K49+K50+K51</f>
        <v>0</v>
      </c>
      <c r="L45" s="144">
        <f t="shared" si="13"/>
        <v>1000</v>
      </c>
      <c r="M45" s="144">
        <f t="shared" si="13"/>
        <v>1000</v>
      </c>
      <c r="N45" s="144">
        <f t="shared" si="13"/>
        <v>150</v>
      </c>
      <c r="O45" s="144">
        <f t="shared" si="13"/>
        <v>150</v>
      </c>
      <c r="P45" s="144">
        <f t="shared" si="13"/>
        <v>0</v>
      </c>
      <c r="Q45" s="144">
        <f t="shared" si="13"/>
        <v>150</v>
      </c>
      <c r="R45" s="144">
        <f t="shared" si="13"/>
        <v>0</v>
      </c>
      <c r="S45" s="144">
        <f t="shared" si="13"/>
        <v>0</v>
      </c>
      <c r="T45" s="144">
        <f t="shared" si="13"/>
        <v>0</v>
      </c>
      <c r="U45" s="144">
        <f t="shared" si="13"/>
        <v>0</v>
      </c>
      <c r="V45" s="144">
        <f t="shared" si="13"/>
        <v>0</v>
      </c>
      <c r="W45" s="144">
        <f t="shared" si="13"/>
        <v>0</v>
      </c>
      <c r="X45" s="144">
        <f t="shared" si="13"/>
        <v>0</v>
      </c>
      <c r="Y45" s="144">
        <f t="shared" si="13"/>
        <v>0</v>
      </c>
      <c r="Z45" s="144">
        <f t="shared" si="13"/>
        <v>0</v>
      </c>
      <c r="AA45" s="145"/>
      <c r="AB45" s="145"/>
      <c r="AC45" s="145"/>
      <c r="AD45" s="145"/>
      <c r="AE45" s="123"/>
      <c r="AF45" s="145"/>
      <c r="AG45" s="145"/>
      <c r="AH45" s="145"/>
      <c r="AI45" s="145"/>
      <c r="AJ45" s="145"/>
    </row>
    <row r="46" s="101" customFormat="1" ht="30" customHeight="1" spans="1:36">
      <c r="A46" s="124" t="s">
        <v>44</v>
      </c>
      <c r="B46" s="127" t="s">
        <v>167</v>
      </c>
      <c r="C46" s="127"/>
      <c r="D46" s="127"/>
      <c r="E46" s="127"/>
      <c r="F46" s="127"/>
      <c r="G46" s="127"/>
      <c r="H46" s="127"/>
      <c r="I46" s="127"/>
      <c r="J46" s="127"/>
      <c r="K46" s="141"/>
      <c r="L46" s="141">
        <f t="shared" ref="L46:Z46" si="14">L47</f>
        <v>1000</v>
      </c>
      <c r="M46" s="141">
        <f t="shared" si="14"/>
        <v>1000</v>
      </c>
      <c r="N46" s="141">
        <f t="shared" si="14"/>
        <v>150</v>
      </c>
      <c r="O46" s="141">
        <f t="shared" si="14"/>
        <v>150</v>
      </c>
      <c r="P46" s="141">
        <f t="shared" si="14"/>
        <v>0</v>
      </c>
      <c r="Q46" s="141">
        <f t="shared" si="14"/>
        <v>150</v>
      </c>
      <c r="R46" s="141">
        <f t="shared" si="14"/>
        <v>0</v>
      </c>
      <c r="S46" s="141">
        <f t="shared" si="14"/>
        <v>0</v>
      </c>
      <c r="T46" s="141">
        <f t="shared" si="14"/>
        <v>0</v>
      </c>
      <c r="U46" s="141">
        <f t="shared" si="14"/>
        <v>0</v>
      </c>
      <c r="V46" s="141">
        <f t="shared" si="14"/>
        <v>0</v>
      </c>
      <c r="W46" s="141">
        <f t="shared" si="14"/>
        <v>0</v>
      </c>
      <c r="X46" s="141">
        <f t="shared" si="14"/>
        <v>0</v>
      </c>
      <c r="Y46" s="141">
        <f t="shared" si="14"/>
        <v>0</v>
      </c>
      <c r="Z46" s="141">
        <f t="shared" si="14"/>
        <v>0</v>
      </c>
      <c r="AA46" s="141"/>
      <c r="AB46" s="141"/>
      <c r="AC46" s="141"/>
      <c r="AD46" s="141"/>
      <c r="AE46" s="123"/>
      <c r="AF46" s="141"/>
      <c r="AG46" s="141"/>
      <c r="AH46" s="141"/>
      <c r="AI46" s="141"/>
      <c r="AJ46" s="141"/>
    </row>
    <row r="47" s="101" customFormat="1" ht="113" customHeight="1" spans="1:69">
      <c r="A47" s="123">
        <v>11</v>
      </c>
      <c r="B47" s="123" t="s">
        <v>168</v>
      </c>
      <c r="C47" s="123">
        <v>2026</v>
      </c>
      <c r="D47" s="123" t="s">
        <v>169</v>
      </c>
      <c r="E47" s="123" t="s">
        <v>41</v>
      </c>
      <c r="F47" s="123" t="s">
        <v>167</v>
      </c>
      <c r="G47" s="123" t="s">
        <v>50</v>
      </c>
      <c r="H47" s="123" t="s">
        <v>51</v>
      </c>
      <c r="I47" s="123" t="s">
        <v>84</v>
      </c>
      <c r="J47" s="138" t="s">
        <v>170</v>
      </c>
      <c r="K47" s="129" t="s">
        <v>171</v>
      </c>
      <c r="L47" s="129">
        <v>1000</v>
      </c>
      <c r="M47" s="129">
        <v>1000</v>
      </c>
      <c r="N47" s="129">
        <v>150</v>
      </c>
      <c r="O47" s="129">
        <v>150</v>
      </c>
      <c r="P47" s="129"/>
      <c r="Q47" s="129">
        <v>150</v>
      </c>
      <c r="R47" s="129">
        <v>0</v>
      </c>
      <c r="S47" s="129">
        <v>0</v>
      </c>
      <c r="T47" s="129">
        <v>0</v>
      </c>
      <c r="U47" s="129">
        <v>0</v>
      </c>
      <c r="V47" s="129">
        <v>0</v>
      </c>
      <c r="W47" s="129">
        <v>0</v>
      </c>
      <c r="X47" s="129">
        <v>0</v>
      </c>
      <c r="Y47" s="129"/>
      <c r="Z47" s="129">
        <v>0</v>
      </c>
      <c r="AA47" s="129" t="s">
        <v>55</v>
      </c>
      <c r="AB47" s="129" t="s">
        <v>56</v>
      </c>
      <c r="AC47" s="129" t="s">
        <v>55</v>
      </c>
      <c r="AD47" s="129" t="s">
        <v>56</v>
      </c>
      <c r="AE47" s="123" t="s">
        <v>303</v>
      </c>
      <c r="AF47" s="149" t="s">
        <v>172</v>
      </c>
      <c r="AG47" s="149" t="s">
        <v>173</v>
      </c>
      <c r="AH47" s="129"/>
      <c r="AI47" s="129"/>
      <c r="AJ47" s="129"/>
      <c r="AK47" s="158" t="s">
        <v>306</v>
      </c>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row>
    <row r="48" s="101" customFormat="1" ht="30" customHeight="1" spans="1:36">
      <c r="A48" s="124" t="s">
        <v>44</v>
      </c>
      <c r="B48" s="127" t="s">
        <v>174</v>
      </c>
      <c r="C48" s="127"/>
      <c r="D48" s="127"/>
      <c r="E48" s="127"/>
      <c r="F48" s="127"/>
      <c r="G48" s="127"/>
      <c r="H48" s="127"/>
      <c r="I48" s="127"/>
      <c r="J48" s="127"/>
      <c r="K48" s="141"/>
      <c r="L48" s="141"/>
      <c r="M48" s="141"/>
      <c r="N48" s="141"/>
      <c r="O48" s="141"/>
      <c r="P48" s="141"/>
      <c r="Q48" s="141"/>
      <c r="R48" s="141"/>
      <c r="S48" s="142"/>
      <c r="T48" s="142"/>
      <c r="U48" s="142"/>
      <c r="V48" s="142"/>
      <c r="W48" s="142"/>
      <c r="X48" s="142"/>
      <c r="Y48" s="142"/>
      <c r="Z48" s="142"/>
      <c r="AA48" s="141"/>
      <c r="AB48" s="141"/>
      <c r="AC48" s="141"/>
      <c r="AD48" s="141"/>
      <c r="AE48" s="123"/>
      <c r="AF48" s="141"/>
      <c r="AG48" s="141"/>
      <c r="AH48" s="141"/>
      <c r="AI48" s="141"/>
      <c r="AJ48" s="141"/>
    </row>
    <row r="49" s="101" customFormat="1" ht="30" customHeight="1" spans="1:36">
      <c r="A49" s="124" t="s">
        <v>44</v>
      </c>
      <c r="B49" s="127" t="s">
        <v>175</v>
      </c>
      <c r="C49" s="127"/>
      <c r="D49" s="127"/>
      <c r="E49" s="127"/>
      <c r="F49" s="127"/>
      <c r="G49" s="127"/>
      <c r="H49" s="127"/>
      <c r="I49" s="127"/>
      <c r="J49" s="127"/>
      <c r="K49" s="141"/>
      <c r="L49" s="141"/>
      <c r="M49" s="141"/>
      <c r="N49" s="141"/>
      <c r="O49" s="141"/>
      <c r="P49" s="141"/>
      <c r="Q49" s="141"/>
      <c r="R49" s="141"/>
      <c r="S49" s="142"/>
      <c r="T49" s="142"/>
      <c r="U49" s="142"/>
      <c r="V49" s="142"/>
      <c r="W49" s="142"/>
      <c r="X49" s="142"/>
      <c r="Y49" s="142"/>
      <c r="Z49" s="142"/>
      <c r="AA49" s="141"/>
      <c r="AB49" s="141"/>
      <c r="AC49" s="141"/>
      <c r="AD49" s="141"/>
      <c r="AE49" s="123"/>
      <c r="AF49" s="141"/>
      <c r="AG49" s="141"/>
      <c r="AH49" s="141"/>
      <c r="AI49" s="141"/>
      <c r="AJ49" s="141"/>
    </row>
    <row r="50" s="101" customFormat="1" ht="30" customHeight="1" spans="1:36">
      <c r="A50" s="124" t="s">
        <v>44</v>
      </c>
      <c r="B50" s="127" t="s">
        <v>176</v>
      </c>
      <c r="C50" s="127"/>
      <c r="D50" s="127"/>
      <c r="E50" s="127"/>
      <c r="F50" s="127"/>
      <c r="G50" s="127"/>
      <c r="H50" s="127"/>
      <c r="I50" s="127"/>
      <c r="J50" s="127"/>
      <c r="K50" s="141"/>
      <c r="L50" s="141"/>
      <c r="M50" s="141"/>
      <c r="N50" s="141"/>
      <c r="O50" s="141"/>
      <c r="P50" s="141"/>
      <c r="Q50" s="141"/>
      <c r="R50" s="141"/>
      <c r="S50" s="142"/>
      <c r="T50" s="142"/>
      <c r="U50" s="142"/>
      <c r="V50" s="142"/>
      <c r="W50" s="142"/>
      <c r="X50" s="142"/>
      <c r="Y50" s="142"/>
      <c r="Z50" s="142"/>
      <c r="AA50" s="141"/>
      <c r="AB50" s="141"/>
      <c r="AC50" s="141"/>
      <c r="AD50" s="141"/>
      <c r="AE50" s="123"/>
      <c r="AF50" s="141"/>
      <c r="AG50" s="141"/>
      <c r="AH50" s="141"/>
      <c r="AI50" s="141"/>
      <c r="AJ50" s="141"/>
    </row>
    <row r="51" s="103" customFormat="1" ht="30" customHeight="1" spans="1:37">
      <c r="A51" s="124" t="s">
        <v>44</v>
      </c>
      <c r="B51" s="127" t="s">
        <v>177</v>
      </c>
      <c r="C51" s="127"/>
      <c r="D51" s="127"/>
      <c r="E51" s="127"/>
      <c r="F51" s="127"/>
      <c r="G51" s="127"/>
      <c r="H51" s="127"/>
      <c r="I51" s="127"/>
      <c r="J51" s="127"/>
      <c r="K51" s="141"/>
      <c r="L51" s="141"/>
      <c r="M51" s="141"/>
      <c r="N51" s="141"/>
      <c r="O51" s="141"/>
      <c r="P51" s="141"/>
      <c r="Q51" s="141"/>
      <c r="R51" s="141"/>
      <c r="S51" s="142"/>
      <c r="T51" s="142"/>
      <c r="U51" s="142"/>
      <c r="V51" s="142"/>
      <c r="W51" s="142"/>
      <c r="X51" s="142"/>
      <c r="Y51" s="142"/>
      <c r="Z51" s="142"/>
      <c r="AA51" s="141"/>
      <c r="AB51" s="141"/>
      <c r="AC51" s="141"/>
      <c r="AD51" s="141"/>
      <c r="AE51" s="123"/>
      <c r="AF51" s="141"/>
      <c r="AG51" s="141"/>
      <c r="AH51" s="141"/>
      <c r="AI51" s="141"/>
      <c r="AJ51" s="141"/>
      <c r="AK51" s="155"/>
    </row>
    <row r="52" s="101" customFormat="1" ht="30" customHeight="1" spans="1:36">
      <c r="A52" s="119" t="s">
        <v>40</v>
      </c>
      <c r="B52" s="120" t="s">
        <v>82</v>
      </c>
      <c r="C52" s="120"/>
      <c r="D52" s="120"/>
      <c r="E52" s="120"/>
      <c r="F52" s="120"/>
      <c r="G52" s="120"/>
      <c r="H52" s="120"/>
      <c r="I52" s="120"/>
      <c r="J52" s="120"/>
      <c r="K52" s="144">
        <f t="shared" ref="K52:Z52" si="15">K53+K57+K61+K64+K68</f>
        <v>0</v>
      </c>
      <c r="L52" s="144">
        <f t="shared" si="15"/>
        <v>1550</v>
      </c>
      <c r="M52" s="144">
        <f t="shared" si="15"/>
        <v>1550</v>
      </c>
      <c r="N52" s="144">
        <f t="shared" si="15"/>
        <v>610</v>
      </c>
      <c r="O52" s="144">
        <f t="shared" si="15"/>
        <v>610</v>
      </c>
      <c r="P52" s="144">
        <f t="shared" si="15"/>
        <v>150</v>
      </c>
      <c r="Q52" s="144">
        <f t="shared" si="15"/>
        <v>460</v>
      </c>
      <c r="R52" s="144">
        <f t="shared" si="15"/>
        <v>0</v>
      </c>
      <c r="S52" s="144">
        <f t="shared" si="15"/>
        <v>0</v>
      </c>
      <c r="T52" s="144">
        <f t="shared" si="15"/>
        <v>0</v>
      </c>
      <c r="U52" s="144">
        <f t="shared" si="15"/>
        <v>0</v>
      </c>
      <c r="V52" s="144">
        <f t="shared" si="15"/>
        <v>0</v>
      </c>
      <c r="W52" s="144">
        <f t="shared" si="15"/>
        <v>0</v>
      </c>
      <c r="X52" s="144">
        <f t="shared" si="15"/>
        <v>0</v>
      </c>
      <c r="Y52" s="144">
        <f t="shared" si="15"/>
        <v>0</v>
      </c>
      <c r="Z52" s="144">
        <f t="shared" si="15"/>
        <v>0</v>
      </c>
      <c r="AA52" s="145"/>
      <c r="AB52" s="145"/>
      <c r="AC52" s="145"/>
      <c r="AD52" s="145"/>
      <c r="AE52" s="123"/>
      <c r="AF52" s="145"/>
      <c r="AG52" s="145"/>
      <c r="AH52" s="145"/>
      <c r="AI52" s="145"/>
      <c r="AJ52" s="145"/>
    </row>
    <row r="53" s="101" customFormat="1" ht="30" customHeight="1" spans="1:36">
      <c r="A53" s="119" t="s">
        <v>42</v>
      </c>
      <c r="B53" s="120" t="s">
        <v>178</v>
      </c>
      <c r="C53" s="120"/>
      <c r="D53" s="120"/>
      <c r="E53" s="120"/>
      <c r="F53" s="120"/>
      <c r="G53" s="120"/>
      <c r="H53" s="120"/>
      <c r="I53" s="120"/>
      <c r="J53" s="120"/>
      <c r="K53" s="144">
        <f t="shared" ref="K53:Z53" si="16">K54+K56</f>
        <v>0</v>
      </c>
      <c r="L53" s="144">
        <f t="shared" si="16"/>
        <v>1200</v>
      </c>
      <c r="M53" s="144">
        <f t="shared" si="16"/>
        <v>1200</v>
      </c>
      <c r="N53" s="144">
        <f t="shared" si="16"/>
        <v>190</v>
      </c>
      <c r="O53" s="144">
        <f t="shared" si="16"/>
        <v>190</v>
      </c>
      <c r="P53" s="144">
        <f t="shared" si="16"/>
        <v>150</v>
      </c>
      <c r="Q53" s="144">
        <f t="shared" si="16"/>
        <v>40</v>
      </c>
      <c r="R53" s="144">
        <f t="shared" si="16"/>
        <v>0</v>
      </c>
      <c r="S53" s="144">
        <f t="shared" si="16"/>
        <v>0</v>
      </c>
      <c r="T53" s="144">
        <f t="shared" si="16"/>
        <v>0</v>
      </c>
      <c r="U53" s="144">
        <f t="shared" si="16"/>
        <v>0</v>
      </c>
      <c r="V53" s="144">
        <f t="shared" si="16"/>
        <v>0</v>
      </c>
      <c r="W53" s="144">
        <f t="shared" si="16"/>
        <v>0</v>
      </c>
      <c r="X53" s="144">
        <f t="shared" si="16"/>
        <v>0</v>
      </c>
      <c r="Y53" s="144">
        <f t="shared" si="16"/>
        <v>0</v>
      </c>
      <c r="Z53" s="144">
        <f t="shared" si="16"/>
        <v>0</v>
      </c>
      <c r="AA53" s="145"/>
      <c r="AB53" s="145"/>
      <c r="AC53" s="145"/>
      <c r="AD53" s="145"/>
      <c r="AE53" s="123"/>
      <c r="AF53" s="145"/>
      <c r="AG53" s="145"/>
      <c r="AH53" s="145"/>
      <c r="AI53" s="145"/>
      <c r="AJ53" s="145"/>
    </row>
    <row r="54" s="103" customFormat="1" ht="30" customHeight="1" spans="1:37">
      <c r="A54" s="124" t="s">
        <v>44</v>
      </c>
      <c r="B54" s="127" t="s">
        <v>179</v>
      </c>
      <c r="C54" s="127"/>
      <c r="D54" s="127"/>
      <c r="E54" s="127"/>
      <c r="F54" s="127"/>
      <c r="G54" s="127"/>
      <c r="H54" s="127"/>
      <c r="I54" s="127"/>
      <c r="J54" s="127"/>
      <c r="K54" s="141"/>
      <c r="L54" s="141">
        <f t="shared" ref="L54:Z54" si="17">L55</f>
        <v>1200</v>
      </c>
      <c r="M54" s="141">
        <f t="shared" si="17"/>
        <v>1200</v>
      </c>
      <c r="N54" s="141">
        <f t="shared" si="17"/>
        <v>190</v>
      </c>
      <c r="O54" s="141">
        <f t="shared" si="17"/>
        <v>190</v>
      </c>
      <c r="P54" s="141">
        <f t="shared" si="17"/>
        <v>150</v>
      </c>
      <c r="Q54" s="141">
        <f t="shared" si="17"/>
        <v>40</v>
      </c>
      <c r="R54" s="141">
        <f t="shared" si="17"/>
        <v>0</v>
      </c>
      <c r="S54" s="141">
        <f t="shared" si="17"/>
        <v>0</v>
      </c>
      <c r="T54" s="141">
        <f t="shared" si="17"/>
        <v>0</v>
      </c>
      <c r="U54" s="141">
        <f t="shared" si="17"/>
        <v>0</v>
      </c>
      <c r="V54" s="141">
        <f t="shared" si="17"/>
        <v>0</v>
      </c>
      <c r="W54" s="141">
        <f t="shared" si="17"/>
        <v>0</v>
      </c>
      <c r="X54" s="141">
        <f t="shared" si="17"/>
        <v>0</v>
      </c>
      <c r="Y54" s="141">
        <f t="shared" si="17"/>
        <v>0</v>
      </c>
      <c r="Z54" s="141">
        <f t="shared" si="17"/>
        <v>0</v>
      </c>
      <c r="AA54" s="141"/>
      <c r="AB54" s="141"/>
      <c r="AC54" s="141"/>
      <c r="AD54" s="141"/>
      <c r="AE54" s="123"/>
      <c r="AF54" s="141"/>
      <c r="AG54" s="141"/>
      <c r="AH54" s="141"/>
      <c r="AI54" s="141"/>
      <c r="AJ54" s="141"/>
      <c r="AK54" s="155"/>
    </row>
    <row r="55" s="101" customFormat="1" ht="114" customHeight="1" spans="1:69">
      <c r="A55" s="123">
        <v>12</v>
      </c>
      <c r="B55" s="123" t="s">
        <v>180</v>
      </c>
      <c r="C55" s="123">
        <v>2026</v>
      </c>
      <c r="D55" s="123" t="s">
        <v>181</v>
      </c>
      <c r="E55" s="123" t="s">
        <v>82</v>
      </c>
      <c r="F55" s="123" t="s">
        <v>179</v>
      </c>
      <c r="G55" s="123" t="s">
        <v>50</v>
      </c>
      <c r="H55" s="123" t="s">
        <v>51</v>
      </c>
      <c r="I55" s="123" t="s">
        <v>84</v>
      </c>
      <c r="J55" s="138" t="s">
        <v>313</v>
      </c>
      <c r="K55" s="129" t="s">
        <v>183</v>
      </c>
      <c r="L55" s="129">
        <v>1200</v>
      </c>
      <c r="M55" s="129">
        <v>1200</v>
      </c>
      <c r="N55" s="129">
        <v>190</v>
      </c>
      <c r="O55" s="129">
        <v>190</v>
      </c>
      <c r="P55" s="129">
        <v>150</v>
      </c>
      <c r="Q55" s="129">
        <v>40</v>
      </c>
      <c r="R55" s="129">
        <v>0</v>
      </c>
      <c r="S55" s="129">
        <v>0</v>
      </c>
      <c r="T55" s="129">
        <v>0</v>
      </c>
      <c r="U55" s="129">
        <v>0</v>
      </c>
      <c r="V55" s="129">
        <v>0</v>
      </c>
      <c r="W55" s="129">
        <v>0</v>
      </c>
      <c r="X55" s="129">
        <v>0</v>
      </c>
      <c r="Y55" s="129"/>
      <c r="Z55" s="129">
        <v>0</v>
      </c>
      <c r="AA55" s="129" t="s">
        <v>87</v>
      </c>
      <c r="AB55" s="129" t="s">
        <v>88</v>
      </c>
      <c r="AC55" s="129" t="s">
        <v>87</v>
      </c>
      <c r="AD55" s="129" t="s">
        <v>88</v>
      </c>
      <c r="AE55" s="123" t="s">
        <v>89</v>
      </c>
      <c r="AF55" s="149" t="s">
        <v>184</v>
      </c>
      <c r="AG55" s="149" t="s">
        <v>185</v>
      </c>
      <c r="AH55" s="129"/>
      <c r="AI55" s="129"/>
      <c r="AJ55" s="129"/>
      <c r="AK55" s="158" t="s">
        <v>306</v>
      </c>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row>
    <row r="56" s="101" customFormat="1" ht="30" customHeight="1" spans="1:36">
      <c r="A56" s="124" t="s">
        <v>44</v>
      </c>
      <c r="B56" s="127" t="s">
        <v>186</v>
      </c>
      <c r="C56" s="127"/>
      <c r="D56" s="127"/>
      <c r="E56" s="127"/>
      <c r="F56" s="127"/>
      <c r="G56" s="127"/>
      <c r="H56" s="127"/>
      <c r="I56" s="127"/>
      <c r="J56" s="127"/>
      <c r="K56" s="141"/>
      <c r="L56" s="141"/>
      <c r="M56" s="141"/>
      <c r="N56" s="141"/>
      <c r="O56" s="141"/>
      <c r="P56" s="141"/>
      <c r="Q56" s="141"/>
      <c r="R56" s="141"/>
      <c r="S56" s="142"/>
      <c r="T56" s="142"/>
      <c r="U56" s="142"/>
      <c r="V56" s="142"/>
      <c r="W56" s="142"/>
      <c r="X56" s="142"/>
      <c r="Y56" s="142"/>
      <c r="Z56" s="142"/>
      <c r="AA56" s="141"/>
      <c r="AB56" s="141"/>
      <c r="AC56" s="141"/>
      <c r="AD56" s="141"/>
      <c r="AE56" s="123"/>
      <c r="AF56" s="141"/>
      <c r="AG56" s="141"/>
      <c r="AH56" s="141"/>
      <c r="AI56" s="141"/>
      <c r="AJ56" s="141"/>
    </row>
    <row r="57" s="101" customFormat="1" ht="30" customHeight="1" spans="1:36">
      <c r="A57" s="119" t="s">
        <v>42</v>
      </c>
      <c r="B57" s="120" t="s">
        <v>187</v>
      </c>
      <c r="C57" s="120"/>
      <c r="D57" s="120"/>
      <c r="E57" s="120"/>
      <c r="F57" s="120"/>
      <c r="G57" s="120"/>
      <c r="H57" s="120"/>
      <c r="I57" s="120"/>
      <c r="J57" s="120"/>
      <c r="K57" s="144">
        <f t="shared" ref="K57:Z57" si="18">K58+K59+K60</f>
        <v>0</v>
      </c>
      <c r="L57" s="144">
        <f t="shared" si="18"/>
        <v>0</v>
      </c>
      <c r="M57" s="144">
        <f t="shared" si="18"/>
        <v>0</v>
      </c>
      <c r="N57" s="144">
        <f t="shared" si="18"/>
        <v>0</v>
      </c>
      <c r="O57" s="144">
        <f t="shared" si="18"/>
        <v>0</v>
      </c>
      <c r="P57" s="144">
        <f t="shared" si="18"/>
        <v>0</v>
      </c>
      <c r="Q57" s="144">
        <f t="shared" si="18"/>
        <v>0</v>
      </c>
      <c r="R57" s="144">
        <f t="shared" si="18"/>
        <v>0</v>
      </c>
      <c r="S57" s="144">
        <f t="shared" si="18"/>
        <v>0</v>
      </c>
      <c r="T57" s="144">
        <f t="shared" si="18"/>
        <v>0</v>
      </c>
      <c r="U57" s="144">
        <f t="shared" si="18"/>
        <v>0</v>
      </c>
      <c r="V57" s="144">
        <f t="shared" si="18"/>
        <v>0</v>
      </c>
      <c r="W57" s="144">
        <f t="shared" si="18"/>
        <v>0</v>
      </c>
      <c r="X57" s="144">
        <f t="shared" si="18"/>
        <v>0</v>
      </c>
      <c r="Y57" s="144">
        <f t="shared" si="18"/>
        <v>0</v>
      </c>
      <c r="Z57" s="144">
        <f t="shared" si="18"/>
        <v>0</v>
      </c>
      <c r="AA57" s="145"/>
      <c r="AB57" s="145"/>
      <c r="AC57" s="145"/>
      <c r="AD57" s="145"/>
      <c r="AE57" s="123"/>
      <c r="AF57" s="145"/>
      <c r="AG57" s="145"/>
      <c r="AH57" s="145"/>
      <c r="AI57" s="145"/>
      <c r="AJ57" s="145"/>
    </row>
    <row r="58" s="103" customFormat="1" ht="30" customHeight="1" spans="1:37">
      <c r="A58" s="124" t="s">
        <v>44</v>
      </c>
      <c r="B58" s="127" t="s">
        <v>188</v>
      </c>
      <c r="C58" s="127"/>
      <c r="D58" s="127"/>
      <c r="E58" s="127"/>
      <c r="F58" s="127"/>
      <c r="G58" s="127"/>
      <c r="H58" s="127"/>
      <c r="I58" s="127"/>
      <c r="J58" s="127"/>
      <c r="K58" s="141"/>
      <c r="L58" s="141"/>
      <c r="M58" s="141"/>
      <c r="N58" s="141"/>
      <c r="O58" s="141"/>
      <c r="P58" s="141"/>
      <c r="Q58" s="141"/>
      <c r="R58" s="141"/>
      <c r="S58" s="142"/>
      <c r="T58" s="142"/>
      <c r="U58" s="142"/>
      <c r="V58" s="142"/>
      <c r="W58" s="142"/>
      <c r="X58" s="142"/>
      <c r="Y58" s="142"/>
      <c r="Z58" s="142"/>
      <c r="AA58" s="141"/>
      <c r="AB58" s="141"/>
      <c r="AC58" s="141"/>
      <c r="AD58" s="141"/>
      <c r="AE58" s="123"/>
      <c r="AF58" s="141"/>
      <c r="AG58" s="141"/>
      <c r="AH58" s="141"/>
      <c r="AI58" s="141"/>
      <c r="AJ58" s="141"/>
      <c r="AK58" s="155"/>
    </row>
    <row r="59" s="101" customFormat="1" ht="30" customHeight="1" spans="1:36">
      <c r="A59" s="124" t="s">
        <v>44</v>
      </c>
      <c r="B59" s="127" t="s">
        <v>189</v>
      </c>
      <c r="C59" s="127"/>
      <c r="D59" s="127"/>
      <c r="E59" s="127"/>
      <c r="F59" s="127"/>
      <c r="G59" s="127"/>
      <c r="H59" s="127"/>
      <c r="I59" s="127"/>
      <c r="J59" s="127"/>
      <c r="K59" s="141"/>
      <c r="L59" s="141"/>
      <c r="M59" s="141"/>
      <c r="N59" s="141"/>
      <c r="O59" s="141"/>
      <c r="P59" s="141"/>
      <c r="Q59" s="141"/>
      <c r="R59" s="141"/>
      <c r="S59" s="142"/>
      <c r="T59" s="142"/>
      <c r="U59" s="142"/>
      <c r="V59" s="142"/>
      <c r="W59" s="142"/>
      <c r="X59" s="142"/>
      <c r="Y59" s="142"/>
      <c r="Z59" s="142"/>
      <c r="AA59" s="141"/>
      <c r="AB59" s="141"/>
      <c r="AC59" s="141"/>
      <c r="AD59" s="141"/>
      <c r="AE59" s="123"/>
      <c r="AF59" s="141"/>
      <c r="AG59" s="141"/>
      <c r="AH59" s="141"/>
      <c r="AI59" s="141"/>
      <c r="AJ59" s="141"/>
    </row>
    <row r="60" s="101" customFormat="1" ht="30" customHeight="1" spans="1:36">
      <c r="A60" s="124" t="s">
        <v>44</v>
      </c>
      <c r="B60" s="127" t="s">
        <v>190</v>
      </c>
      <c r="C60" s="127"/>
      <c r="D60" s="127"/>
      <c r="E60" s="127"/>
      <c r="F60" s="127"/>
      <c r="G60" s="127"/>
      <c r="H60" s="127"/>
      <c r="I60" s="127"/>
      <c r="J60" s="127"/>
      <c r="K60" s="141"/>
      <c r="L60" s="141"/>
      <c r="M60" s="141"/>
      <c r="N60" s="141"/>
      <c r="O60" s="141"/>
      <c r="P60" s="141"/>
      <c r="Q60" s="141"/>
      <c r="R60" s="141"/>
      <c r="S60" s="142"/>
      <c r="T60" s="142"/>
      <c r="U60" s="142"/>
      <c r="V60" s="142"/>
      <c r="W60" s="142"/>
      <c r="X60" s="142"/>
      <c r="Y60" s="142"/>
      <c r="Z60" s="142"/>
      <c r="AA60" s="141"/>
      <c r="AB60" s="141"/>
      <c r="AC60" s="141"/>
      <c r="AD60" s="141"/>
      <c r="AE60" s="123"/>
      <c r="AF60" s="141"/>
      <c r="AG60" s="141"/>
      <c r="AH60" s="141"/>
      <c r="AI60" s="141"/>
      <c r="AJ60" s="141"/>
    </row>
    <row r="61" s="103" customFormat="1" ht="30" customHeight="1" spans="1:37">
      <c r="A61" s="119" t="s">
        <v>42</v>
      </c>
      <c r="B61" s="120" t="s">
        <v>191</v>
      </c>
      <c r="C61" s="120"/>
      <c r="D61" s="120"/>
      <c r="E61" s="120"/>
      <c r="F61" s="120"/>
      <c r="G61" s="120"/>
      <c r="H61" s="120"/>
      <c r="I61" s="120"/>
      <c r="J61" s="120"/>
      <c r="K61" s="145">
        <f t="shared" ref="K61:Z61" si="19">K62+K63</f>
        <v>0</v>
      </c>
      <c r="L61" s="145">
        <f t="shared" si="19"/>
        <v>0</v>
      </c>
      <c r="M61" s="145">
        <f t="shared" si="19"/>
        <v>0</v>
      </c>
      <c r="N61" s="145">
        <f t="shared" si="19"/>
        <v>0</v>
      </c>
      <c r="O61" s="145">
        <f t="shared" si="19"/>
        <v>0</v>
      </c>
      <c r="P61" s="145">
        <f t="shared" si="19"/>
        <v>0</v>
      </c>
      <c r="Q61" s="145">
        <f t="shared" si="19"/>
        <v>0</v>
      </c>
      <c r="R61" s="145">
        <f t="shared" si="19"/>
        <v>0</v>
      </c>
      <c r="S61" s="145">
        <f t="shared" si="19"/>
        <v>0</v>
      </c>
      <c r="T61" s="145">
        <f t="shared" si="19"/>
        <v>0</v>
      </c>
      <c r="U61" s="145">
        <f t="shared" si="19"/>
        <v>0</v>
      </c>
      <c r="V61" s="145">
        <f t="shared" si="19"/>
        <v>0</v>
      </c>
      <c r="W61" s="145">
        <f t="shared" si="19"/>
        <v>0</v>
      </c>
      <c r="X61" s="145">
        <f t="shared" si="19"/>
        <v>0</v>
      </c>
      <c r="Y61" s="145">
        <f t="shared" si="19"/>
        <v>0</v>
      </c>
      <c r="Z61" s="145">
        <f t="shared" si="19"/>
        <v>0</v>
      </c>
      <c r="AA61" s="145"/>
      <c r="AB61" s="145"/>
      <c r="AC61" s="145"/>
      <c r="AD61" s="145"/>
      <c r="AE61" s="123"/>
      <c r="AF61" s="145"/>
      <c r="AG61" s="145"/>
      <c r="AH61" s="145"/>
      <c r="AI61" s="145"/>
      <c r="AJ61" s="145"/>
      <c r="AK61" s="155"/>
    </row>
    <row r="62" s="101" customFormat="1" ht="30" customHeight="1" spans="1:36">
      <c r="A62" s="124" t="s">
        <v>44</v>
      </c>
      <c r="B62" s="127" t="s">
        <v>192</v>
      </c>
      <c r="C62" s="127"/>
      <c r="D62" s="127"/>
      <c r="E62" s="127"/>
      <c r="F62" s="127"/>
      <c r="G62" s="127"/>
      <c r="H62" s="127"/>
      <c r="I62" s="127"/>
      <c r="J62" s="127"/>
      <c r="K62" s="141"/>
      <c r="L62" s="141"/>
      <c r="M62" s="141"/>
      <c r="N62" s="141"/>
      <c r="O62" s="141"/>
      <c r="P62" s="141"/>
      <c r="Q62" s="141"/>
      <c r="R62" s="141"/>
      <c r="S62" s="142"/>
      <c r="T62" s="142"/>
      <c r="U62" s="142"/>
      <c r="V62" s="142"/>
      <c r="W62" s="142"/>
      <c r="X62" s="142"/>
      <c r="Y62" s="142"/>
      <c r="Z62" s="142"/>
      <c r="AA62" s="141"/>
      <c r="AB62" s="141"/>
      <c r="AC62" s="141"/>
      <c r="AD62" s="141"/>
      <c r="AE62" s="123"/>
      <c r="AF62" s="141"/>
      <c r="AG62" s="141"/>
      <c r="AH62" s="141"/>
      <c r="AI62" s="141"/>
      <c r="AJ62" s="141"/>
    </row>
    <row r="63" s="101" customFormat="1" ht="47" customHeight="1" spans="1:36">
      <c r="A63" s="124" t="s">
        <v>44</v>
      </c>
      <c r="B63" s="127" t="s">
        <v>193</v>
      </c>
      <c r="C63" s="127"/>
      <c r="D63" s="127"/>
      <c r="E63" s="127"/>
      <c r="F63" s="127"/>
      <c r="G63" s="127"/>
      <c r="H63" s="127"/>
      <c r="I63" s="127"/>
      <c r="J63" s="127"/>
      <c r="K63" s="141"/>
      <c r="L63" s="141"/>
      <c r="M63" s="141"/>
      <c r="N63" s="141"/>
      <c r="O63" s="141"/>
      <c r="P63" s="141"/>
      <c r="Q63" s="141"/>
      <c r="R63" s="141"/>
      <c r="S63" s="142"/>
      <c r="T63" s="142"/>
      <c r="U63" s="142"/>
      <c r="V63" s="142"/>
      <c r="W63" s="142"/>
      <c r="X63" s="142"/>
      <c r="Y63" s="142"/>
      <c r="Z63" s="142"/>
      <c r="AA63" s="141"/>
      <c r="AB63" s="141"/>
      <c r="AC63" s="141"/>
      <c r="AD63" s="141"/>
      <c r="AE63" s="123"/>
      <c r="AF63" s="141"/>
      <c r="AG63" s="141"/>
      <c r="AH63" s="141"/>
      <c r="AI63" s="141"/>
      <c r="AJ63" s="141"/>
    </row>
    <row r="64" s="101" customFormat="1" ht="30" customHeight="1" spans="1:36">
      <c r="A64" s="119" t="s">
        <v>42</v>
      </c>
      <c r="B64" s="120" t="s">
        <v>194</v>
      </c>
      <c r="C64" s="120"/>
      <c r="D64" s="120"/>
      <c r="E64" s="120"/>
      <c r="F64" s="120"/>
      <c r="G64" s="120"/>
      <c r="H64" s="120"/>
      <c r="I64" s="120"/>
      <c r="J64" s="120"/>
      <c r="K64" s="145">
        <f t="shared" ref="K64:Z64" si="20">K65+K66+K67</f>
        <v>0</v>
      </c>
      <c r="L64" s="145">
        <f t="shared" si="20"/>
        <v>0</v>
      </c>
      <c r="M64" s="145">
        <f t="shared" si="20"/>
        <v>0</v>
      </c>
      <c r="N64" s="145">
        <f t="shared" si="20"/>
        <v>0</v>
      </c>
      <c r="O64" s="145">
        <f t="shared" si="20"/>
        <v>0</v>
      </c>
      <c r="P64" s="145">
        <f t="shared" si="20"/>
        <v>0</v>
      </c>
      <c r="Q64" s="145">
        <f t="shared" si="20"/>
        <v>0</v>
      </c>
      <c r="R64" s="145">
        <f t="shared" si="20"/>
        <v>0</v>
      </c>
      <c r="S64" s="145">
        <f t="shared" si="20"/>
        <v>0</v>
      </c>
      <c r="T64" s="145">
        <f t="shared" si="20"/>
        <v>0</v>
      </c>
      <c r="U64" s="145">
        <f t="shared" si="20"/>
        <v>0</v>
      </c>
      <c r="V64" s="145">
        <f t="shared" si="20"/>
        <v>0</v>
      </c>
      <c r="W64" s="145">
        <f t="shared" si="20"/>
        <v>0</v>
      </c>
      <c r="X64" s="145">
        <f t="shared" si="20"/>
        <v>0</v>
      </c>
      <c r="Y64" s="145">
        <f t="shared" si="20"/>
        <v>0</v>
      </c>
      <c r="Z64" s="145">
        <f t="shared" si="20"/>
        <v>0</v>
      </c>
      <c r="AA64" s="145"/>
      <c r="AB64" s="145"/>
      <c r="AC64" s="145"/>
      <c r="AD64" s="145"/>
      <c r="AE64" s="123"/>
      <c r="AF64" s="145"/>
      <c r="AG64" s="145"/>
      <c r="AH64" s="145"/>
      <c r="AI64" s="145"/>
      <c r="AJ64" s="145"/>
    </row>
    <row r="65" s="101" customFormat="1" ht="30" customHeight="1" spans="1:36">
      <c r="A65" s="124" t="s">
        <v>44</v>
      </c>
      <c r="B65" s="127" t="s">
        <v>195</v>
      </c>
      <c r="C65" s="127"/>
      <c r="D65" s="127"/>
      <c r="E65" s="127"/>
      <c r="F65" s="127"/>
      <c r="G65" s="127"/>
      <c r="H65" s="127"/>
      <c r="I65" s="127"/>
      <c r="J65" s="127"/>
      <c r="K65" s="141"/>
      <c r="L65" s="141"/>
      <c r="M65" s="141"/>
      <c r="N65" s="141"/>
      <c r="O65" s="141"/>
      <c r="P65" s="141"/>
      <c r="Q65" s="141"/>
      <c r="R65" s="141"/>
      <c r="S65" s="142"/>
      <c r="T65" s="142"/>
      <c r="U65" s="142"/>
      <c r="V65" s="142"/>
      <c r="W65" s="142"/>
      <c r="X65" s="142"/>
      <c r="Y65" s="142"/>
      <c r="Z65" s="142"/>
      <c r="AA65" s="141"/>
      <c r="AB65" s="141"/>
      <c r="AC65" s="141"/>
      <c r="AD65" s="141"/>
      <c r="AE65" s="123"/>
      <c r="AF65" s="141"/>
      <c r="AG65" s="141"/>
      <c r="AH65" s="141"/>
      <c r="AI65" s="141"/>
      <c r="AJ65" s="141"/>
    </row>
    <row r="66" s="101" customFormat="1" ht="30" customHeight="1" spans="1:36">
      <c r="A66" s="124" t="s">
        <v>44</v>
      </c>
      <c r="B66" s="127" t="s">
        <v>196</v>
      </c>
      <c r="C66" s="127"/>
      <c r="D66" s="127"/>
      <c r="E66" s="127"/>
      <c r="F66" s="127"/>
      <c r="G66" s="127"/>
      <c r="H66" s="127"/>
      <c r="I66" s="127"/>
      <c r="J66" s="127"/>
      <c r="K66" s="141"/>
      <c r="L66" s="141"/>
      <c r="M66" s="141"/>
      <c r="N66" s="141"/>
      <c r="O66" s="141"/>
      <c r="P66" s="141"/>
      <c r="Q66" s="141"/>
      <c r="R66" s="141"/>
      <c r="S66" s="142"/>
      <c r="T66" s="142"/>
      <c r="U66" s="142"/>
      <c r="V66" s="142"/>
      <c r="W66" s="142"/>
      <c r="X66" s="142"/>
      <c r="Y66" s="142"/>
      <c r="Z66" s="142"/>
      <c r="AA66" s="141"/>
      <c r="AB66" s="141"/>
      <c r="AC66" s="141"/>
      <c r="AD66" s="141"/>
      <c r="AE66" s="123"/>
      <c r="AF66" s="141"/>
      <c r="AG66" s="141"/>
      <c r="AH66" s="141"/>
      <c r="AI66" s="141"/>
      <c r="AJ66" s="141"/>
    </row>
    <row r="67" s="101" customFormat="1" ht="30" customHeight="1" spans="1:36">
      <c r="A67" s="124" t="s">
        <v>44</v>
      </c>
      <c r="B67" s="127" t="s">
        <v>197</v>
      </c>
      <c r="C67" s="127"/>
      <c r="D67" s="127"/>
      <c r="E67" s="127"/>
      <c r="F67" s="127"/>
      <c r="G67" s="127"/>
      <c r="H67" s="127"/>
      <c r="I67" s="127"/>
      <c r="J67" s="127"/>
      <c r="K67" s="141"/>
      <c r="L67" s="141"/>
      <c r="M67" s="141"/>
      <c r="N67" s="141"/>
      <c r="O67" s="141"/>
      <c r="P67" s="141"/>
      <c r="Q67" s="141"/>
      <c r="R67" s="141"/>
      <c r="S67" s="142"/>
      <c r="T67" s="142"/>
      <c r="U67" s="142"/>
      <c r="V67" s="142"/>
      <c r="W67" s="142"/>
      <c r="X67" s="142"/>
      <c r="Y67" s="142"/>
      <c r="Z67" s="142"/>
      <c r="AA67" s="141"/>
      <c r="AB67" s="141"/>
      <c r="AC67" s="141"/>
      <c r="AD67" s="141"/>
      <c r="AE67" s="123"/>
      <c r="AF67" s="141"/>
      <c r="AG67" s="141"/>
      <c r="AH67" s="141"/>
      <c r="AI67" s="141"/>
      <c r="AJ67" s="141"/>
    </row>
    <row r="68" s="101" customFormat="1" ht="30" customHeight="1" spans="1:36">
      <c r="A68" s="119" t="s">
        <v>42</v>
      </c>
      <c r="B68" s="120" t="s">
        <v>198</v>
      </c>
      <c r="C68" s="120"/>
      <c r="D68" s="120"/>
      <c r="E68" s="120"/>
      <c r="F68" s="120"/>
      <c r="G68" s="120"/>
      <c r="H68" s="120"/>
      <c r="I68" s="120"/>
      <c r="J68" s="120"/>
      <c r="K68" s="145">
        <f t="shared" ref="K68:Z68" si="21">K69</f>
        <v>0</v>
      </c>
      <c r="L68" s="145">
        <f t="shared" si="21"/>
        <v>350</v>
      </c>
      <c r="M68" s="145">
        <f t="shared" si="21"/>
        <v>350</v>
      </c>
      <c r="N68" s="145">
        <f t="shared" si="21"/>
        <v>420</v>
      </c>
      <c r="O68" s="145">
        <f t="shared" si="21"/>
        <v>420</v>
      </c>
      <c r="P68" s="145">
        <f t="shared" si="21"/>
        <v>0</v>
      </c>
      <c r="Q68" s="145">
        <f t="shared" si="21"/>
        <v>420</v>
      </c>
      <c r="R68" s="145">
        <f t="shared" si="21"/>
        <v>0</v>
      </c>
      <c r="S68" s="145">
        <f t="shared" si="21"/>
        <v>0</v>
      </c>
      <c r="T68" s="145">
        <f t="shared" si="21"/>
        <v>0</v>
      </c>
      <c r="U68" s="145">
        <f t="shared" si="21"/>
        <v>0</v>
      </c>
      <c r="V68" s="145">
        <f t="shared" si="21"/>
        <v>0</v>
      </c>
      <c r="W68" s="145">
        <f t="shared" si="21"/>
        <v>0</v>
      </c>
      <c r="X68" s="145">
        <f t="shared" si="21"/>
        <v>0</v>
      </c>
      <c r="Y68" s="145">
        <f t="shared" si="21"/>
        <v>0</v>
      </c>
      <c r="Z68" s="145">
        <f t="shared" si="21"/>
        <v>0</v>
      </c>
      <c r="AA68" s="145"/>
      <c r="AB68" s="145"/>
      <c r="AC68" s="145"/>
      <c r="AD68" s="145"/>
      <c r="AE68" s="123"/>
      <c r="AF68" s="145"/>
      <c r="AG68" s="145"/>
      <c r="AH68" s="145"/>
      <c r="AI68" s="145"/>
      <c r="AJ68" s="145"/>
    </row>
    <row r="69" s="101" customFormat="1" ht="30" customHeight="1" spans="1:36">
      <c r="A69" s="124" t="s">
        <v>44</v>
      </c>
      <c r="B69" s="127" t="s">
        <v>198</v>
      </c>
      <c r="C69" s="127"/>
      <c r="D69" s="127"/>
      <c r="E69" s="127"/>
      <c r="F69" s="127"/>
      <c r="G69" s="127"/>
      <c r="H69" s="127"/>
      <c r="I69" s="127"/>
      <c r="J69" s="127"/>
      <c r="K69" s="141"/>
      <c r="L69" s="141">
        <f t="shared" ref="L69:Z69" si="22">L70</f>
        <v>350</v>
      </c>
      <c r="M69" s="141">
        <f t="shared" si="22"/>
        <v>350</v>
      </c>
      <c r="N69" s="141">
        <f t="shared" si="22"/>
        <v>420</v>
      </c>
      <c r="O69" s="141">
        <f t="shared" si="22"/>
        <v>420</v>
      </c>
      <c r="P69" s="141">
        <f t="shared" si="22"/>
        <v>0</v>
      </c>
      <c r="Q69" s="141">
        <f t="shared" si="22"/>
        <v>420</v>
      </c>
      <c r="R69" s="141">
        <f t="shared" si="22"/>
        <v>0</v>
      </c>
      <c r="S69" s="141">
        <f t="shared" si="22"/>
        <v>0</v>
      </c>
      <c r="T69" s="141">
        <f t="shared" si="22"/>
        <v>0</v>
      </c>
      <c r="U69" s="141">
        <f t="shared" si="22"/>
        <v>0</v>
      </c>
      <c r="V69" s="141">
        <f t="shared" si="22"/>
        <v>0</v>
      </c>
      <c r="W69" s="141">
        <f t="shared" si="22"/>
        <v>0</v>
      </c>
      <c r="X69" s="141">
        <f t="shared" si="22"/>
        <v>0</v>
      </c>
      <c r="Y69" s="141">
        <f t="shared" si="22"/>
        <v>0</v>
      </c>
      <c r="Z69" s="141">
        <f t="shared" si="22"/>
        <v>0</v>
      </c>
      <c r="AA69" s="141"/>
      <c r="AB69" s="141"/>
      <c r="AC69" s="141"/>
      <c r="AD69" s="141"/>
      <c r="AE69" s="123"/>
      <c r="AF69" s="141"/>
      <c r="AG69" s="141"/>
      <c r="AH69" s="141"/>
      <c r="AI69" s="141"/>
      <c r="AJ69" s="141"/>
    </row>
    <row r="70" s="101" customFormat="1" ht="104" customHeight="1" spans="1:69">
      <c r="A70" s="123">
        <v>13</v>
      </c>
      <c r="B70" s="123" t="s">
        <v>199</v>
      </c>
      <c r="C70" s="123">
        <v>2026</v>
      </c>
      <c r="D70" s="123" t="s">
        <v>200</v>
      </c>
      <c r="E70" s="129" t="s">
        <v>82</v>
      </c>
      <c r="F70" s="123" t="s">
        <v>198</v>
      </c>
      <c r="G70" s="123" t="s">
        <v>50</v>
      </c>
      <c r="H70" s="123" t="s">
        <v>51</v>
      </c>
      <c r="I70" s="123" t="s">
        <v>84</v>
      </c>
      <c r="J70" s="138" t="s">
        <v>314</v>
      </c>
      <c r="K70" s="129" t="s">
        <v>202</v>
      </c>
      <c r="L70" s="129">
        <v>350</v>
      </c>
      <c r="M70" s="129">
        <v>350</v>
      </c>
      <c r="N70" s="129">
        <v>420</v>
      </c>
      <c r="O70" s="129">
        <v>420</v>
      </c>
      <c r="P70" s="129"/>
      <c r="Q70" s="129">
        <v>420</v>
      </c>
      <c r="R70" s="129">
        <v>0</v>
      </c>
      <c r="S70" s="129">
        <v>0</v>
      </c>
      <c r="T70" s="129">
        <v>0</v>
      </c>
      <c r="U70" s="129">
        <v>0</v>
      </c>
      <c r="V70" s="129">
        <v>0</v>
      </c>
      <c r="W70" s="129">
        <v>0</v>
      </c>
      <c r="X70" s="129">
        <v>0</v>
      </c>
      <c r="Y70" s="129"/>
      <c r="Z70" s="129">
        <v>0</v>
      </c>
      <c r="AA70" s="129" t="s">
        <v>203</v>
      </c>
      <c r="AB70" s="129" t="s">
        <v>204</v>
      </c>
      <c r="AC70" s="129" t="s">
        <v>203</v>
      </c>
      <c r="AD70" s="129" t="s">
        <v>204</v>
      </c>
      <c r="AE70" s="123" t="s">
        <v>89</v>
      </c>
      <c r="AF70" s="149" t="s">
        <v>205</v>
      </c>
      <c r="AG70" s="149" t="s">
        <v>206</v>
      </c>
      <c r="AH70" s="129"/>
      <c r="AI70" s="129"/>
      <c r="AJ70" s="129"/>
      <c r="AK70" s="158" t="s">
        <v>306</v>
      </c>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row>
    <row r="71" s="103" customFormat="1" ht="30" customHeight="1" spans="1:37">
      <c r="A71" s="119" t="s">
        <v>40</v>
      </c>
      <c r="B71" s="120" t="s">
        <v>207</v>
      </c>
      <c r="C71" s="120"/>
      <c r="D71" s="120"/>
      <c r="E71" s="120"/>
      <c r="F71" s="120"/>
      <c r="G71" s="120"/>
      <c r="H71" s="120"/>
      <c r="I71" s="120"/>
      <c r="J71" s="120"/>
      <c r="K71" s="145">
        <f t="shared" ref="K71:Z71" si="23">K72+K83+K89</f>
        <v>0</v>
      </c>
      <c r="L71" s="145">
        <f t="shared" si="23"/>
        <v>1001</v>
      </c>
      <c r="M71" s="145">
        <f t="shared" si="23"/>
        <v>1001</v>
      </c>
      <c r="N71" s="145">
        <f t="shared" si="23"/>
        <v>2100</v>
      </c>
      <c r="O71" s="145">
        <f t="shared" si="23"/>
        <v>1700</v>
      </c>
      <c r="P71" s="145">
        <f t="shared" si="23"/>
        <v>0</v>
      </c>
      <c r="Q71" s="145">
        <f t="shared" si="23"/>
        <v>912</v>
      </c>
      <c r="R71" s="145">
        <f t="shared" si="23"/>
        <v>311</v>
      </c>
      <c r="S71" s="145">
        <f t="shared" si="23"/>
        <v>477</v>
      </c>
      <c r="T71" s="145">
        <f t="shared" si="23"/>
        <v>0</v>
      </c>
      <c r="U71" s="145">
        <f t="shared" si="23"/>
        <v>0</v>
      </c>
      <c r="V71" s="145">
        <f t="shared" si="23"/>
        <v>0</v>
      </c>
      <c r="W71" s="145">
        <f t="shared" si="23"/>
        <v>0</v>
      </c>
      <c r="X71" s="145">
        <f t="shared" si="23"/>
        <v>400</v>
      </c>
      <c r="Y71" s="145">
        <f t="shared" si="23"/>
        <v>0</v>
      </c>
      <c r="Z71" s="145">
        <f t="shared" si="23"/>
        <v>0</v>
      </c>
      <c r="AA71" s="145"/>
      <c r="AB71" s="145"/>
      <c r="AC71" s="145"/>
      <c r="AD71" s="145"/>
      <c r="AE71" s="145"/>
      <c r="AF71" s="145"/>
      <c r="AG71" s="145"/>
      <c r="AH71" s="145"/>
      <c r="AI71" s="145"/>
      <c r="AJ71" s="145"/>
      <c r="AK71" s="155"/>
    </row>
    <row r="72" s="101" customFormat="1" ht="30" customHeight="1" spans="1:36">
      <c r="A72" s="119" t="s">
        <v>42</v>
      </c>
      <c r="B72" s="120" t="s">
        <v>208</v>
      </c>
      <c r="C72" s="120"/>
      <c r="D72" s="120"/>
      <c r="E72" s="120"/>
      <c r="F72" s="120"/>
      <c r="G72" s="120"/>
      <c r="H72" s="120"/>
      <c r="I72" s="120"/>
      <c r="J72" s="120"/>
      <c r="K72" s="145">
        <f t="shared" ref="K72:Z72" si="24">K73+K74+K75+K76+K77+K78+K79+K80+K81</f>
        <v>0</v>
      </c>
      <c r="L72" s="145">
        <f t="shared" si="24"/>
        <v>334</v>
      </c>
      <c r="M72" s="145">
        <f t="shared" si="24"/>
        <v>334</v>
      </c>
      <c r="N72" s="145">
        <f t="shared" si="24"/>
        <v>1100</v>
      </c>
      <c r="O72" s="145">
        <f t="shared" si="24"/>
        <v>700</v>
      </c>
      <c r="P72" s="145">
        <f t="shared" si="24"/>
        <v>0</v>
      </c>
      <c r="Q72" s="145">
        <f t="shared" si="24"/>
        <v>700</v>
      </c>
      <c r="R72" s="145">
        <f t="shared" si="24"/>
        <v>0</v>
      </c>
      <c r="S72" s="145">
        <f t="shared" si="24"/>
        <v>0</v>
      </c>
      <c r="T72" s="145">
        <f t="shared" si="24"/>
        <v>0</v>
      </c>
      <c r="U72" s="145">
        <f t="shared" si="24"/>
        <v>0</v>
      </c>
      <c r="V72" s="145">
        <f t="shared" si="24"/>
        <v>0</v>
      </c>
      <c r="W72" s="145">
        <f t="shared" si="24"/>
        <v>0</v>
      </c>
      <c r="X72" s="145">
        <f t="shared" si="24"/>
        <v>400</v>
      </c>
      <c r="Y72" s="145">
        <f t="shared" si="24"/>
        <v>0</v>
      </c>
      <c r="Z72" s="145">
        <f t="shared" si="24"/>
        <v>0</v>
      </c>
      <c r="AA72" s="145"/>
      <c r="AB72" s="145"/>
      <c r="AC72" s="145"/>
      <c r="AD72" s="145"/>
      <c r="AE72" s="145"/>
      <c r="AF72" s="145"/>
      <c r="AG72" s="145"/>
      <c r="AH72" s="145"/>
      <c r="AI72" s="145"/>
      <c r="AJ72" s="145"/>
    </row>
    <row r="73" s="101" customFormat="1" ht="30" customHeight="1" spans="1:36">
      <c r="A73" s="124" t="s">
        <v>44</v>
      </c>
      <c r="B73" s="127" t="s">
        <v>209</v>
      </c>
      <c r="C73" s="127"/>
      <c r="D73" s="127"/>
      <c r="E73" s="127"/>
      <c r="F73" s="127"/>
      <c r="G73" s="127"/>
      <c r="H73" s="127"/>
      <c r="I73" s="127"/>
      <c r="J73" s="127"/>
      <c r="K73" s="141"/>
      <c r="L73" s="141"/>
      <c r="M73" s="141"/>
      <c r="N73" s="141"/>
      <c r="O73" s="141"/>
      <c r="P73" s="141"/>
      <c r="Q73" s="141"/>
      <c r="R73" s="141"/>
      <c r="S73" s="142"/>
      <c r="T73" s="142"/>
      <c r="U73" s="142"/>
      <c r="V73" s="142"/>
      <c r="W73" s="142"/>
      <c r="X73" s="142"/>
      <c r="Y73" s="142"/>
      <c r="Z73" s="142"/>
      <c r="AA73" s="141"/>
      <c r="AB73" s="141"/>
      <c r="AC73" s="141"/>
      <c r="AD73" s="141"/>
      <c r="AE73" s="141"/>
      <c r="AF73" s="141"/>
      <c r="AG73" s="141"/>
      <c r="AH73" s="141"/>
      <c r="AI73" s="141"/>
      <c r="AJ73" s="141"/>
    </row>
    <row r="74" s="101" customFormat="1" ht="30" customHeight="1" spans="1:36">
      <c r="A74" s="124" t="s">
        <v>44</v>
      </c>
      <c r="B74" s="127" t="s">
        <v>210</v>
      </c>
      <c r="C74" s="127"/>
      <c r="D74" s="127"/>
      <c r="E74" s="127"/>
      <c r="F74" s="127"/>
      <c r="G74" s="127"/>
      <c r="H74" s="127"/>
      <c r="I74" s="127"/>
      <c r="J74" s="127"/>
      <c r="K74" s="141"/>
      <c r="L74" s="141"/>
      <c r="M74" s="141"/>
      <c r="N74" s="141"/>
      <c r="O74" s="141"/>
      <c r="P74" s="141"/>
      <c r="Q74" s="141"/>
      <c r="R74" s="141"/>
      <c r="S74" s="142"/>
      <c r="T74" s="142"/>
      <c r="U74" s="142"/>
      <c r="V74" s="142"/>
      <c r="W74" s="142"/>
      <c r="X74" s="142"/>
      <c r="Y74" s="142"/>
      <c r="Z74" s="142"/>
      <c r="AA74" s="141"/>
      <c r="AB74" s="141"/>
      <c r="AC74" s="141"/>
      <c r="AD74" s="141"/>
      <c r="AE74" s="141"/>
      <c r="AF74" s="141"/>
      <c r="AG74" s="141"/>
      <c r="AH74" s="141"/>
      <c r="AI74" s="141"/>
      <c r="AJ74" s="141"/>
    </row>
    <row r="75" s="101" customFormat="1" ht="30" customHeight="1" spans="1:36">
      <c r="A75" s="124" t="s">
        <v>44</v>
      </c>
      <c r="B75" s="127" t="s">
        <v>211</v>
      </c>
      <c r="C75" s="127"/>
      <c r="D75" s="127"/>
      <c r="E75" s="127"/>
      <c r="F75" s="127"/>
      <c r="G75" s="127"/>
      <c r="H75" s="127"/>
      <c r="I75" s="127"/>
      <c r="J75" s="127"/>
      <c r="K75" s="141"/>
      <c r="L75" s="141"/>
      <c r="M75" s="141"/>
      <c r="N75" s="141"/>
      <c r="O75" s="141"/>
      <c r="P75" s="141"/>
      <c r="Q75" s="141"/>
      <c r="R75" s="141"/>
      <c r="S75" s="142"/>
      <c r="T75" s="142"/>
      <c r="U75" s="142"/>
      <c r="V75" s="142"/>
      <c r="W75" s="142"/>
      <c r="X75" s="142"/>
      <c r="Y75" s="142"/>
      <c r="Z75" s="142"/>
      <c r="AA75" s="141"/>
      <c r="AB75" s="141"/>
      <c r="AC75" s="141"/>
      <c r="AD75" s="141"/>
      <c r="AE75" s="141"/>
      <c r="AF75" s="141"/>
      <c r="AG75" s="141"/>
      <c r="AH75" s="141"/>
      <c r="AI75" s="141"/>
      <c r="AJ75" s="141"/>
    </row>
    <row r="76" s="103" customFormat="1" ht="30" customHeight="1" spans="1:37">
      <c r="A76" s="124" t="s">
        <v>44</v>
      </c>
      <c r="B76" s="127" t="s">
        <v>212</v>
      </c>
      <c r="C76" s="127"/>
      <c r="D76" s="127"/>
      <c r="E76" s="127"/>
      <c r="F76" s="127"/>
      <c r="G76" s="127"/>
      <c r="H76" s="127"/>
      <c r="I76" s="127"/>
      <c r="J76" s="127"/>
      <c r="K76" s="141"/>
      <c r="L76" s="141"/>
      <c r="M76" s="141"/>
      <c r="N76" s="142">
        <v>0</v>
      </c>
      <c r="O76" s="142">
        <v>0</v>
      </c>
      <c r="P76" s="142">
        <v>0</v>
      </c>
      <c r="Q76" s="142">
        <v>0</v>
      </c>
      <c r="R76" s="142">
        <v>0</v>
      </c>
      <c r="S76" s="142">
        <v>0</v>
      </c>
      <c r="T76" s="142">
        <v>0</v>
      </c>
      <c r="U76" s="142">
        <v>0</v>
      </c>
      <c r="V76" s="142">
        <v>0</v>
      </c>
      <c r="W76" s="142">
        <v>0</v>
      </c>
      <c r="X76" s="142">
        <v>0</v>
      </c>
      <c r="Y76" s="142">
        <v>0</v>
      </c>
      <c r="Z76" s="142">
        <v>0</v>
      </c>
      <c r="AA76" s="142"/>
      <c r="AB76" s="142"/>
      <c r="AC76" s="142"/>
      <c r="AD76" s="142"/>
      <c r="AE76" s="142"/>
      <c r="AF76" s="141"/>
      <c r="AG76" s="141"/>
      <c r="AH76" s="141"/>
      <c r="AI76" s="141"/>
      <c r="AJ76" s="141"/>
      <c r="AK76" s="155"/>
    </row>
    <row r="77" s="101" customFormat="1" ht="30" customHeight="1" spans="1:36">
      <c r="A77" s="124" t="s">
        <v>44</v>
      </c>
      <c r="B77" s="127" t="s">
        <v>213</v>
      </c>
      <c r="C77" s="127"/>
      <c r="D77" s="127"/>
      <c r="E77" s="127"/>
      <c r="F77" s="127"/>
      <c r="G77" s="127"/>
      <c r="H77" s="127"/>
      <c r="I77" s="127"/>
      <c r="J77" s="127"/>
      <c r="K77" s="141"/>
      <c r="L77" s="141"/>
      <c r="M77" s="141"/>
      <c r="N77" s="141"/>
      <c r="O77" s="141"/>
      <c r="P77" s="141"/>
      <c r="Q77" s="141"/>
      <c r="R77" s="141"/>
      <c r="S77" s="142"/>
      <c r="T77" s="142"/>
      <c r="U77" s="142"/>
      <c r="V77" s="142"/>
      <c r="W77" s="142"/>
      <c r="X77" s="142"/>
      <c r="Y77" s="142"/>
      <c r="Z77" s="142"/>
      <c r="AA77" s="141"/>
      <c r="AB77" s="141"/>
      <c r="AC77" s="141"/>
      <c r="AD77" s="141"/>
      <c r="AE77" s="141"/>
      <c r="AF77" s="141"/>
      <c r="AG77" s="141"/>
      <c r="AH77" s="141"/>
      <c r="AI77" s="141"/>
      <c r="AJ77" s="141"/>
    </row>
    <row r="78" s="101" customFormat="1" ht="30" customHeight="1" spans="1:36">
      <c r="A78" s="124" t="s">
        <v>44</v>
      </c>
      <c r="B78" s="127" t="s">
        <v>214</v>
      </c>
      <c r="C78" s="127"/>
      <c r="D78" s="127"/>
      <c r="E78" s="127"/>
      <c r="F78" s="127"/>
      <c r="G78" s="127"/>
      <c r="H78" s="127"/>
      <c r="I78" s="127"/>
      <c r="J78" s="127"/>
      <c r="K78" s="141"/>
      <c r="L78" s="141"/>
      <c r="M78" s="141"/>
      <c r="N78" s="141"/>
      <c r="O78" s="141"/>
      <c r="P78" s="141"/>
      <c r="Q78" s="141"/>
      <c r="R78" s="141"/>
      <c r="S78" s="142"/>
      <c r="T78" s="142"/>
      <c r="U78" s="142"/>
      <c r="V78" s="142"/>
      <c r="W78" s="142"/>
      <c r="X78" s="142"/>
      <c r="Y78" s="142"/>
      <c r="Z78" s="142"/>
      <c r="AA78" s="141"/>
      <c r="AB78" s="141"/>
      <c r="AC78" s="141"/>
      <c r="AD78" s="141"/>
      <c r="AE78" s="141"/>
      <c r="AF78" s="141"/>
      <c r="AG78" s="141"/>
      <c r="AH78" s="141"/>
      <c r="AI78" s="141"/>
      <c r="AJ78" s="141"/>
    </row>
    <row r="79" s="101" customFormat="1" ht="30" customHeight="1" spans="1:36">
      <c r="A79" s="124" t="s">
        <v>44</v>
      </c>
      <c r="B79" s="127" t="s">
        <v>323</v>
      </c>
      <c r="C79" s="127"/>
      <c r="D79" s="127"/>
      <c r="E79" s="127"/>
      <c r="F79" s="127"/>
      <c r="G79" s="127"/>
      <c r="H79" s="127"/>
      <c r="I79" s="127"/>
      <c r="J79" s="127"/>
      <c r="K79" s="141"/>
      <c r="L79" s="141"/>
      <c r="M79" s="141"/>
      <c r="N79" s="141"/>
      <c r="O79" s="141"/>
      <c r="P79" s="141"/>
      <c r="Q79" s="141"/>
      <c r="R79" s="141"/>
      <c r="S79" s="142"/>
      <c r="T79" s="142"/>
      <c r="U79" s="142"/>
      <c r="V79" s="142"/>
      <c r="W79" s="142"/>
      <c r="X79" s="142"/>
      <c r="Y79" s="142"/>
      <c r="Z79" s="142"/>
      <c r="AA79" s="141"/>
      <c r="AB79" s="141"/>
      <c r="AC79" s="141"/>
      <c r="AD79" s="141"/>
      <c r="AE79" s="141"/>
      <c r="AF79" s="141"/>
      <c r="AG79" s="141"/>
      <c r="AH79" s="141"/>
      <c r="AI79" s="141"/>
      <c r="AJ79" s="141"/>
    </row>
    <row r="80" s="101" customFormat="1" ht="30" customHeight="1" spans="1:36">
      <c r="A80" s="124" t="s">
        <v>44</v>
      </c>
      <c r="B80" s="127" t="s">
        <v>215</v>
      </c>
      <c r="C80" s="127"/>
      <c r="D80" s="127"/>
      <c r="E80" s="127"/>
      <c r="F80" s="127"/>
      <c r="G80" s="127"/>
      <c r="H80" s="127"/>
      <c r="I80" s="127"/>
      <c r="J80" s="127"/>
      <c r="K80" s="141"/>
      <c r="L80" s="141"/>
      <c r="M80" s="141"/>
      <c r="N80" s="141"/>
      <c r="O80" s="141"/>
      <c r="P80" s="141"/>
      <c r="Q80" s="141"/>
      <c r="R80" s="141"/>
      <c r="S80" s="142"/>
      <c r="T80" s="142"/>
      <c r="U80" s="142"/>
      <c r="V80" s="142"/>
      <c r="W80" s="142"/>
      <c r="X80" s="142"/>
      <c r="Y80" s="142"/>
      <c r="Z80" s="142"/>
      <c r="AA80" s="141"/>
      <c r="AB80" s="141"/>
      <c r="AC80" s="141"/>
      <c r="AD80" s="141"/>
      <c r="AE80" s="141"/>
      <c r="AF80" s="141"/>
      <c r="AG80" s="141"/>
      <c r="AH80" s="141"/>
      <c r="AI80" s="141"/>
      <c r="AJ80" s="141"/>
    </row>
    <row r="81" s="101" customFormat="1" ht="30" customHeight="1" spans="1:36">
      <c r="A81" s="124" t="s">
        <v>44</v>
      </c>
      <c r="B81" s="127" t="s">
        <v>216</v>
      </c>
      <c r="C81" s="127"/>
      <c r="D81" s="127"/>
      <c r="E81" s="127"/>
      <c r="F81" s="127"/>
      <c r="G81" s="127"/>
      <c r="H81" s="127"/>
      <c r="I81" s="127"/>
      <c r="J81" s="127"/>
      <c r="K81" s="141">
        <f>SUM(K82)</f>
        <v>0</v>
      </c>
      <c r="L81" s="141">
        <f t="shared" ref="L81:Z81" si="25">SUM(L82)</f>
        <v>334</v>
      </c>
      <c r="M81" s="141">
        <f t="shared" si="25"/>
        <v>334</v>
      </c>
      <c r="N81" s="141">
        <f t="shared" si="25"/>
        <v>1100</v>
      </c>
      <c r="O81" s="141">
        <f t="shared" si="25"/>
        <v>700</v>
      </c>
      <c r="P81" s="141">
        <f t="shared" si="25"/>
        <v>0</v>
      </c>
      <c r="Q81" s="141">
        <f t="shared" si="25"/>
        <v>700</v>
      </c>
      <c r="R81" s="141">
        <f t="shared" si="25"/>
        <v>0</v>
      </c>
      <c r="S81" s="141">
        <f t="shared" si="25"/>
        <v>0</v>
      </c>
      <c r="T81" s="141">
        <f t="shared" si="25"/>
        <v>0</v>
      </c>
      <c r="U81" s="141">
        <f t="shared" si="25"/>
        <v>0</v>
      </c>
      <c r="V81" s="141">
        <f t="shared" si="25"/>
        <v>0</v>
      </c>
      <c r="W81" s="141">
        <f t="shared" si="25"/>
        <v>0</v>
      </c>
      <c r="X81" s="141">
        <f t="shared" si="25"/>
        <v>400</v>
      </c>
      <c r="Y81" s="141">
        <f t="shared" si="25"/>
        <v>0</v>
      </c>
      <c r="Z81" s="141">
        <f t="shared" si="25"/>
        <v>0</v>
      </c>
      <c r="AA81" s="141"/>
      <c r="AB81" s="141"/>
      <c r="AC81" s="141"/>
      <c r="AD81" s="141"/>
      <c r="AE81" s="141"/>
      <c r="AF81" s="141"/>
      <c r="AG81" s="141"/>
      <c r="AH81" s="141"/>
      <c r="AI81" s="141"/>
      <c r="AJ81" s="141"/>
    </row>
    <row r="82" s="102" customFormat="1" ht="379" customHeight="1" spans="1:70">
      <c r="A82" s="123">
        <v>14</v>
      </c>
      <c r="B82" s="123" t="s">
        <v>324</v>
      </c>
      <c r="C82" s="123">
        <v>2026</v>
      </c>
      <c r="D82" s="123" t="s">
        <v>345</v>
      </c>
      <c r="E82" s="123" t="s">
        <v>346</v>
      </c>
      <c r="F82" s="123"/>
      <c r="G82" s="123" t="s">
        <v>50</v>
      </c>
      <c r="H82" s="123" t="s">
        <v>347</v>
      </c>
      <c r="I82" s="123" t="s">
        <v>348</v>
      </c>
      <c r="J82" s="123" t="s">
        <v>349</v>
      </c>
      <c r="K82" s="129" t="s">
        <v>350</v>
      </c>
      <c r="L82" s="129">
        <v>334</v>
      </c>
      <c r="M82" s="129">
        <v>334</v>
      </c>
      <c r="N82" s="129">
        <v>1100</v>
      </c>
      <c r="O82" s="129">
        <v>700</v>
      </c>
      <c r="P82" s="129"/>
      <c r="Q82" s="129">
        <v>700</v>
      </c>
      <c r="R82" s="129">
        <v>0</v>
      </c>
      <c r="S82" s="129">
        <v>0</v>
      </c>
      <c r="T82" s="129">
        <v>0</v>
      </c>
      <c r="U82" s="129">
        <v>0</v>
      </c>
      <c r="V82" s="129">
        <v>0</v>
      </c>
      <c r="W82" s="129">
        <v>0</v>
      </c>
      <c r="X82" s="129">
        <v>400</v>
      </c>
      <c r="Y82" s="129" t="s">
        <v>305</v>
      </c>
      <c r="Z82" s="129">
        <v>0</v>
      </c>
      <c r="AA82" s="129" t="s">
        <v>351</v>
      </c>
      <c r="AB82" s="129" t="s">
        <v>352</v>
      </c>
      <c r="AC82" s="129" t="s">
        <v>239</v>
      </c>
      <c r="AD82" s="129" t="s">
        <v>352</v>
      </c>
      <c r="AE82" s="129" t="s">
        <v>241</v>
      </c>
      <c r="AF82" s="163" t="s">
        <v>353</v>
      </c>
      <c r="AG82" s="164" t="s">
        <v>354</v>
      </c>
      <c r="AH82" s="129"/>
      <c r="AI82" s="129"/>
      <c r="AJ82" s="129" t="s">
        <v>68</v>
      </c>
      <c r="AK82" s="154" t="s">
        <v>306</v>
      </c>
      <c r="AL82" s="154"/>
      <c r="AM82" s="154"/>
      <c r="AN82" s="154"/>
      <c r="AO82" s="154"/>
      <c r="AP82" s="154"/>
      <c r="AQ82" s="154"/>
      <c r="AR82" s="154"/>
      <c r="AS82" s="154"/>
      <c r="AT82" s="154"/>
      <c r="AU82" s="154"/>
      <c r="AV82" s="154"/>
      <c r="AW82" s="154"/>
      <c r="AX82" s="154"/>
      <c r="AY82" s="154"/>
      <c r="AZ82" s="154"/>
      <c r="BA82" s="154"/>
      <c r="BB82" s="154"/>
      <c r="BC82" s="154"/>
      <c r="BD82" s="154"/>
      <c r="BE82" s="154"/>
      <c r="BF82" s="154"/>
      <c r="BG82" s="154"/>
      <c r="BH82" s="154"/>
      <c r="BI82" s="154"/>
      <c r="BJ82" s="154"/>
      <c r="BK82" s="154"/>
      <c r="BL82" s="154"/>
      <c r="BM82" s="154"/>
      <c r="BN82" s="154"/>
      <c r="BO82" s="154"/>
      <c r="BP82" s="154"/>
      <c r="BQ82" s="154"/>
      <c r="BR82" s="161"/>
    </row>
    <row r="83" s="101" customFormat="1" ht="30" customHeight="1" spans="1:36">
      <c r="A83" s="162" t="s">
        <v>42</v>
      </c>
      <c r="B83" s="120" t="s">
        <v>249</v>
      </c>
      <c r="C83" s="120"/>
      <c r="D83" s="120"/>
      <c r="E83" s="120"/>
      <c r="F83" s="120"/>
      <c r="G83" s="120"/>
      <c r="H83" s="120"/>
      <c r="I83" s="120"/>
      <c r="J83" s="120"/>
      <c r="K83" s="145">
        <f t="shared" ref="K83:Z83" si="26">K84+K85+K87+K88</f>
        <v>0</v>
      </c>
      <c r="L83" s="145">
        <f t="shared" si="26"/>
        <v>667</v>
      </c>
      <c r="M83" s="145">
        <f t="shared" si="26"/>
        <v>667</v>
      </c>
      <c r="N83" s="145">
        <f t="shared" si="26"/>
        <v>1000</v>
      </c>
      <c r="O83" s="145">
        <f t="shared" si="26"/>
        <v>1000</v>
      </c>
      <c r="P83" s="145">
        <f t="shared" si="26"/>
        <v>0</v>
      </c>
      <c r="Q83" s="145">
        <f t="shared" si="26"/>
        <v>212</v>
      </c>
      <c r="R83" s="145">
        <f t="shared" si="26"/>
        <v>311</v>
      </c>
      <c r="S83" s="145">
        <f t="shared" si="26"/>
        <v>477</v>
      </c>
      <c r="T83" s="145">
        <f t="shared" si="26"/>
        <v>0</v>
      </c>
      <c r="U83" s="145">
        <f t="shared" si="26"/>
        <v>0</v>
      </c>
      <c r="V83" s="145">
        <f t="shared" si="26"/>
        <v>0</v>
      </c>
      <c r="W83" s="145">
        <f t="shared" si="26"/>
        <v>0</v>
      </c>
      <c r="X83" s="145">
        <f t="shared" si="26"/>
        <v>0</v>
      </c>
      <c r="Y83" s="145">
        <f t="shared" si="26"/>
        <v>0</v>
      </c>
      <c r="Z83" s="145">
        <f t="shared" si="26"/>
        <v>0</v>
      </c>
      <c r="AA83" s="145"/>
      <c r="AB83" s="145"/>
      <c r="AC83" s="145"/>
      <c r="AD83" s="145"/>
      <c r="AE83" s="145"/>
      <c r="AF83" s="145"/>
      <c r="AG83" s="145"/>
      <c r="AH83" s="145"/>
      <c r="AI83" s="145"/>
      <c r="AJ83" s="145"/>
    </row>
    <row r="84" s="98" customFormat="1" ht="30" customHeight="1" spans="1:36">
      <c r="A84" s="124" t="s">
        <v>44</v>
      </c>
      <c r="B84" s="127" t="s">
        <v>250</v>
      </c>
      <c r="C84" s="127"/>
      <c r="D84" s="127"/>
      <c r="E84" s="127"/>
      <c r="F84" s="127"/>
      <c r="G84" s="127"/>
      <c r="H84" s="127"/>
      <c r="I84" s="127"/>
      <c r="J84" s="127"/>
      <c r="K84" s="141"/>
      <c r="L84" s="141"/>
      <c r="M84" s="141"/>
      <c r="N84" s="141"/>
      <c r="O84" s="141"/>
      <c r="P84" s="141"/>
      <c r="Q84" s="141"/>
      <c r="R84" s="141"/>
      <c r="S84" s="142"/>
      <c r="T84" s="142"/>
      <c r="U84" s="142"/>
      <c r="V84" s="142"/>
      <c r="W84" s="142"/>
      <c r="X84" s="142"/>
      <c r="Y84" s="142"/>
      <c r="Z84" s="142"/>
      <c r="AA84" s="141"/>
      <c r="AB84" s="141"/>
      <c r="AC84" s="141"/>
      <c r="AD84" s="141"/>
      <c r="AE84" s="141"/>
      <c r="AF84" s="141"/>
      <c r="AG84" s="141"/>
      <c r="AH84" s="141"/>
      <c r="AI84" s="141"/>
      <c r="AJ84" s="141"/>
    </row>
    <row r="85" s="103" customFormat="1" ht="30" customHeight="1" spans="1:36">
      <c r="A85" s="124" t="s">
        <v>44</v>
      </c>
      <c r="B85" s="127" t="s">
        <v>251</v>
      </c>
      <c r="C85" s="127"/>
      <c r="D85" s="127"/>
      <c r="E85" s="127"/>
      <c r="F85" s="127"/>
      <c r="G85" s="127"/>
      <c r="H85" s="127"/>
      <c r="I85" s="127"/>
      <c r="J85" s="127"/>
      <c r="K85" s="141"/>
      <c r="L85" s="141">
        <f t="shared" ref="L85:Z85" si="27">L86</f>
        <v>667</v>
      </c>
      <c r="M85" s="141">
        <f t="shared" si="27"/>
        <v>667</v>
      </c>
      <c r="N85" s="141">
        <f t="shared" si="27"/>
        <v>1000</v>
      </c>
      <c r="O85" s="141">
        <f t="shared" si="27"/>
        <v>1000</v>
      </c>
      <c r="P85" s="141">
        <f t="shared" si="27"/>
        <v>0</v>
      </c>
      <c r="Q85" s="141">
        <f t="shared" si="27"/>
        <v>212</v>
      </c>
      <c r="R85" s="141">
        <f t="shared" si="27"/>
        <v>311</v>
      </c>
      <c r="S85" s="141">
        <f t="shared" si="27"/>
        <v>477</v>
      </c>
      <c r="T85" s="141">
        <f t="shared" si="27"/>
        <v>0</v>
      </c>
      <c r="U85" s="141">
        <f t="shared" si="27"/>
        <v>0</v>
      </c>
      <c r="V85" s="141">
        <f t="shared" si="27"/>
        <v>0</v>
      </c>
      <c r="W85" s="141">
        <f t="shared" si="27"/>
        <v>0</v>
      </c>
      <c r="X85" s="141">
        <f t="shared" si="27"/>
        <v>0</v>
      </c>
      <c r="Y85" s="141">
        <f t="shared" si="27"/>
        <v>0</v>
      </c>
      <c r="Z85" s="141">
        <f t="shared" si="27"/>
        <v>0</v>
      </c>
      <c r="AA85" s="141"/>
      <c r="AB85" s="141"/>
      <c r="AC85" s="141"/>
      <c r="AD85" s="141"/>
      <c r="AE85" s="141"/>
      <c r="AF85" s="141"/>
      <c r="AG85" s="141"/>
      <c r="AH85" s="141"/>
      <c r="AI85" s="141"/>
      <c r="AJ85" s="141"/>
    </row>
    <row r="86" s="101" customFormat="1" ht="165" customHeight="1" spans="1:69">
      <c r="A86" s="123">
        <v>15</v>
      </c>
      <c r="B86" s="123" t="s">
        <v>252</v>
      </c>
      <c r="C86" s="123">
        <v>2026</v>
      </c>
      <c r="D86" s="123" t="s">
        <v>253</v>
      </c>
      <c r="E86" s="123" t="s">
        <v>207</v>
      </c>
      <c r="F86" s="123" t="s">
        <v>219</v>
      </c>
      <c r="G86" s="123" t="s">
        <v>50</v>
      </c>
      <c r="H86" s="123" t="s">
        <v>254</v>
      </c>
      <c r="I86" s="123" t="s">
        <v>236</v>
      </c>
      <c r="J86" s="138" t="s">
        <v>255</v>
      </c>
      <c r="K86" s="129" t="s">
        <v>256</v>
      </c>
      <c r="L86" s="129">
        <v>667</v>
      </c>
      <c r="M86" s="129">
        <v>667</v>
      </c>
      <c r="N86" s="129">
        <v>1000</v>
      </c>
      <c r="O86" s="129">
        <v>1000</v>
      </c>
      <c r="P86" s="129"/>
      <c r="Q86" s="129">
        <v>212</v>
      </c>
      <c r="R86" s="129">
        <v>311</v>
      </c>
      <c r="S86" s="129">
        <v>477</v>
      </c>
      <c r="T86" s="129">
        <v>0</v>
      </c>
      <c r="U86" s="129">
        <v>0</v>
      </c>
      <c r="V86" s="129">
        <v>0</v>
      </c>
      <c r="W86" s="129">
        <v>0</v>
      </c>
      <c r="X86" s="129">
        <v>0</v>
      </c>
      <c r="Y86" s="129"/>
      <c r="Z86" s="129">
        <v>0</v>
      </c>
      <c r="AA86" s="129" t="s">
        <v>148</v>
      </c>
      <c r="AB86" s="129" t="s">
        <v>149</v>
      </c>
      <c r="AC86" s="129" t="s">
        <v>55</v>
      </c>
      <c r="AD86" s="129" t="s">
        <v>56</v>
      </c>
      <c r="AE86" s="129" t="s">
        <v>303</v>
      </c>
      <c r="AF86" s="149" t="s">
        <v>257</v>
      </c>
      <c r="AG86" s="149" t="s">
        <v>258</v>
      </c>
      <c r="AH86" s="129"/>
      <c r="AI86" s="129"/>
      <c r="AJ86" s="129"/>
      <c r="AK86" s="160" t="s">
        <v>306</v>
      </c>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row>
    <row r="87" s="101" customFormat="1" ht="30" customHeight="1" spans="1:36">
      <c r="A87" s="124" t="s">
        <v>44</v>
      </c>
      <c r="B87" s="127" t="s">
        <v>259</v>
      </c>
      <c r="C87" s="127"/>
      <c r="D87" s="127"/>
      <c r="E87" s="127"/>
      <c r="F87" s="127"/>
      <c r="G87" s="127"/>
      <c r="H87" s="127"/>
      <c r="I87" s="127"/>
      <c r="J87" s="127"/>
      <c r="K87" s="141"/>
      <c r="L87" s="141"/>
      <c r="M87" s="141"/>
      <c r="N87" s="141"/>
      <c r="O87" s="141"/>
      <c r="P87" s="141"/>
      <c r="Q87" s="141"/>
      <c r="R87" s="141"/>
      <c r="S87" s="142"/>
      <c r="T87" s="142"/>
      <c r="U87" s="142"/>
      <c r="V87" s="142"/>
      <c r="W87" s="142"/>
      <c r="X87" s="142"/>
      <c r="Y87" s="142"/>
      <c r="Z87" s="142"/>
      <c r="AA87" s="141"/>
      <c r="AB87" s="141"/>
      <c r="AC87" s="141"/>
      <c r="AD87" s="141"/>
      <c r="AE87" s="141"/>
      <c r="AF87" s="141"/>
      <c r="AG87" s="141"/>
      <c r="AH87" s="141"/>
      <c r="AI87" s="141"/>
      <c r="AJ87" s="141"/>
    </row>
    <row r="88" s="101" customFormat="1" ht="30" customHeight="1" spans="1:36">
      <c r="A88" s="124" t="s">
        <v>44</v>
      </c>
      <c r="B88" s="127" t="s">
        <v>260</v>
      </c>
      <c r="C88" s="127"/>
      <c r="D88" s="127"/>
      <c r="E88" s="127"/>
      <c r="F88" s="127"/>
      <c r="G88" s="127"/>
      <c r="H88" s="127"/>
      <c r="I88" s="127"/>
      <c r="J88" s="127"/>
      <c r="K88" s="141"/>
      <c r="L88" s="141"/>
      <c r="M88" s="141"/>
      <c r="N88" s="141"/>
      <c r="O88" s="141"/>
      <c r="P88" s="141"/>
      <c r="Q88" s="141"/>
      <c r="R88" s="141"/>
      <c r="S88" s="142"/>
      <c r="T88" s="142"/>
      <c r="U88" s="142"/>
      <c r="V88" s="142"/>
      <c r="W88" s="142"/>
      <c r="X88" s="142"/>
      <c r="Y88" s="142"/>
      <c r="Z88" s="142"/>
      <c r="AA88" s="141"/>
      <c r="AB88" s="141"/>
      <c r="AC88" s="141"/>
      <c r="AD88" s="141"/>
      <c r="AE88" s="141"/>
      <c r="AF88" s="141"/>
      <c r="AG88" s="141"/>
      <c r="AH88" s="141"/>
      <c r="AI88" s="141"/>
      <c r="AJ88" s="141"/>
    </row>
    <row r="89" s="101" customFormat="1" ht="30" customHeight="1" spans="1:36">
      <c r="A89" s="162" t="s">
        <v>42</v>
      </c>
      <c r="B89" s="120" t="s">
        <v>261</v>
      </c>
      <c r="C89" s="120"/>
      <c r="D89" s="120"/>
      <c r="E89" s="120"/>
      <c r="F89" s="120"/>
      <c r="G89" s="120"/>
      <c r="H89" s="120"/>
      <c r="I89" s="120"/>
      <c r="J89" s="120"/>
      <c r="K89" s="144">
        <f t="shared" ref="K89:Z89" si="28">K90+K91+K92+K93+K94+K95</f>
        <v>0</v>
      </c>
      <c r="L89" s="144">
        <f t="shared" si="28"/>
        <v>0</v>
      </c>
      <c r="M89" s="144">
        <f t="shared" si="28"/>
        <v>0</v>
      </c>
      <c r="N89" s="144">
        <f t="shared" si="28"/>
        <v>0</v>
      </c>
      <c r="O89" s="144">
        <f t="shared" si="28"/>
        <v>0</v>
      </c>
      <c r="P89" s="144">
        <f t="shared" si="28"/>
        <v>0</v>
      </c>
      <c r="Q89" s="144">
        <f t="shared" si="28"/>
        <v>0</v>
      </c>
      <c r="R89" s="144">
        <f t="shared" si="28"/>
        <v>0</v>
      </c>
      <c r="S89" s="144">
        <f t="shared" si="28"/>
        <v>0</v>
      </c>
      <c r="T89" s="144">
        <f t="shared" si="28"/>
        <v>0</v>
      </c>
      <c r="U89" s="144">
        <f t="shared" si="28"/>
        <v>0</v>
      </c>
      <c r="V89" s="144">
        <f t="shared" si="28"/>
        <v>0</v>
      </c>
      <c r="W89" s="144">
        <f t="shared" si="28"/>
        <v>0</v>
      </c>
      <c r="X89" s="144">
        <f t="shared" si="28"/>
        <v>0</v>
      </c>
      <c r="Y89" s="144">
        <f t="shared" si="28"/>
        <v>0</v>
      </c>
      <c r="Z89" s="144">
        <f t="shared" si="28"/>
        <v>0</v>
      </c>
      <c r="AA89" s="145"/>
      <c r="AB89" s="145"/>
      <c r="AC89" s="145"/>
      <c r="AD89" s="145"/>
      <c r="AE89" s="145"/>
      <c r="AF89" s="145"/>
      <c r="AG89" s="145"/>
      <c r="AH89" s="145"/>
      <c r="AI89" s="145"/>
      <c r="AJ89" s="145"/>
    </row>
    <row r="90" s="101" customFormat="1" ht="30" customHeight="1" spans="1:36">
      <c r="A90" s="124" t="s">
        <v>44</v>
      </c>
      <c r="B90" s="127" t="s">
        <v>262</v>
      </c>
      <c r="C90" s="127"/>
      <c r="D90" s="127"/>
      <c r="E90" s="127"/>
      <c r="F90" s="127"/>
      <c r="G90" s="127"/>
      <c r="H90" s="127"/>
      <c r="I90" s="127"/>
      <c r="J90" s="127"/>
      <c r="K90" s="141"/>
      <c r="L90" s="141"/>
      <c r="M90" s="141"/>
      <c r="N90" s="141"/>
      <c r="O90" s="141"/>
      <c r="P90" s="141"/>
      <c r="Q90" s="141"/>
      <c r="R90" s="141"/>
      <c r="S90" s="142"/>
      <c r="T90" s="142"/>
      <c r="U90" s="142"/>
      <c r="V90" s="142"/>
      <c r="W90" s="142"/>
      <c r="X90" s="142"/>
      <c r="Y90" s="142"/>
      <c r="Z90" s="142"/>
      <c r="AA90" s="141"/>
      <c r="AB90" s="141"/>
      <c r="AC90" s="141"/>
      <c r="AD90" s="141"/>
      <c r="AE90" s="141"/>
      <c r="AF90" s="141"/>
      <c r="AG90" s="141"/>
      <c r="AH90" s="141"/>
      <c r="AI90" s="141"/>
      <c r="AJ90" s="141"/>
    </row>
    <row r="91" s="101" customFormat="1" ht="30" customHeight="1" spans="1:36">
      <c r="A91" s="124" t="s">
        <v>44</v>
      </c>
      <c r="B91" s="127" t="s">
        <v>263</v>
      </c>
      <c r="C91" s="127"/>
      <c r="D91" s="127"/>
      <c r="E91" s="127"/>
      <c r="F91" s="127"/>
      <c r="G91" s="127"/>
      <c r="H91" s="127"/>
      <c r="I91" s="127"/>
      <c r="J91" s="127"/>
      <c r="K91" s="141"/>
      <c r="L91" s="141"/>
      <c r="M91" s="141"/>
      <c r="N91" s="141"/>
      <c r="O91" s="141"/>
      <c r="P91" s="141"/>
      <c r="Q91" s="141"/>
      <c r="R91" s="141"/>
      <c r="S91" s="142"/>
      <c r="T91" s="142"/>
      <c r="U91" s="142"/>
      <c r="V91" s="142"/>
      <c r="W91" s="142"/>
      <c r="X91" s="142"/>
      <c r="Y91" s="142"/>
      <c r="Z91" s="142"/>
      <c r="AA91" s="141"/>
      <c r="AB91" s="141"/>
      <c r="AC91" s="141"/>
      <c r="AD91" s="141"/>
      <c r="AE91" s="141"/>
      <c r="AF91" s="141"/>
      <c r="AG91" s="141"/>
      <c r="AH91" s="141"/>
      <c r="AI91" s="141"/>
      <c r="AJ91" s="141"/>
    </row>
    <row r="92" s="98" customFormat="1" ht="30" customHeight="1" spans="1:36">
      <c r="A92" s="124" t="s">
        <v>44</v>
      </c>
      <c r="B92" s="127" t="s">
        <v>264</v>
      </c>
      <c r="C92" s="127"/>
      <c r="D92" s="127"/>
      <c r="E92" s="127"/>
      <c r="F92" s="127"/>
      <c r="G92" s="127"/>
      <c r="H92" s="127"/>
      <c r="I92" s="127"/>
      <c r="J92" s="127"/>
      <c r="K92" s="141"/>
      <c r="L92" s="141"/>
      <c r="M92" s="141"/>
      <c r="N92" s="141"/>
      <c r="O92" s="141"/>
      <c r="P92" s="141"/>
      <c r="Q92" s="141"/>
      <c r="R92" s="141"/>
      <c r="S92" s="142"/>
      <c r="T92" s="142"/>
      <c r="U92" s="142"/>
      <c r="V92" s="142"/>
      <c r="W92" s="142"/>
      <c r="X92" s="142"/>
      <c r="Y92" s="142"/>
      <c r="Z92" s="142"/>
      <c r="AA92" s="141"/>
      <c r="AB92" s="141"/>
      <c r="AC92" s="141"/>
      <c r="AD92" s="141"/>
      <c r="AE92" s="141"/>
      <c r="AF92" s="141"/>
      <c r="AG92" s="141"/>
      <c r="AH92" s="141"/>
      <c r="AI92" s="141"/>
      <c r="AJ92" s="141"/>
    </row>
    <row r="93" s="103" customFormat="1" ht="30" customHeight="1" spans="1:36">
      <c r="A93" s="124" t="s">
        <v>44</v>
      </c>
      <c r="B93" s="127" t="s">
        <v>265</v>
      </c>
      <c r="C93" s="127"/>
      <c r="D93" s="127"/>
      <c r="E93" s="127"/>
      <c r="F93" s="127"/>
      <c r="G93" s="127"/>
      <c r="H93" s="127"/>
      <c r="I93" s="127"/>
      <c r="J93" s="127"/>
      <c r="K93" s="141"/>
      <c r="L93" s="141"/>
      <c r="M93" s="141"/>
      <c r="N93" s="141"/>
      <c r="O93" s="141"/>
      <c r="P93" s="141"/>
      <c r="Q93" s="141"/>
      <c r="R93" s="141"/>
      <c r="S93" s="142"/>
      <c r="T93" s="142"/>
      <c r="U93" s="142"/>
      <c r="V93" s="142"/>
      <c r="W93" s="142"/>
      <c r="X93" s="142"/>
      <c r="Y93" s="142"/>
      <c r="Z93" s="142"/>
      <c r="AA93" s="141"/>
      <c r="AB93" s="141"/>
      <c r="AC93" s="141"/>
      <c r="AD93" s="141"/>
      <c r="AE93" s="141"/>
      <c r="AF93" s="141"/>
      <c r="AG93" s="141"/>
      <c r="AH93" s="141"/>
      <c r="AI93" s="141"/>
      <c r="AJ93" s="141"/>
    </row>
    <row r="94" s="101" customFormat="1" ht="30" customHeight="1" spans="1:36">
      <c r="A94" s="124" t="s">
        <v>44</v>
      </c>
      <c r="B94" s="127" t="s">
        <v>266</v>
      </c>
      <c r="C94" s="127"/>
      <c r="D94" s="127"/>
      <c r="E94" s="127"/>
      <c r="F94" s="127"/>
      <c r="G94" s="127"/>
      <c r="H94" s="127"/>
      <c r="I94" s="127"/>
      <c r="J94" s="127"/>
      <c r="K94" s="141"/>
      <c r="L94" s="141"/>
      <c r="M94" s="141"/>
      <c r="N94" s="141"/>
      <c r="O94" s="141"/>
      <c r="P94" s="141"/>
      <c r="Q94" s="141"/>
      <c r="R94" s="141"/>
      <c r="S94" s="142"/>
      <c r="T94" s="142"/>
      <c r="U94" s="142"/>
      <c r="V94" s="142"/>
      <c r="W94" s="142"/>
      <c r="X94" s="142"/>
      <c r="Y94" s="142"/>
      <c r="Z94" s="142"/>
      <c r="AA94" s="141"/>
      <c r="AB94" s="141"/>
      <c r="AC94" s="141"/>
      <c r="AD94" s="141"/>
      <c r="AE94" s="141"/>
      <c r="AF94" s="141"/>
      <c r="AG94" s="141"/>
      <c r="AH94" s="141"/>
      <c r="AI94" s="141"/>
      <c r="AJ94" s="141"/>
    </row>
    <row r="95" s="103" customFormat="1" ht="30" customHeight="1" spans="1:36">
      <c r="A95" s="124" t="s">
        <v>44</v>
      </c>
      <c r="B95" s="127" t="s">
        <v>267</v>
      </c>
      <c r="C95" s="127"/>
      <c r="D95" s="127"/>
      <c r="E95" s="127"/>
      <c r="F95" s="127"/>
      <c r="G95" s="127"/>
      <c r="H95" s="127"/>
      <c r="I95" s="127"/>
      <c r="J95" s="127"/>
      <c r="K95" s="141"/>
      <c r="L95" s="141"/>
      <c r="M95" s="141"/>
      <c r="N95" s="141"/>
      <c r="O95" s="141"/>
      <c r="P95" s="141"/>
      <c r="Q95" s="141"/>
      <c r="R95" s="141"/>
      <c r="S95" s="142"/>
      <c r="T95" s="142"/>
      <c r="U95" s="142"/>
      <c r="V95" s="142"/>
      <c r="W95" s="142"/>
      <c r="X95" s="142"/>
      <c r="Y95" s="142"/>
      <c r="Z95" s="142"/>
      <c r="AA95" s="141"/>
      <c r="AB95" s="141"/>
      <c r="AC95" s="141"/>
      <c r="AD95" s="141"/>
      <c r="AE95" s="141"/>
      <c r="AF95" s="141"/>
      <c r="AG95" s="141"/>
      <c r="AH95" s="141"/>
      <c r="AI95" s="141"/>
      <c r="AJ95" s="141"/>
    </row>
    <row r="96" s="101" customFormat="1" ht="30" customHeight="1" spans="1:36">
      <c r="A96" s="119" t="s">
        <v>40</v>
      </c>
      <c r="B96" s="120" t="s">
        <v>268</v>
      </c>
      <c r="C96" s="120"/>
      <c r="D96" s="120"/>
      <c r="E96" s="120"/>
      <c r="F96" s="120"/>
      <c r="G96" s="120"/>
      <c r="H96" s="120"/>
      <c r="I96" s="120"/>
      <c r="J96" s="120"/>
      <c r="K96" s="136">
        <f t="shared" ref="K96:Z96" si="29">K97</f>
        <v>0</v>
      </c>
      <c r="L96" s="136">
        <f t="shared" si="29"/>
        <v>0</v>
      </c>
      <c r="M96" s="136">
        <f t="shared" si="29"/>
        <v>0</v>
      </c>
      <c r="N96" s="136">
        <f t="shared" si="29"/>
        <v>0</v>
      </c>
      <c r="O96" s="136">
        <f t="shared" si="29"/>
        <v>0</v>
      </c>
      <c r="P96" s="136">
        <f t="shared" si="29"/>
        <v>0</v>
      </c>
      <c r="Q96" s="136">
        <f t="shared" si="29"/>
        <v>0</v>
      </c>
      <c r="R96" s="136">
        <f t="shared" si="29"/>
        <v>0</v>
      </c>
      <c r="S96" s="136">
        <f t="shared" si="29"/>
        <v>0</v>
      </c>
      <c r="T96" s="136">
        <f t="shared" si="29"/>
        <v>0</v>
      </c>
      <c r="U96" s="136">
        <f t="shared" si="29"/>
        <v>0</v>
      </c>
      <c r="V96" s="136">
        <f t="shared" si="29"/>
        <v>0</v>
      </c>
      <c r="W96" s="136">
        <f t="shared" si="29"/>
        <v>0</v>
      </c>
      <c r="X96" s="136">
        <f t="shared" si="29"/>
        <v>0</v>
      </c>
      <c r="Y96" s="136">
        <f t="shared" si="29"/>
        <v>0</v>
      </c>
      <c r="Z96" s="136">
        <f t="shared" si="29"/>
        <v>0</v>
      </c>
      <c r="AA96" s="136"/>
      <c r="AB96" s="136"/>
      <c r="AC96" s="136"/>
      <c r="AD96" s="136"/>
      <c r="AE96" s="136"/>
      <c r="AF96" s="136"/>
      <c r="AG96" s="136"/>
      <c r="AH96" s="136"/>
      <c r="AI96" s="136"/>
      <c r="AJ96" s="136"/>
    </row>
    <row r="97" s="103" customFormat="1" ht="30" customHeight="1" spans="1:36">
      <c r="A97" s="119" t="s">
        <v>42</v>
      </c>
      <c r="B97" s="120" t="s">
        <v>268</v>
      </c>
      <c r="C97" s="120"/>
      <c r="D97" s="120"/>
      <c r="E97" s="120"/>
      <c r="F97" s="120"/>
      <c r="G97" s="120"/>
      <c r="H97" s="120"/>
      <c r="I97" s="120"/>
      <c r="J97" s="120"/>
      <c r="K97" s="144">
        <f t="shared" ref="K97:Z97" si="30">K98+K99+K100+K101+K102+K103</f>
        <v>0</v>
      </c>
      <c r="L97" s="144">
        <f t="shared" si="30"/>
        <v>0</v>
      </c>
      <c r="M97" s="144">
        <f t="shared" si="30"/>
        <v>0</v>
      </c>
      <c r="N97" s="144">
        <f t="shared" si="30"/>
        <v>0</v>
      </c>
      <c r="O97" s="144">
        <f t="shared" si="30"/>
        <v>0</v>
      </c>
      <c r="P97" s="144">
        <f t="shared" si="30"/>
        <v>0</v>
      </c>
      <c r="Q97" s="144">
        <f t="shared" si="30"/>
        <v>0</v>
      </c>
      <c r="R97" s="144">
        <f t="shared" si="30"/>
        <v>0</v>
      </c>
      <c r="S97" s="144">
        <f t="shared" si="30"/>
        <v>0</v>
      </c>
      <c r="T97" s="144">
        <f t="shared" si="30"/>
        <v>0</v>
      </c>
      <c r="U97" s="144">
        <f t="shared" si="30"/>
        <v>0</v>
      </c>
      <c r="V97" s="144">
        <f t="shared" si="30"/>
        <v>0</v>
      </c>
      <c r="W97" s="144">
        <f t="shared" si="30"/>
        <v>0</v>
      </c>
      <c r="X97" s="144">
        <f t="shared" si="30"/>
        <v>0</v>
      </c>
      <c r="Y97" s="144">
        <f t="shared" si="30"/>
        <v>0</v>
      </c>
      <c r="Z97" s="144">
        <f t="shared" si="30"/>
        <v>0</v>
      </c>
      <c r="AA97" s="145"/>
      <c r="AB97" s="145"/>
      <c r="AC97" s="145"/>
      <c r="AD97" s="145"/>
      <c r="AE97" s="145"/>
      <c r="AF97" s="145"/>
      <c r="AG97" s="145"/>
      <c r="AH97" s="145"/>
      <c r="AI97" s="145"/>
      <c r="AJ97" s="145"/>
    </row>
    <row r="98" s="101" customFormat="1" ht="30" customHeight="1" spans="1:36">
      <c r="A98" s="124" t="s">
        <v>44</v>
      </c>
      <c r="B98" s="127" t="s">
        <v>269</v>
      </c>
      <c r="C98" s="127"/>
      <c r="D98" s="127"/>
      <c r="E98" s="127"/>
      <c r="F98" s="127"/>
      <c r="G98" s="127"/>
      <c r="H98" s="127"/>
      <c r="I98" s="127"/>
      <c r="J98" s="127"/>
      <c r="K98" s="141"/>
      <c r="L98" s="141"/>
      <c r="M98" s="141"/>
      <c r="N98" s="141"/>
      <c r="O98" s="141"/>
      <c r="P98" s="141"/>
      <c r="Q98" s="141"/>
      <c r="R98" s="141"/>
      <c r="S98" s="142"/>
      <c r="T98" s="142"/>
      <c r="U98" s="142"/>
      <c r="V98" s="142"/>
      <c r="W98" s="142"/>
      <c r="X98" s="142"/>
      <c r="Y98" s="142"/>
      <c r="Z98" s="142"/>
      <c r="AA98" s="141"/>
      <c r="AB98" s="141"/>
      <c r="AC98" s="141"/>
      <c r="AD98" s="141"/>
      <c r="AE98" s="141"/>
      <c r="AF98" s="141"/>
      <c r="AG98" s="141"/>
      <c r="AH98" s="141"/>
      <c r="AI98" s="141"/>
      <c r="AJ98" s="141"/>
    </row>
    <row r="99" s="98" customFormat="1" ht="30" customHeight="1" spans="1:36">
      <c r="A99" s="124" t="s">
        <v>44</v>
      </c>
      <c r="B99" s="127" t="s">
        <v>270</v>
      </c>
      <c r="C99" s="127"/>
      <c r="D99" s="127"/>
      <c r="E99" s="127"/>
      <c r="F99" s="127"/>
      <c r="G99" s="127"/>
      <c r="H99" s="127"/>
      <c r="I99" s="127"/>
      <c r="J99" s="127"/>
      <c r="K99" s="141"/>
      <c r="L99" s="141"/>
      <c r="M99" s="141"/>
      <c r="N99" s="141"/>
      <c r="O99" s="141"/>
      <c r="P99" s="141"/>
      <c r="Q99" s="141"/>
      <c r="R99" s="141"/>
      <c r="S99" s="142"/>
      <c r="T99" s="142"/>
      <c r="U99" s="142"/>
      <c r="V99" s="142"/>
      <c r="W99" s="142"/>
      <c r="X99" s="142"/>
      <c r="Y99" s="142"/>
      <c r="Z99" s="142"/>
      <c r="AA99" s="141"/>
      <c r="AB99" s="141"/>
      <c r="AC99" s="141"/>
      <c r="AD99" s="141"/>
      <c r="AE99" s="141"/>
      <c r="AF99" s="141"/>
      <c r="AG99" s="141"/>
      <c r="AH99" s="141"/>
      <c r="AI99" s="141"/>
      <c r="AJ99" s="141"/>
    </row>
    <row r="100" s="103" customFormat="1" ht="30" customHeight="1" spans="1:36">
      <c r="A100" s="124" t="s">
        <v>44</v>
      </c>
      <c r="B100" s="127" t="s">
        <v>271</v>
      </c>
      <c r="C100" s="127"/>
      <c r="D100" s="127"/>
      <c r="E100" s="127"/>
      <c r="F100" s="127"/>
      <c r="G100" s="127"/>
      <c r="H100" s="127"/>
      <c r="I100" s="127"/>
      <c r="J100" s="127"/>
      <c r="K100" s="141"/>
      <c r="L100" s="141"/>
      <c r="M100" s="141"/>
      <c r="N100" s="141"/>
      <c r="O100" s="141"/>
      <c r="P100" s="141"/>
      <c r="Q100" s="141"/>
      <c r="R100" s="141"/>
      <c r="S100" s="142"/>
      <c r="T100" s="142"/>
      <c r="U100" s="142"/>
      <c r="V100" s="142"/>
      <c r="W100" s="142"/>
      <c r="X100" s="142"/>
      <c r="Y100" s="142"/>
      <c r="Z100" s="142"/>
      <c r="AA100" s="141"/>
      <c r="AB100" s="141"/>
      <c r="AC100" s="141"/>
      <c r="AD100" s="141"/>
      <c r="AE100" s="141"/>
      <c r="AF100" s="141"/>
      <c r="AG100" s="141"/>
      <c r="AH100" s="141"/>
      <c r="AI100" s="141"/>
      <c r="AJ100" s="141"/>
    </row>
    <row r="101" s="101" customFormat="1" ht="30" customHeight="1" spans="1:36">
      <c r="A101" s="124" t="s">
        <v>44</v>
      </c>
      <c r="B101" s="127" t="s">
        <v>272</v>
      </c>
      <c r="C101" s="127"/>
      <c r="D101" s="127"/>
      <c r="E101" s="127"/>
      <c r="F101" s="127"/>
      <c r="G101" s="127"/>
      <c r="H101" s="127"/>
      <c r="I101" s="127"/>
      <c r="J101" s="127"/>
      <c r="K101" s="141"/>
      <c r="L101" s="141"/>
      <c r="M101" s="141"/>
      <c r="N101" s="141"/>
      <c r="O101" s="141"/>
      <c r="P101" s="141"/>
      <c r="Q101" s="141"/>
      <c r="R101" s="141"/>
      <c r="S101" s="142"/>
      <c r="T101" s="142"/>
      <c r="U101" s="142"/>
      <c r="V101" s="142"/>
      <c r="W101" s="142"/>
      <c r="X101" s="142"/>
      <c r="Y101" s="142"/>
      <c r="Z101" s="142"/>
      <c r="AA101" s="141"/>
      <c r="AB101" s="141"/>
      <c r="AC101" s="141"/>
      <c r="AD101" s="141"/>
      <c r="AE101" s="141"/>
      <c r="AF101" s="141"/>
      <c r="AG101" s="141"/>
      <c r="AH101" s="141"/>
      <c r="AI101" s="141"/>
      <c r="AJ101" s="141"/>
    </row>
    <row r="102" s="101" customFormat="1" ht="30" customHeight="1" spans="1:36">
      <c r="A102" s="124" t="s">
        <v>44</v>
      </c>
      <c r="B102" s="127" t="s">
        <v>273</v>
      </c>
      <c r="C102" s="127"/>
      <c r="D102" s="127"/>
      <c r="E102" s="127"/>
      <c r="F102" s="127"/>
      <c r="G102" s="127"/>
      <c r="H102" s="127"/>
      <c r="I102" s="127"/>
      <c r="J102" s="127"/>
      <c r="K102" s="141"/>
      <c r="L102" s="141"/>
      <c r="M102" s="141"/>
      <c r="N102" s="141"/>
      <c r="O102" s="141"/>
      <c r="P102" s="141"/>
      <c r="Q102" s="141"/>
      <c r="R102" s="141"/>
      <c r="S102" s="142"/>
      <c r="T102" s="142"/>
      <c r="U102" s="142"/>
      <c r="V102" s="142"/>
      <c r="W102" s="142"/>
      <c r="X102" s="142"/>
      <c r="Y102" s="142"/>
      <c r="Z102" s="142"/>
      <c r="AA102" s="141"/>
      <c r="AB102" s="141"/>
      <c r="AC102" s="141"/>
      <c r="AD102" s="141"/>
      <c r="AE102" s="141"/>
      <c r="AF102" s="141"/>
      <c r="AG102" s="141"/>
      <c r="AH102" s="141"/>
      <c r="AI102" s="141"/>
      <c r="AJ102" s="141"/>
    </row>
    <row r="103" s="103" customFormat="1" ht="30" customHeight="1" spans="1:36">
      <c r="A103" s="124" t="s">
        <v>44</v>
      </c>
      <c r="B103" s="127" t="s">
        <v>274</v>
      </c>
      <c r="C103" s="127"/>
      <c r="D103" s="127"/>
      <c r="E103" s="127"/>
      <c r="F103" s="127"/>
      <c r="G103" s="127"/>
      <c r="H103" s="127"/>
      <c r="I103" s="127"/>
      <c r="J103" s="127"/>
      <c r="K103" s="141"/>
      <c r="L103" s="141"/>
      <c r="M103" s="141"/>
      <c r="N103" s="141"/>
      <c r="O103" s="141"/>
      <c r="P103" s="141"/>
      <c r="Q103" s="141"/>
      <c r="R103" s="141"/>
      <c r="S103" s="142"/>
      <c r="T103" s="142"/>
      <c r="U103" s="142"/>
      <c r="V103" s="142"/>
      <c r="W103" s="142"/>
      <c r="X103" s="142"/>
      <c r="Y103" s="142"/>
      <c r="Z103" s="142"/>
      <c r="AA103" s="141"/>
      <c r="AB103" s="141"/>
      <c r="AC103" s="141"/>
      <c r="AD103" s="141"/>
      <c r="AE103" s="141"/>
      <c r="AF103" s="141"/>
      <c r="AG103" s="141"/>
      <c r="AH103" s="141"/>
      <c r="AI103" s="141"/>
      <c r="AJ103" s="141"/>
    </row>
    <row r="104" s="101" customFormat="1" ht="30" customHeight="1" spans="1:36">
      <c r="A104" s="119" t="s">
        <v>40</v>
      </c>
      <c r="B104" s="120" t="s">
        <v>275</v>
      </c>
      <c r="C104" s="120"/>
      <c r="D104" s="120"/>
      <c r="E104" s="120"/>
      <c r="F104" s="120"/>
      <c r="G104" s="120"/>
      <c r="H104" s="120"/>
      <c r="I104" s="120"/>
      <c r="J104" s="120"/>
      <c r="K104" s="136">
        <f t="shared" ref="K104:Z104" si="31">K105+K107+K110</f>
        <v>0</v>
      </c>
      <c r="L104" s="136">
        <f t="shared" si="31"/>
        <v>850</v>
      </c>
      <c r="M104" s="136">
        <f t="shared" si="31"/>
        <v>850</v>
      </c>
      <c r="N104" s="136">
        <f t="shared" si="31"/>
        <v>255</v>
      </c>
      <c r="O104" s="136">
        <f t="shared" si="31"/>
        <v>255</v>
      </c>
      <c r="P104" s="136">
        <f t="shared" si="31"/>
        <v>255</v>
      </c>
      <c r="Q104" s="136">
        <f t="shared" si="31"/>
        <v>0</v>
      </c>
      <c r="R104" s="136">
        <f t="shared" si="31"/>
        <v>0</v>
      </c>
      <c r="S104" s="136">
        <f t="shared" si="31"/>
        <v>0</v>
      </c>
      <c r="T104" s="136">
        <f t="shared" si="31"/>
        <v>0</v>
      </c>
      <c r="U104" s="136">
        <f t="shared" si="31"/>
        <v>0</v>
      </c>
      <c r="V104" s="136">
        <f t="shared" si="31"/>
        <v>0</v>
      </c>
      <c r="W104" s="136">
        <f t="shared" si="31"/>
        <v>0</v>
      </c>
      <c r="X104" s="136">
        <f t="shared" si="31"/>
        <v>0</v>
      </c>
      <c r="Y104" s="136">
        <f t="shared" si="31"/>
        <v>0</v>
      </c>
      <c r="Z104" s="136">
        <f t="shared" si="31"/>
        <v>0</v>
      </c>
      <c r="AA104" s="136"/>
      <c r="AB104" s="136"/>
      <c r="AC104" s="136"/>
      <c r="AD104" s="136"/>
      <c r="AE104" s="136"/>
      <c r="AF104" s="136"/>
      <c r="AG104" s="136"/>
      <c r="AH104" s="136"/>
      <c r="AI104" s="136"/>
      <c r="AJ104" s="136"/>
    </row>
    <row r="105" s="101" customFormat="1" ht="30" customHeight="1" spans="1:36">
      <c r="A105" s="162" t="s">
        <v>42</v>
      </c>
      <c r="B105" s="120" t="s">
        <v>276</v>
      </c>
      <c r="C105" s="120"/>
      <c r="D105" s="120"/>
      <c r="E105" s="120"/>
      <c r="F105" s="120"/>
      <c r="G105" s="120"/>
      <c r="H105" s="120"/>
      <c r="I105" s="120"/>
      <c r="J105" s="120"/>
      <c r="K105" s="144">
        <f t="shared" ref="K105:Z105" si="32">K106</f>
        <v>0</v>
      </c>
      <c r="L105" s="144">
        <f t="shared" si="32"/>
        <v>0</v>
      </c>
      <c r="M105" s="144">
        <f t="shared" si="32"/>
        <v>0</v>
      </c>
      <c r="N105" s="144">
        <f t="shared" si="32"/>
        <v>0</v>
      </c>
      <c r="O105" s="144">
        <f t="shared" si="32"/>
        <v>0</v>
      </c>
      <c r="P105" s="144">
        <f t="shared" si="32"/>
        <v>0</v>
      </c>
      <c r="Q105" s="144">
        <f t="shared" si="32"/>
        <v>0</v>
      </c>
      <c r="R105" s="144">
        <f t="shared" si="32"/>
        <v>0</v>
      </c>
      <c r="S105" s="144">
        <f t="shared" si="32"/>
        <v>0</v>
      </c>
      <c r="T105" s="144">
        <f t="shared" si="32"/>
        <v>0</v>
      </c>
      <c r="U105" s="144">
        <f t="shared" si="32"/>
        <v>0</v>
      </c>
      <c r="V105" s="144">
        <f t="shared" si="32"/>
        <v>0</v>
      </c>
      <c r="W105" s="144">
        <f t="shared" si="32"/>
        <v>0</v>
      </c>
      <c r="X105" s="144">
        <f t="shared" si="32"/>
        <v>0</v>
      </c>
      <c r="Y105" s="144">
        <f t="shared" si="32"/>
        <v>0</v>
      </c>
      <c r="Z105" s="144">
        <f t="shared" si="32"/>
        <v>0</v>
      </c>
      <c r="AA105" s="145"/>
      <c r="AB105" s="145"/>
      <c r="AC105" s="145"/>
      <c r="AD105" s="145"/>
      <c r="AE105" s="145"/>
      <c r="AF105" s="145"/>
      <c r="AG105" s="145"/>
      <c r="AH105" s="145"/>
      <c r="AI105" s="145"/>
      <c r="AJ105" s="145"/>
    </row>
    <row r="106" s="101" customFormat="1" ht="30" customHeight="1" spans="1:36">
      <c r="A106" s="124" t="s">
        <v>44</v>
      </c>
      <c r="B106" s="127" t="s">
        <v>277</v>
      </c>
      <c r="C106" s="127"/>
      <c r="D106" s="127"/>
      <c r="E106" s="127"/>
      <c r="F106" s="127"/>
      <c r="G106" s="127"/>
      <c r="H106" s="127"/>
      <c r="I106" s="127"/>
      <c r="J106" s="127"/>
      <c r="K106" s="141"/>
      <c r="L106" s="141"/>
      <c r="M106" s="141"/>
      <c r="N106" s="141"/>
      <c r="O106" s="141"/>
      <c r="P106" s="141"/>
      <c r="Q106" s="141"/>
      <c r="R106" s="141"/>
      <c r="S106" s="142"/>
      <c r="T106" s="142"/>
      <c r="U106" s="142"/>
      <c r="V106" s="142"/>
      <c r="W106" s="142"/>
      <c r="X106" s="142"/>
      <c r="Y106" s="142"/>
      <c r="Z106" s="142"/>
      <c r="AA106" s="141"/>
      <c r="AB106" s="141"/>
      <c r="AC106" s="141"/>
      <c r="AD106" s="141"/>
      <c r="AE106" s="141"/>
      <c r="AF106" s="141"/>
      <c r="AG106" s="141"/>
      <c r="AH106" s="141"/>
      <c r="AI106" s="141"/>
      <c r="AJ106" s="141"/>
    </row>
    <row r="107" ht="32" customHeight="1" spans="1:36">
      <c r="A107" s="162" t="s">
        <v>42</v>
      </c>
      <c r="B107" s="120" t="s">
        <v>278</v>
      </c>
      <c r="C107" s="120"/>
      <c r="D107" s="120"/>
      <c r="E107" s="120"/>
      <c r="F107" s="120"/>
      <c r="G107" s="120"/>
      <c r="H107" s="120"/>
      <c r="I107" s="120"/>
      <c r="J107" s="120"/>
      <c r="K107" s="144">
        <f t="shared" ref="K107:Z107" si="33">K108</f>
        <v>0</v>
      </c>
      <c r="L107" s="144">
        <f t="shared" si="33"/>
        <v>850</v>
      </c>
      <c r="M107" s="144">
        <f t="shared" si="33"/>
        <v>850</v>
      </c>
      <c r="N107" s="144">
        <f t="shared" si="33"/>
        <v>255</v>
      </c>
      <c r="O107" s="144">
        <f t="shared" si="33"/>
        <v>255</v>
      </c>
      <c r="P107" s="144">
        <f t="shared" si="33"/>
        <v>255</v>
      </c>
      <c r="Q107" s="144">
        <f t="shared" si="33"/>
        <v>0</v>
      </c>
      <c r="R107" s="144">
        <f t="shared" si="33"/>
        <v>0</v>
      </c>
      <c r="S107" s="144">
        <f t="shared" si="33"/>
        <v>0</v>
      </c>
      <c r="T107" s="144">
        <f t="shared" si="33"/>
        <v>0</v>
      </c>
      <c r="U107" s="144">
        <f t="shared" si="33"/>
        <v>0</v>
      </c>
      <c r="V107" s="144">
        <f t="shared" si="33"/>
        <v>0</v>
      </c>
      <c r="W107" s="144">
        <f t="shared" si="33"/>
        <v>0</v>
      </c>
      <c r="X107" s="144">
        <f t="shared" si="33"/>
        <v>0</v>
      </c>
      <c r="Y107" s="144">
        <f t="shared" si="33"/>
        <v>0</v>
      </c>
      <c r="Z107" s="144">
        <f t="shared" si="33"/>
        <v>0</v>
      </c>
      <c r="AA107" s="145"/>
      <c r="AB107" s="145"/>
      <c r="AC107" s="145"/>
      <c r="AD107" s="145"/>
      <c r="AE107" s="145"/>
      <c r="AF107" s="145"/>
      <c r="AG107" s="145"/>
      <c r="AH107" s="145"/>
      <c r="AI107" s="145"/>
      <c r="AJ107" s="145"/>
    </row>
    <row r="108" ht="40" customHeight="1" spans="1:36">
      <c r="A108" s="124" t="s">
        <v>44</v>
      </c>
      <c r="B108" s="127" t="s">
        <v>279</v>
      </c>
      <c r="C108" s="127"/>
      <c r="D108" s="127"/>
      <c r="E108" s="127"/>
      <c r="F108" s="127"/>
      <c r="G108" s="127"/>
      <c r="H108" s="127"/>
      <c r="I108" s="127"/>
      <c r="J108" s="127"/>
      <c r="K108" s="141"/>
      <c r="L108" s="141">
        <f t="shared" ref="L108:Z108" si="34">L109</f>
        <v>850</v>
      </c>
      <c r="M108" s="141">
        <f t="shared" si="34"/>
        <v>850</v>
      </c>
      <c r="N108" s="141">
        <f t="shared" si="34"/>
        <v>255</v>
      </c>
      <c r="O108" s="141">
        <f t="shared" si="34"/>
        <v>255</v>
      </c>
      <c r="P108" s="141">
        <f t="shared" si="34"/>
        <v>255</v>
      </c>
      <c r="Q108" s="141">
        <f t="shared" si="34"/>
        <v>0</v>
      </c>
      <c r="R108" s="141">
        <f t="shared" si="34"/>
        <v>0</v>
      </c>
      <c r="S108" s="141">
        <f t="shared" si="34"/>
        <v>0</v>
      </c>
      <c r="T108" s="141">
        <f t="shared" si="34"/>
        <v>0</v>
      </c>
      <c r="U108" s="141">
        <f t="shared" si="34"/>
        <v>0</v>
      </c>
      <c r="V108" s="141">
        <f t="shared" si="34"/>
        <v>0</v>
      </c>
      <c r="W108" s="141">
        <f t="shared" si="34"/>
        <v>0</v>
      </c>
      <c r="X108" s="141">
        <f t="shared" si="34"/>
        <v>0</v>
      </c>
      <c r="Y108" s="141">
        <f t="shared" si="34"/>
        <v>0</v>
      </c>
      <c r="Z108" s="141">
        <f t="shared" si="34"/>
        <v>0</v>
      </c>
      <c r="AA108" s="141"/>
      <c r="AB108" s="141"/>
      <c r="AC108" s="141"/>
      <c r="AD108" s="141"/>
      <c r="AE108" s="141"/>
      <c r="AF108" s="141"/>
      <c r="AG108" s="141"/>
      <c r="AH108" s="141"/>
      <c r="AI108" s="141"/>
      <c r="AJ108" s="141"/>
    </row>
    <row r="109" s="104" customFormat="1" ht="110" customHeight="1" spans="1:69">
      <c r="A109" s="123">
        <v>16</v>
      </c>
      <c r="B109" s="123" t="s">
        <v>280</v>
      </c>
      <c r="C109" s="123">
        <v>2026</v>
      </c>
      <c r="D109" s="123" t="s">
        <v>281</v>
      </c>
      <c r="E109" s="123" t="s">
        <v>275</v>
      </c>
      <c r="F109" s="123" t="s">
        <v>282</v>
      </c>
      <c r="G109" s="123" t="s">
        <v>50</v>
      </c>
      <c r="H109" s="123" t="s">
        <v>51</v>
      </c>
      <c r="I109" s="123" t="s">
        <v>84</v>
      </c>
      <c r="J109" s="138" t="s">
        <v>283</v>
      </c>
      <c r="K109" s="129" t="s">
        <v>284</v>
      </c>
      <c r="L109" s="129">
        <v>850</v>
      </c>
      <c r="M109" s="129">
        <v>850</v>
      </c>
      <c r="N109" s="129">
        <v>255</v>
      </c>
      <c r="O109" s="129">
        <v>255</v>
      </c>
      <c r="P109" s="129">
        <v>255</v>
      </c>
      <c r="Q109" s="129"/>
      <c r="R109" s="129">
        <v>0</v>
      </c>
      <c r="S109" s="129">
        <v>0</v>
      </c>
      <c r="T109" s="129">
        <v>0</v>
      </c>
      <c r="U109" s="129">
        <v>0</v>
      </c>
      <c r="V109" s="129">
        <v>0</v>
      </c>
      <c r="W109" s="129">
        <v>0</v>
      </c>
      <c r="X109" s="129">
        <v>0</v>
      </c>
      <c r="Y109" s="129"/>
      <c r="Z109" s="129">
        <v>0</v>
      </c>
      <c r="AA109" s="129" t="s">
        <v>285</v>
      </c>
      <c r="AB109" s="129" t="s">
        <v>286</v>
      </c>
      <c r="AC109" s="129" t="s">
        <v>285</v>
      </c>
      <c r="AD109" s="129" t="s">
        <v>286</v>
      </c>
      <c r="AE109" s="129" t="s">
        <v>315</v>
      </c>
      <c r="AF109" s="149" t="s">
        <v>287</v>
      </c>
      <c r="AG109" s="149" t="s">
        <v>288</v>
      </c>
      <c r="AH109" s="129"/>
      <c r="AI109" s="129"/>
      <c r="AJ109" s="129"/>
      <c r="AK109" s="160" t="s">
        <v>306</v>
      </c>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c r="BM109" s="113"/>
      <c r="BN109" s="113"/>
      <c r="BO109" s="113"/>
      <c r="BP109" s="113"/>
      <c r="BQ109" s="113"/>
    </row>
    <row r="110" ht="29" customHeight="1" spans="1:36">
      <c r="A110" s="162" t="s">
        <v>42</v>
      </c>
      <c r="B110" s="120" t="s">
        <v>289</v>
      </c>
      <c r="C110" s="120"/>
      <c r="D110" s="120"/>
      <c r="E110" s="120"/>
      <c r="F110" s="120"/>
      <c r="G110" s="120"/>
      <c r="H110" s="120"/>
      <c r="I110" s="120"/>
      <c r="J110" s="120"/>
      <c r="K110" s="144">
        <f t="shared" ref="K110:Z110" si="35">K111</f>
        <v>0</v>
      </c>
      <c r="L110" s="144">
        <f t="shared" si="35"/>
        <v>0</v>
      </c>
      <c r="M110" s="144">
        <f t="shared" si="35"/>
        <v>0</v>
      </c>
      <c r="N110" s="144">
        <f t="shared" si="35"/>
        <v>0</v>
      </c>
      <c r="O110" s="144">
        <f t="shared" si="35"/>
        <v>0</v>
      </c>
      <c r="P110" s="144">
        <f t="shared" si="35"/>
        <v>0</v>
      </c>
      <c r="Q110" s="144">
        <f t="shared" si="35"/>
        <v>0</v>
      </c>
      <c r="R110" s="144">
        <f t="shared" si="35"/>
        <v>0</v>
      </c>
      <c r="S110" s="144">
        <f t="shared" si="35"/>
        <v>0</v>
      </c>
      <c r="T110" s="144">
        <f t="shared" si="35"/>
        <v>0</v>
      </c>
      <c r="U110" s="144">
        <f t="shared" si="35"/>
        <v>0</v>
      </c>
      <c r="V110" s="144">
        <f t="shared" si="35"/>
        <v>0</v>
      </c>
      <c r="W110" s="144">
        <f t="shared" si="35"/>
        <v>0</v>
      </c>
      <c r="X110" s="144">
        <f t="shared" si="35"/>
        <v>0</v>
      </c>
      <c r="Y110" s="144">
        <f t="shared" si="35"/>
        <v>0</v>
      </c>
      <c r="Z110" s="144">
        <f t="shared" si="35"/>
        <v>0</v>
      </c>
      <c r="AA110" s="145"/>
      <c r="AB110" s="145"/>
      <c r="AC110" s="145"/>
      <c r="AD110" s="145"/>
      <c r="AE110" s="145"/>
      <c r="AF110" s="145"/>
      <c r="AG110" s="145"/>
      <c r="AH110" s="145"/>
      <c r="AI110" s="145"/>
      <c r="AJ110" s="145"/>
    </row>
    <row r="111" ht="14.25" spans="1:36">
      <c r="A111" s="124" t="s">
        <v>44</v>
      </c>
      <c r="B111" s="127" t="s">
        <v>290</v>
      </c>
      <c r="C111" s="127"/>
      <c r="D111" s="127"/>
      <c r="E111" s="127"/>
      <c r="F111" s="127"/>
      <c r="G111" s="127"/>
      <c r="H111" s="127"/>
      <c r="I111" s="127"/>
      <c r="J111" s="127"/>
      <c r="K111" s="141"/>
      <c r="L111" s="141"/>
      <c r="M111" s="141"/>
      <c r="N111" s="141"/>
      <c r="O111" s="141"/>
      <c r="P111" s="141"/>
      <c r="Q111" s="141"/>
      <c r="R111" s="141"/>
      <c r="S111" s="142"/>
      <c r="T111" s="142"/>
      <c r="U111" s="142"/>
      <c r="V111" s="142"/>
      <c r="W111" s="142"/>
      <c r="X111" s="142"/>
      <c r="Y111" s="142"/>
      <c r="Z111" s="142"/>
      <c r="AA111" s="141"/>
      <c r="AB111" s="141"/>
      <c r="AC111" s="141"/>
      <c r="AD111" s="141"/>
      <c r="AE111" s="141"/>
      <c r="AF111" s="141"/>
      <c r="AG111" s="141"/>
      <c r="AH111" s="141"/>
      <c r="AI111" s="141"/>
      <c r="AJ111" s="141"/>
    </row>
    <row r="112" ht="51" customHeight="1" spans="1:36">
      <c r="A112" s="119" t="s">
        <v>40</v>
      </c>
      <c r="B112" s="120" t="s">
        <v>291</v>
      </c>
      <c r="C112" s="120"/>
      <c r="D112" s="120"/>
      <c r="E112" s="120"/>
      <c r="F112" s="120"/>
      <c r="G112" s="120"/>
      <c r="H112" s="120"/>
      <c r="I112" s="120"/>
      <c r="J112" s="120"/>
      <c r="K112" s="136">
        <f t="shared" ref="K112:Z112" si="36">K113</f>
        <v>0</v>
      </c>
      <c r="L112" s="136">
        <f t="shared" si="36"/>
        <v>0</v>
      </c>
      <c r="M112" s="136">
        <f t="shared" si="36"/>
        <v>0</v>
      </c>
      <c r="N112" s="136">
        <f t="shared" si="36"/>
        <v>0</v>
      </c>
      <c r="O112" s="136">
        <f t="shared" si="36"/>
        <v>0</v>
      </c>
      <c r="P112" s="136">
        <f t="shared" si="36"/>
        <v>0</v>
      </c>
      <c r="Q112" s="136">
        <f t="shared" si="36"/>
        <v>0</v>
      </c>
      <c r="R112" s="136">
        <f t="shared" si="36"/>
        <v>0</v>
      </c>
      <c r="S112" s="136">
        <f t="shared" si="36"/>
        <v>0</v>
      </c>
      <c r="T112" s="136">
        <f t="shared" si="36"/>
        <v>0</v>
      </c>
      <c r="U112" s="136">
        <f t="shared" si="36"/>
        <v>0</v>
      </c>
      <c r="V112" s="136">
        <f t="shared" si="36"/>
        <v>0</v>
      </c>
      <c r="W112" s="136">
        <f t="shared" si="36"/>
        <v>0</v>
      </c>
      <c r="X112" s="136">
        <f t="shared" si="36"/>
        <v>0</v>
      </c>
      <c r="Y112" s="136">
        <f t="shared" si="36"/>
        <v>0</v>
      </c>
      <c r="Z112" s="136">
        <f t="shared" si="36"/>
        <v>0</v>
      </c>
      <c r="AA112" s="136"/>
      <c r="AB112" s="136"/>
      <c r="AC112" s="136"/>
      <c r="AD112" s="136"/>
      <c r="AE112" s="136"/>
      <c r="AF112" s="136"/>
      <c r="AG112" s="136"/>
      <c r="AH112" s="136"/>
      <c r="AI112" s="136"/>
      <c r="AJ112" s="136"/>
    </row>
    <row r="113" ht="14.25" spans="1:36">
      <c r="A113" s="119" t="s">
        <v>42</v>
      </c>
      <c r="B113" s="120" t="s">
        <v>291</v>
      </c>
      <c r="C113" s="120"/>
      <c r="D113" s="120"/>
      <c r="E113" s="120"/>
      <c r="F113" s="120"/>
      <c r="G113" s="120"/>
      <c r="H113" s="120"/>
      <c r="I113" s="120"/>
      <c r="J113" s="120"/>
      <c r="K113" s="144">
        <f t="shared" ref="K113:Z113" si="37">K114</f>
        <v>0</v>
      </c>
      <c r="L113" s="144">
        <f t="shared" si="37"/>
        <v>0</v>
      </c>
      <c r="M113" s="144">
        <f t="shared" si="37"/>
        <v>0</v>
      </c>
      <c r="N113" s="144">
        <f t="shared" si="37"/>
        <v>0</v>
      </c>
      <c r="O113" s="144">
        <f t="shared" si="37"/>
        <v>0</v>
      </c>
      <c r="P113" s="144">
        <f t="shared" si="37"/>
        <v>0</v>
      </c>
      <c r="Q113" s="144">
        <f t="shared" si="37"/>
        <v>0</v>
      </c>
      <c r="R113" s="144">
        <f t="shared" si="37"/>
        <v>0</v>
      </c>
      <c r="S113" s="144">
        <f t="shared" si="37"/>
        <v>0</v>
      </c>
      <c r="T113" s="144">
        <f t="shared" si="37"/>
        <v>0</v>
      </c>
      <c r="U113" s="144">
        <f t="shared" si="37"/>
        <v>0</v>
      </c>
      <c r="V113" s="144">
        <f t="shared" si="37"/>
        <v>0</v>
      </c>
      <c r="W113" s="144">
        <f t="shared" si="37"/>
        <v>0</v>
      </c>
      <c r="X113" s="144">
        <f t="shared" si="37"/>
        <v>0</v>
      </c>
      <c r="Y113" s="144">
        <f t="shared" si="37"/>
        <v>0</v>
      </c>
      <c r="Z113" s="144">
        <f t="shared" si="37"/>
        <v>0</v>
      </c>
      <c r="AA113" s="145"/>
      <c r="AB113" s="145"/>
      <c r="AC113" s="145"/>
      <c r="AD113" s="145"/>
      <c r="AE113" s="145"/>
      <c r="AF113" s="145"/>
      <c r="AG113" s="145"/>
      <c r="AH113" s="145"/>
      <c r="AI113" s="145"/>
      <c r="AJ113" s="145"/>
    </row>
    <row r="114" ht="14.25" spans="1:36">
      <c r="A114" s="124" t="s">
        <v>44</v>
      </c>
      <c r="B114" s="127" t="s">
        <v>291</v>
      </c>
      <c r="C114" s="127"/>
      <c r="D114" s="127"/>
      <c r="E114" s="127"/>
      <c r="F114" s="127"/>
      <c r="G114" s="127"/>
      <c r="H114" s="127"/>
      <c r="I114" s="127"/>
      <c r="J114" s="127"/>
      <c r="K114" s="141"/>
      <c r="L114" s="141"/>
      <c r="M114" s="141"/>
      <c r="N114" s="141"/>
      <c r="O114" s="141"/>
      <c r="P114" s="141"/>
      <c r="Q114" s="141"/>
      <c r="R114" s="141"/>
      <c r="S114" s="142"/>
      <c r="T114" s="142"/>
      <c r="U114" s="142"/>
      <c r="V114" s="142"/>
      <c r="W114" s="142"/>
      <c r="X114" s="142"/>
      <c r="Y114" s="142"/>
      <c r="Z114" s="142"/>
      <c r="AA114" s="141"/>
      <c r="AB114" s="141"/>
      <c r="AC114" s="141"/>
      <c r="AD114" s="141"/>
      <c r="AE114" s="141"/>
      <c r="AF114" s="141"/>
      <c r="AG114" s="141"/>
      <c r="AH114" s="141"/>
      <c r="AI114" s="141"/>
      <c r="AJ114" s="141"/>
    </row>
    <row r="115" s="105" customFormat="1" ht="37" customHeight="1" spans="1:36">
      <c r="A115" s="119" t="s">
        <v>40</v>
      </c>
      <c r="B115" s="120" t="s">
        <v>219</v>
      </c>
      <c r="C115" s="120"/>
      <c r="D115" s="120"/>
      <c r="E115" s="120"/>
      <c r="F115" s="120"/>
      <c r="G115" s="120"/>
      <c r="H115" s="120"/>
      <c r="I115" s="120"/>
      <c r="J115" s="120"/>
      <c r="K115" s="144">
        <f t="shared" ref="K115:Z115" si="38">K116</f>
        <v>0</v>
      </c>
      <c r="L115" s="144">
        <f t="shared" si="38"/>
        <v>3962</v>
      </c>
      <c r="M115" s="144">
        <f t="shared" si="38"/>
        <v>1458</v>
      </c>
      <c r="N115" s="144">
        <f t="shared" si="38"/>
        <v>35</v>
      </c>
      <c r="O115" s="144">
        <f t="shared" si="38"/>
        <v>35</v>
      </c>
      <c r="P115" s="144">
        <f t="shared" si="38"/>
        <v>0</v>
      </c>
      <c r="Q115" s="144">
        <f t="shared" si="38"/>
        <v>0</v>
      </c>
      <c r="R115" s="144">
        <f t="shared" si="38"/>
        <v>0</v>
      </c>
      <c r="S115" s="144">
        <f t="shared" si="38"/>
        <v>35</v>
      </c>
      <c r="T115" s="144">
        <f t="shared" si="38"/>
        <v>0</v>
      </c>
      <c r="U115" s="144">
        <f t="shared" si="38"/>
        <v>0</v>
      </c>
      <c r="V115" s="144">
        <f t="shared" si="38"/>
        <v>0</v>
      </c>
      <c r="W115" s="144">
        <f t="shared" si="38"/>
        <v>0</v>
      </c>
      <c r="X115" s="144">
        <f t="shared" si="38"/>
        <v>0</v>
      </c>
      <c r="Y115" s="144">
        <f t="shared" si="38"/>
        <v>0</v>
      </c>
      <c r="Z115" s="144">
        <f t="shared" si="38"/>
        <v>0</v>
      </c>
      <c r="AA115" s="145"/>
      <c r="AB115" s="145"/>
      <c r="AC115" s="145"/>
      <c r="AD115" s="145"/>
      <c r="AE115" s="145"/>
      <c r="AF115" s="145"/>
      <c r="AG115" s="145"/>
      <c r="AH115" s="145"/>
      <c r="AI115" s="145"/>
      <c r="AJ115" s="145"/>
    </row>
    <row r="116" ht="14.25" spans="1:36">
      <c r="A116" s="119" t="s">
        <v>42</v>
      </c>
      <c r="B116" s="120" t="s">
        <v>219</v>
      </c>
      <c r="C116" s="120"/>
      <c r="D116" s="120"/>
      <c r="E116" s="120"/>
      <c r="F116" s="120"/>
      <c r="G116" s="120"/>
      <c r="H116" s="120"/>
      <c r="I116" s="120"/>
      <c r="J116" s="120"/>
      <c r="K116" s="144">
        <f t="shared" ref="K116:Z116" si="39">K117+K118</f>
        <v>0</v>
      </c>
      <c r="L116" s="144">
        <f t="shared" si="39"/>
        <v>3962</v>
      </c>
      <c r="M116" s="144">
        <f t="shared" si="39"/>
        <v>1458</v>
      </c>
      <c r="N116" s="144">
        <f t="shared" si="39"/>
        <v>35</v>
      </c>
      <c r="O116" s="144">
        <f t="shared" si="39"/>
        <v>35</v>
      </c>
      <c r="P116" s="144">
        <f t="shared" si="39"/>
        <v>0</v>
      </c>
      <c r="Q116" s="144">
        <f t="shared" si="39"/>
        <v>0</v>
      </c>
      <c r="R116" s="144">
        <f t="shared" si="39"/>
        <v>0</v>
      </c>
      <c r="S116" s="144">
        <f t="shared" si="39"/>
        <v>35</v>
      </c>
      <c r="T116" s="144">
        <f t="shared" si="39"/>
        <v>0</v>
      </c>
      <c r="U116" s="144">
        <f t="shared" si="39"/>
        <v>0</v>
      </c>
      <c r="V116" s="144">
        <f t="shared" si="39"/>
        <v>0</v>
      </c>
      <c r="W116" s="144">
        <f t="shared" si="39"/>
        <v>0</v>
      </c>
      <c r="X116" s="144">
        <f t="shared" si="39"/>
        <v>0</v>
      </c>
      <c r="Y116" s="144">
        <f t="shared" si="39"/>
        <v>0</v>
      </c>
      <c r="Z116" s="144">
        <f t="shared" si="39"/>
        <v>0</v>
      </c>
      <c r="AA116" s="145"/>
      <c r="AB116" s="145"/>
      <c r="AC116" s="145"/>
      <c r="AD116" s="145"/>
      <c r="AE116" s="145"/>
      <c r="AF116" s="145"/>
      <c r="AG116" s="145"/>
      <c r="AH116" s="145"/>
      <c r="AI116" s="145"/>
      <c r="AJ116" s="145"/>
    </row>
    <row r="117" ht="14.25" spans="1:36">
      <c r="A117" s="124" t="s">
        <v>44</v>
      </c>
      <c r="B117" s="127" t="s">
        <v>292</v>
      </c>
      <c r="C117" s="127"/>
      <c r="D117" s="127"/>
      <c r="E117" s="127"/>
      <c r="F117" s="127"/>
      <c r="G117" s="127"/>
      <c r="H117" s="127"/>
      <c r="I117" s="127"/>
      <c r="J117" s="127"/>
      <c r="K117" s="141"/>
      <c r="L117" s="141"/>
      <c r="M117" s="141"/>
      <c r="N117" s="141"/>
      <c r="O117" s="141"/>
      <c r="P117" s="141"/>
      <c r="Q117" s="141"/>
      <c r="R117" s="141"/>
      <c r="S117" s="142"/>
      <c r="T117" s="142"/>
      <c r="U117" s="142"/>
      <c r="V117" s="142"/>
      <c r="W117" s="142"/>
      <c r="X117" s="142"/>
      <c r="Y117" s="142"/>
      <c r="Z117" s="142"/>
      <c r="AA117" s="141"/>
      <c r="AB117" s="141"/>
      <c r="AC117" s="141"/>
      <c r="AD117" s="141"/>
      <c r="AE117" s="141"/>
      <c r="AF117" s="141"/>
      <c r="AG117" s="165"/>
      <c r="AH117" s="165"/>
      <c r="AI117" s="165"/>
      <c r="AJ117" s="165"/>
    </row>
    <row r="118" ht="34" customHeight="1" spans="1:36">
      <c r="A118" s="124" t="s">
        <v>44</v>
      </c>
      <c r="B118" s="127" t="s">
        <v>293</v>
      </c>
      <c r="C118" s="127"/>
      <c r="D118" s="127"/>
      <c r="E118" s="127"/>
      <c r="F118" s="127"/>
      <c r="G118" s="127"/>
      <c r="H118" s="127"/>
      <c r="I118" s="127"/>
      <c r="J118" s="127"/>
      <c r="K118" s="141"/>
      <c r="L118" s="141">
        <f t="shared" ref="L118:Z118" si="40">L119</f>
        <v>3962</v>
      </c>
      <c r="M118" s="141">
        <f t="shared" si="40"/>
        <v>1458</v>
      </c>
      <c r="N118" s="142">
        <f t="shared" si="40"/>
        <v>35</v>
      </c>
      <c r="O118" s="141">
        <f t="shared" si="40"/>
        <v>35</v>
      </c>
      <c r="P118" s="141">
        <f t="shared" si="40"/>
        <v>0</v>
      </c>
      <c r="Q118" s="142">
        <f t="shared" si="40"/>
        <v>0</v>
      </c>
      <c r="R118" s="141">
        <f t="shared" si="40"/>
        <v>0</v>
      </c>
      <c r="S118" s="141">
        <f t="shared" si="40"/>
        <v>35</v>
      </c>
      <c r="T118" s="141">
        <f t="shared" si="40"/>
        <v>0</v>
      </c>
      <c r="U118" s="141">
        <f t="shared" si="40"/>
        <v>0</v>
      </c>
      <c r="V118" s="141">
        <f t="shared" si="40"/>
        <v>0</v>
      </c>
      <c r="W118" s="141">
        <f t="shared" si="40"/>
        <v>0</v>
      </c>
      <c r="X118" s="141">
        <f t="shared" si="40"/>
        <v>0</v>
      </c>
      <c r="Y118" s="141">
        <f t="shared" si="40"/>
        <v>0</v>
      </c>
      <c r="Z118" s="141">
        <f t="shared" si="40"/>
        <v>0</v>
      </c>
      <c r="AA118" s="141"/>
      <c r="AB118" s="141"/>
      <c r="AC118" s="141"/>
      <c r="AD118" s="141"/>
      <c r="AE118" s="141"/>
      <c r="AF118" s="141"/>
      <c r="AG118" s="165"/>
      <c r="AH118" s="165"/>
      <c r="AI118" s="165"/>
      <c r="AJ118" s="165"/>
    </row>
    <row r="119" s="104" customFormat="1" ht="71.25" spans="1:69">
      <c r="A119" s="123">
        <v>17</v>
      </c>
      <c r="B119" s="123" t="s">
        <v>294</v>
      </c>
      <c r="C119" s="123">
        <v>2026</v>
      </c>
      <c r="D119" s="123" t="s">
        <v>295</v>
      </c>
      <c r="E119" s="123" t="s">
        <v>219</v>
      </c>
      <c r="F119" s="123" t="s">
        <v>296</v>
      </c>
      <c r="G119" s="123" t="s">
        <v>50</v>
      </c>
      <c r="H119" s="123" t="s">
        <v>51</v>
      </c>
      <c r="I119" s="123" t="s">
        <v>297</v>
      </c>
      <c r="J119" s="138" t="s">
        <v>298</v>
      </c>
      <c r="K119" s="129"/>
      <c r="L119" s="129">
        <v>3962</v>
      </c>
      <c r="M119" s="129">
        <v>1458</v>
      </c>
      <c r="N119" s="129">
        <v>35</v>
      </c>
      <c r="O119" s="129">
        <v>35</v>
      </c>
      <c r="P119" s="129">
        <v>0</v>
      </c>
      <c r="Q119" s="129"/>
      <c r="R119" s="129">
        <v>0</v>
      </c>
      <c r="S119" s="129">
        <v>35</v>
      </c>
      <c r="T119" s="129">
        <v>0</v>
      </c>
      <c r="U119" s="129">
        <v>0</v>
      </c>
      <c r="V119" s="129">
        <v>0</v>
      </c>
      <c r="W119" s="129">
        <v>0</v>
      </c>
      <c r="X119" s="129">
        <v>0</v>
      </c>
      <c r="Y119" s="129"/>
      <c r="Z119" s="129">
        <v>0</v>
      </c>
      <c r="AA119" s="129" t="s">
        <v>150</v>
      </c>
      <c r="AB119" s="129" t="s">
        <v>299</v>
      </c>
      <c r="AC119" s="129" t="s">
        <v>150</v>
      </c>
      <c r="AD119" s="129" t="s">
        <v>299</v>
      </c>
      <c r="AE119" s="129" t="s">
        <v>311</v>
      </c>
      <c r="AF119" s="149" t="s">
        <v>300</v>
      </c>
      <c r="AG119" s="149" t="s">
        <v>301</v>
      </c>
      <c r="AH119" s="129"/>
      <c r="AI119" s="129"/>
      <c r="AJ119" s="129"/>
      <c r="AK119" s="160" t="s">
        <v>306</v>
      </c>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c r="BM119" s="113"/>
      <c r="BN119" s="113"/>
      <c r="BO119" s="113"/>
      <c r="BP119" s="113"/>
      <c r="BQ119" s="113"/>
    </row>
    <row r="120" ht="14.25" spans="1:36">
      <c r="A120" s="124" t="s">
        <v>40</v>
      </c>
      <c r="B120" s="127" t="s">
        <v>302</v>
      </c>
      <c r="C120" s="127"/>
      <c r="D120" s="127"/>
      <c r="E120" s="127"/>
      <c r="F120" s="127"/>
      <c r="G120" s="127"/>
      <c r="H120" s="127"/>
      <c r="I120" s="127"/>
      <c r="J120" s="127"/>
      <c r="K120" s="141"/>
      <c r="L120" s="141"/>
      <c r="M120" s="141"/>
      <c r="N120" s="141"/>
      <c r="O120" s="141"/>
      <c r="P120" s="141"/>
      <c r="Q120" s="141"/>
      <c r="R120" s="141"/>
      <c r="S120" s="142"/>
      <c r="T120" s="142"/>
      <c r="U120" s="142"/>
      <c r="V120" s="142"/>
      <c r="W120" s="142"/>
      <c r="X120" s="142"/>
      <c r="Y120" s="142"/>
      <c r="Z120" s="142"/>
      <c r="AA120" s="141"/>
      <c r="AB120" s="141"/>
      <c r="AC120" s="141"/>
      <c r="AD120" s="141"/>
      <c r="AE120" s="141"/>
      <c r="AF120" s="141"/>
      <c r="AG120" s="165"/>
      <c r="AH120" s="165"/>
      <c r="AI120" s="165"/>
      <c r="AJ120" s="165"/>
    </row>
    <row r="121" spans="37:37">
      <c r="AK121" s="113"/>
    </row>
    <row r="122" spans="37:37">
      <c r="AK122" s="113"/>
    </row>
    <row r="123" spans="37:37">
      <c r="AK123" s="113"/>
    </row>
    <row r="124" spans="37:37">
      <c r="AK124" s="113"/>
    </row>
    <row r="125" spans="37:37">
      <c r="AK125" s="113"/>
    </row>
    <row r="126" spans="37:37">
      <c r="AK126" s="113"/>
    </row>
    <row r="127" spans="37:37">
      <c r="AK127" s="113"/>
    </row>
    <row r="128" spans="37:37">
      <c r="AK128" s="113"/>
    </row>
  </sheetData>
  <autoFilter ref="A4:AK120"/>
  <mergeCells count="134">
    <mergeCell ref="A1:AG1"/>
    <mergeCell ref="L2:M2"/>
    <mergeCell ref="O2:Z2"/>
    <mergeCell ref="AA2:AE2"/>
    <mergeCell ref="O3:T3"/>
    <mergeCell ref="A5:J5"/>
    <mergeCell ref="B6:J6"/>
    <mergeCell ref="B7:J7"/>
    <mergeCell ref="B9:J9"/>
    <mergeCell ref="B10:J10"/>
    <mergeCell ref="B11:J11"/>
    <mergeCell ref="B12:J12"/>
    <mergeCell ref="B13:J13"/>
    <mergeCell ref="B14:J14"/>
    <mergeCell ref="B15:J15"/>
    <mergeCell ref="B16:J16"/>
    <mergeCell ref="B19:J19"/>
    <mergeCell ref="B21:J21"/>
    <mergeCell ref="B22:J22"/>
    <mergeCell ref="B26:J26"/>
    <mergeCell ref="B27:J27"/>
    <mergeCell ref="B28:J28"/>
    <mergeCell ref="B29:J29"/>
    <mergeCell ref="B30:J30"/>
    <mergeCell ref="B32:J32"/>
    <mergeCell ref="B33:J33"/>
    <mergeCell ref="B34:J34"/>
    <mergeCell ref="B35:J35"/>
    <mergeCell ref="B38:J38"/>
    <mergeCell ref="B39:J39"/>
    <mergeCell ref="B40:J40"/>
    <mergeCell ref="B41:J41"/>
    <mergeCell ref="B42:J42"/>
    <mergeCell ref="B43:J43"/>
    <mergeCell ref="B44:J44"/>
    <mergeCell ref="B45:J45"/>
    <mergeCell ref="B46:J46"/>
    <mergeCell ref="B48:J48"/>
    <mergeCell ref="B49:J49"/>
    <mergeCell ref="B50:J50"/>
    <mergeCell ref="B51:J51"/>
    <mergeCell ref="B52:J52"/>
    <mergeCell ref="B53:J53"/>
    <mergeCell ref="B54:J54"/>
    <mergeCell ref="B56:J56"/>
    <mergeCell ref="B57:J57"/>
    <mergeCell ref="B58:J58"/>
    <mergeCell ref="B59:J59"/>
    <mergeCell ref="B60:J60"/>
    <mergeCell ref="B61:J61"/>
    <mergeCell ref="B62:J62"/>
    <mergeCell ref="B63:J63"/>
    <mergeCell ref="B64:J64"/>
    <mergeCell ref="B65:J65"/>
    <mergeCell ref="B66:J66"/>
    <mergeCell ref="B67:J67"/>
    <mergeCell ref="B68:J68"/>
    <mergeCell ref="B69:J69"/>
    <mergeCell ref="B71:J71"/>
    <mergeCell ref="B72:J72"/>
    <mergeCell ref="B73:J73"/>
    <mergeCell ref="B74:J74"/>
    <mergeCell ref="B75:J75"/>
    <mergeCell ref="B76:J76"/>
    <mergeCell ref="B77:J77"/>
    <mergeCell ref="B78:J78"/>
    <mergeCell ref="B79:J79"/>
    <mergeCell ref="B80:J80"/>
    <mergeCell ref="B81:J81"/>
    <mergeCell ref="B83:J83"/>
    <mergeCell ref="B84:J84"/>
    <mergeCell ref="B85:J85"/>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10:J110"/>
    <mergeCell ref="B111:J111"/>
    <mergeCell ref="B112:J112"/>
    <mergeCell ref="B113:J113"/>
    <mergeCell ref="B114:J114"/>
    <mergeCell ref="B115:J115"/>
    <mergeCell ref="B116:J116"/>
    <mergeCell ref="B117:J117"/>
    <mergeCell ref="B118:J118"/>
    <mergeCell ref="B120:J120"/>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751388888888889" right="0.590277777777778" top="0.235416666666667" bottom="0.235416666666667" header="0.5" footer="0.511805555555556"/>
  <pageSetup paperSize="8" scale="2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9"/>
  <sheetViews>
    <sheetView workbookViewId="0">
      <selection activeCell="A36" sqref="A36"/>
    </sheetView>
  </sheetViews>
  <sheetFormatPr defaultColWidth="9" defaultRowHeight="13.5"/>
  <cols>
    <col min="1" max="1" width="14" style="75" customWidth="1"/>
    <col min="2" max="2" width="12.25" style="75" customWidth="1"/>
    <col min="3" max="3" width="20" customWidth="1"/>
    <col min="4" max="4" width="12.5" customWidth="1"/>
    <col min="5" max="5" width="10.8833333333333" customWidth="1"/>
    <col min="6" max="6" width="12.8916666666667"/>
    <col min="7" max="7" width="12.25" customWidth="1"/>
    <col min="8" max="16" width="11.75" customWidth="1"/>
  </cols>
  <sheetData>
    <row r="1" ht="47" customHeight="1" spans="1:16">
      <c r="A1" s="76" t="s">
        <v>355</v>
      </c>
      <c r="B1" s="76"/>
      <c r="C1" s="76"/>
      <c r="D1" s="76"/>
      <c r="E1" s="76"/>
      <c r="F1" s="76"/>
      <c r="G1" s="76"/>
      <c r="H1" s="76"/>
      <c r="I1" s="76"/>
      <c r="J1" s="76"/>
      <c r="K1" s="76"/>
      <c r="L1" s="76"/>
      <c r="M1" s="76"/>
      <c r="N1" s="76"/>
      <c r="O1" s="76"/>
      <c r="P1" s="76"/>
    </row>
    <row r="2" ht="25" customHeight="1" spans="1:16">
      <c r="A2" s="77" t="s">
        <v>356</v>
      </c>
      <c r="B2" s="78" t="s">
        <v>357</v>
      </c>
      <c r="C2" s="78"/>
      <c r="D2" s="79" t="s">
        <v>358</v>
      </c>
      <c r="E2" s="80"/>
      <c r="F2" s="80"/>
      <c r="G2" s="78" t="s">
        <v>359</v>
      </c>
      <c r="H2" s="78"/>
      <c r="I2" s="78" t="s">
        <v>360</v>
      </c>
      <c r="J2" s="78"/>
      <c r="K2" s="78" t="s">
        <v>207</v>
      </c>
      <c r="L2" s="78"/>
      <c r="M2" s="79" t="s">
        <v>361</v>
      </c>
      <c r="N2" s="93"/>
      <c r="O2" s="78" t="s">
        <v>219</v>
      </c>
      <c r="P2" s="78"/>
    </row>
    <row r="3" ht="44" customHeight="1" spans="1:16">
      <c r="A3" s="81"/>
      <c r="B3" s="82" t="s">
        <v>362</v>
      </c>
      <c r="C3" s="82" t="s">
        <v>363</v>
      </c>
      <c r="D3" s="82" t="s">
        <v>362</v>
      </c>
      <c r="E3" s="82" t="s">
        <v>363</v>
      </c>
      <c r="F3" s="83" t="s">
        <v>364</v>
      </c>
      <c r="G3" s="82" t="s">
        <v>362</v>
      </c>
      <c r="H3" s="82" t="s">
        <v>365</v>
      </c>
      <c r="I3" s="82" t="s">
        <v>362</v>
      </c>
      <c r="J3" s="82" t="s">
        <v>365</v>
      </c>
      <c r="K3" s="82" t="s">
        <v>362</v>
      </c>
      <c r="L3" s="82" t="s">
        <v>365</v>
      </c>
      <c r="M3" s="82" t="s">
        <v>362</v>
      </c>
      <c r="N3" s="82" t="s">
        <v>365</v>
      </c>
      <c r="O3" s="82" t="s">
        <v>362</v>
      </c>
      <c r="P3" s="82" t="s">
        <v>365</v>
      </c>
    </row>
    <row r="4" ht="25" customHeight="1" spans="1:16">
      <c r="A4" s="84" t="s">
        <v>35</v>
      </c>
      <c r="B4" s="85"/>
      <c r="C4" s="86"/>
      <c r="D4" s="87"/>
      <c r="E4" s="87"/>
      <c r="F4" s="87"/>
      <c r="G4" s="87"/>
      <c r="H4" s="87"/>
      <c r="I4" s="87"/>
      <c r="J4" s="87"/>
      <c r="K4" s="87"/>
      <c r="L4" s="87"/>
      <c r="M4" s="87"/>
      <c r="N4" s="87"/>
      <c r="O4" s="87"/>
      <c r="P4" s="87"/>
    </row>
    <row r="5" ht="25" customHeight="1" spans="1:16">
      <c r="A5" s="78" t="s">
        <v>366</v>
      </c>
      <c r="B5" s="88"/>
      <c r="C5" s="88"/>
      <c r="D5" s="87"/>
      <c r="E5" s="87"/>
      <c r="F5" s="87"/>
      <c r="G5" s="87"/>
      <c r="H5" s="87"/>
      <c r="I5" s="87"/>
      <c r="J5" s="87"/>
      <c r="K5" s="87"/>
      <c r="L5" s="87"/>
      <c r="M5" s="87"/>
      <c r="N5" s="87"/>
      <c r="O5" s="87"/>
      <c r="P5" s="87"/>
    </row>
    <row r="6" ht="25" customHeight="1" spans="1:16">
      <c r="A6" s="78" t="s">
        <v>367</v>
      </c>
      <c r="B6" s="88"/>
      <c r="C6" s="88"/>
      <c r="D6" s="87"/>
      <c r="E6" s="87"/>
      <c r="F6" s="87"/>
      <c r="G6" s="87"/>
      <c r="H6" s="87"/>
      <c r="I6" s="87"/>
      <c r="J6" s="87"/>
      <c r="K6" s="87"/>
      <c r="L6" s="87"/>
      <c r="M6" s="87"/>
      <c r="N6" s="87"/>
      <c r="O6" s="87"/>
      <c r="P6" s="87"/>
    </row>
    <row r="7" ht="25" customHeight="1" spans="1:16">
      <c r="A7" s="78" t="s">
        <v>368</v>
      </c>
      <c r="B7" s="88"/>
      <c r="C7" s="88"/>
      <c r="D7" s="87"/>
      <c r="E7" s="87"/>
      <c r="F7" s="87"/>
      <c r="G7" s="87"/>
      <c r="H7" s="87"/>
      <c r="I7" s="87"/>
      <c r="J7" s="87"/>
      <c r="K7" s="87"/>
      <c r="L7" s="87"/>
      <c r="M7" s="87"/>
      <c r="N7" s="87"/>
      <c r="O7" s="87"/>
      <c r="P7" s="87"/>
    </row>
    <row r="8" ht="25" customHeight="1" spans="1:16">
      <c r="A8" s="78" t="s">
        <v>369</v>
      </c>
      <c r="B8" s="88">
        <v>20</v>
      </c>
      <c r="C8" s="88">
        <v>1.3779</v>
      </c>
      <c r="D8" s="87">
        <v>11</v>
      </c>
      <c r="E8" s="87">
        <v>0.798</v>
      </c>
      <c r="F8" s="89">
        <f>E8/C8</f>
        <v>0.579142172871761</v>
      </c>
      <c r="G8" s="87">
        <v>2</v>
      </c>
      <c r="H8" s="87">
        <v>0.061</v>
      </c>
      <c r="I8" s="87">
        <v>1</v>
      </c>
      <c r="J8" s="87">
        <v>0.0255</v>
      </c>
      <c r="K8" s="87">
        <v>5</v>
      </c>
      <c r="L8" s="87">
        <v>0.4899</v>
      </c>
      <c r="M8" s="87"/>
      <c r="N8" s="87"/>
      <c r="O8" s="87">
        <v>1</v>
      </c>
      <c r="P8" s="87">
        <v>0.0035</v>
      </c>
    </row>
    <row r="11" ht="42" customHeight="1" spans="1:21">
      <c r="A11" s="90" t="s">
        <v>370</v>
      </c>
      <c r="B11" s="90"/>
      <c r="C11" s="90"/>
      <c r="D11" s="90"/>
      <c r="E11" s="90"/>
      <c r="F11" s="90"/>
      <c r="G11" s="90"/>
      <c r="H11" s="90"/>
      <c r="I11" s="90"/>
      <c r="J11" s="90"/>
      <c r="K11" s="90"/>
      <c r="L11" s="90"/>
      <c r="M11" s="90"/>
      <c r="N11" s="90"/>
      <c r="O11" s="90"/>
      <c r="P11" s="90"/>
      <c r="Q11" s="90"/>
      <c r="R11" s="90"/>
      <c r="S11" s="90"/>
      <c r="T11" s="90"/>
      <c r="U11" s="90"/>
    </row>
    <row r="12" ht="34" customHeight="1" spans="1:21">
      <c r="A12" s="78" t="s">
        <v>356</v>
      </c>
      <c r="B12" s="91" t="s">
        <v>357</v>
      </c>
      <c r="C12" s="91"/>
      <c r="D12" s="92" t="s">
        <v>371</v>
      </c>
      <c r="E12" s="92"/>
      <c r="F12" s="92"/>
      <c r="G12" s="92"/>
      <c r="H12" s="92"/>
      <c r="I12" s="92"/>
      <c r="J12" s="92"/>
      <c r="K12" s="92"/>
      <c r="L12" s="92"/>
      <c r="M12" s="92"/>
      <c r="N12" s="92"/>
      <c r="O12" s="92"/>
      <c r="P12" s="92"/>
      <c r="Q12" s="92"/>
      <c r="R12" s="92"/>
      <c r="S12" s="92"/>
      <c r="T12" s="92"/>
      <c r="U12" s="92"/>
    </row>
    <row r="13" ht="29" customHeight="1" spans="1:21">
      <c r="A13" s="78"/>
      <c r="B13" s="78" t="s">
        <v>362</v>
      </c>
      <c r="C13" s="78" t="s">
        <v>363</v>
      </c>
      <c r="D13" s="93" t="s">
        <v>372</v>
      </c>
      <c r="E13" s="78"/>
      <c r="F13" s="78" t="s">
        <v>110</v>
      </c>
      <c r="G13" s="78"/>
      <c r="H13" s="78" t="s">
        <v>373</v>
      </c>
      <c r="I13" s="78"/>
      <c r="J13" s="78" t="s">
        <v>374</v>
      </c>
      <c r="K13" s="78"/>
      <c r="L13" s="78" t="s">
        <v>375</v>
      </c>
      <c r="M13" s="78"/>
      <c r="N13" s="78" t="s">
        <v>135</v>
      </c>
      <c r="O13" s="78"/>
      <c r="P13" s="78" t="s">
        <v>376</v>
      </c>
      <c r="Q13" s="78"/>
      <c r="R13" s="78" t="s">
        <v>377</v>
      </c>
      <c r="S13" s="78"/>
      <c r="T13" s="95" t="s">
        <v>378</v>
      </c>
      <c r="U13" s="95"/>
    </row>
    <row r="14" ht="29" customHeight="1" spans="1:21">
      <c r="A14" s="78"/>
      <c r="B14" s="82"/>
      <c r="C14" s="82"/>
      <c r="D14" s="94" t="s">
        <v>362</v>
      </c>
      <c r="E14" s="82" t="s">
        <v>365</v>
      </c>
      <c r="F14" s="82" t="s">
        <v>362</v>
      </c>
      <c r="G14" s="82" t="s">
        <v>365</v>
      </c>
      <c r="H14" s="82" t="s">
        <v>362</v>
      </c>
      <c r="I14" s="82" t="s">
        <v>365</v>
      </c>
      <c r="J14" s="82" t="s">
        <v>362</v>
      </c>
      <c r="K14" s="82" t="s">
        <v>365</v>
      </c>
      <c r="L14" s="82" t="s">
        <v>362</v>
      </c>
      <c r="M14" s="82" t="s">
        <v>365</v>
      </c>
      <c r="N14" s="82" t="s">
        <v>362</v>
      </c>
      <c r="O14" s="82" t="s">
        <v>365</v>
      </c>
      <c r="P14" s="82" t="s">
        <v>362</v>
      </c>
      <c r="Q14" s="82" t="s">
        <v>365</v>
      </c>
      <c r="R14" s="82" t="s">
        <v>362</v>
      </c>
      <c r="S14" s="82" t="s">
        <v>365</v>
      </c>
      <c r="T14" s="82" t="s">
        <v>362</v>
      </c>
      <c r="U14" s="82" t="s">
        <v>365</v>
      </c>
    </row>
    <row r="15" ht="29" customHeight="1" spans="1:21">
      <c r="A15" s="84" t="s">
        <v>35</v>
      </c>
      <c r="B15" s="85"/>
      <c r="C15" s="86"/>
      <c r="D15" s="86"/>
      <c r="E15" s="86"/>
      <c r="F15" s="86"/>
      <c r="G15" s="86"/>
      <c r="H15" s="86"/>
      <c r="I15" s="86"/>
      <c r="J15" s="86"/>
      <c r="K15" s="86"/>
      <c r="L15" s="86"/>
      <c r="M15" s="86"/>
      <c r="N15" s="86"/>
      <c r="O15" s="86"/>
      <c r="P15" s="86"/>
      <c r="Q15" s="86"/>
      <c r="R15" s="86"/>
      <c r="S15" s="86"/>
      <c r="T15" s="86"/>
      <c r="U15" s="86"/>
    </row>
    <row r="16" ht="29" customHeight="1" spans="1:21">
      <c r="A16" s="78" t="s">
        <v>366</v>
      </c>
      <c r="B16" s="88"/>
      <c r="C16" s="88"/>
      <c r="D16" s="88"/>
      <c r="E16" s="88"/>
      <c r="F16" s="88"/>
      <c r="G16" s="88"/>
      <c r="H16" s="88"/>
      <c r="I16" s="88"/>
      <c r="J16" s="88"/>
      <c r="K16" s="88"/>
      <c r="L16" s="88"/>
      <c r="M16" s="88"/>
      <c r="N16" s="88"/>
      <c r="O16" s="88"/>
      <c r="P16" s="88"/>
      <c r="Q16" s="88"/>
      <c r="R16" s="88"/>
      <c r="S16" s="88"/>
      <c r="T16" s="88"/>
      <c r="U16" s="88"/>
    </row>
    <row r="17" ht="29" customHeight="1" spans="1:21">
      <c r="A17" s="78" t="s">
        <v>367</v>
      </c>
      <c r="B17" s="88"/>
      <c r="C17" s="88"/>
      <c r="D17" s="88"/>
      <c r="E17" s="88"/>
      <c r="F17" s="88"/>
      <c r="G17" s="88"/>
      <c r="H17" s="88"/>
      <c r="I17" s="88"/>
      <c r="J17" s="88"/>
      <c r="K17" s="88"/>
      <c r="L17" s="88"/>
      <c r="M17" s="88"/>
      <c r="N17" s="88"/>
      <c r="O17" s="88"/>
      <c r="P17" s="88"/>
      <c r="Q17" s="88"/>
      <c r="R17" s="88"/>
      <c r="S17" s="88"/>
      <c r="T17" s="88"/>
      <c r="U17" s="88"/>
    </row>
    <row r="18" ht="29" customHeight="1" spans="1:21">
      <c r="A18" s="78" t="s">
        <v>368</v>
      </c>
      <c r="B18" s="88"/>
      <c r="C18" s="88"/>
      <c r="D18" s="88"/>
      <c r="E18" s="88"/>
      <c r="F18" s="88"/>
      <c r="G18" s="88"/>
      <c r="H18" s="88"/>
      <c r="I18" s="88"/>
      <c r="J18" s="88"/>
      <c r="K18" s="88"/>
      <c r="L18" s="88"/>
      <c r="M18" s="88"/>
      <c r="N18" s="88"/>
      <c r="O18" s="88"/>
      <c r="P18" s="88"/>
      <c r="Q18" s="88"/>
      <c r="R18" s="88"/>
      <c r="S18" s="88"/>
      <c r="T18" s="88"/>
      <c r="U18" s="88"/>
    </row>
    <row r="19" ht="29" customHeight="1" spans="1:21">
      <c r="A19" s="78" t="s">
        <v>369</v>
      </c>
      <c r="B19" s="88">
        <v>9</v>
      </c>
      <c r="C19" s="88">
        <v>1.0034</v>
      </c>
      <c r="D19" s="88"/>
      <c r="E19" s="88"/>
      <c r="F19" s="88">
        <v>1</v>
      </c>
      <c r="G19" s="88">
        <v>0.1665</v>
      </c>
      <c r="H19" s="88"/>
      <c r="I19" s="88"/>
      <c r="J19" s="88"/>
      <c r="K19" s="88"/>
      <c r="L19" s="88"/>
      <c r="M19" s="88"/>
      <c r="N19" s="87">
        <v>1</v>
      </c>
      <c r="O19" s="87">
        <v>0.03</v>
      </c>
      <c r="P19" s="88">
        <v>7</v>
      </c>
      <c r="Q19" s="88">
        <v>0.8369</v>
      </c>
      <c r="R19" s="88"/>
      <c r="S19" s="88"/>
      <c r="T19" s="88"/>
      <c r="U19" s="88"/>
    </row>
  </sheetData>
  <mergeCells count="24">
    <mergeCell ref="A1:P1"/>
    <mergeCell ref="B2:C2"/>
    <mergeCell ref="D2:F2"/>
    <mergeCell ref="G2:H2"/>
    <mergeCell ref="I2:J2"/>
    <mergeCell ref="K2:L2"/>
    <mergeCell ref="M2:N2"/>
    <mergeCell ref="O2:P2"/>
    <mergeCell ref="A11:U11"/>
    <mergeCell ref="B12:C12"/>
    <mergeCell ref="D12:U12"/>
    <mergeCell ref="D13:E13"/>
    <mergeCell ref="F13:G13"/>
    <mergeCell ref="H13:I13"/>
    <mergeCell ref="J13:K13"/>
    <mergeCell ref="L13:M13"/>
    <mergeCell ref="N13:O13"/>
    <mergeCell ref="P13:Q13"/>
    <mergeCell ref="R13:S13"/>
    <mergeCell ref="T13:U13"/>
    <mergeCell ref="A2:A3"/>
    <mergeCell ref="A12:A14"/>
    <mergeCell ref="B13:B14"/>
    <mergeCell ref="C13:C1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AL120"/>
  <sheetViews>
    <sheetView view="pageBreakPreview" zoomScale="55" zoomScaleNormal="40" zoomScaleSheetLayoutView="55" workbookViewId="0">
      <pane xSplit="10" ySplit="7" topLeftCell="K8" activePane="bottomRight" state="frozen"/>
      <selection/>
      <selection pane="topRight"/>
      <selection pane="bottomLeft"/>
      <selection pane="bottomRight" activeCell="J17" sqref="J17"/>
    </sheetView>
  </sheetViews>
  <sheetFormatPr defaultColWidth="8.89166666666667" defaultRowHeight="13.5"/>
  <cols>
    <col min="1" max="1" width="7.75" style="10" customWidth="1"/>
    <col min="2" max="2" width="9.75" style="11" customWidth="1"/>
    <col min="3" max="3" width="7.38333333333333" style="12" customWidth="1"/>
    <col min="4" max="4" width="10.5" style="13" customWidth="1"/>
    <col min="5" max="5" width="10.6333333333333" style="13" customWidth="1"/>
    <col min="6" max="6" width="10.5" style="13" customWidth="1"/>
    <col min="7" max="7" width="9.63333333333333" style="10" customWidth="1"/>
    <col min="8" max="8" width="13" style="14" customWidth="1"/>
    <col min="9" max="9" width="12.725" style="14" customWidth="1"/>
    <col min="10" max="10" width="119.166666666667" style="15" customWidth="1"/>
    <col min="11" max="11" width="13.775" style="10" hidden="1" customWidth="1"/>
    <col min="12" max="12" width="10.9" style="10" hidden="1" customWidth="1"/>
    <col min="13" max="13" width="17.225" style="10" hidden="1" customWidth="1"/>
    <col min="14" max="14" width="14.3416666666667" style="10" customWidth="1"/>
    <col min="15" max="18" width="8.13333333333333" style="10" customWidth="1"/>
    <col min="19" max="19" width="8.63333333333333" style="10" customWidth="1"/>
    <col min="20" max="20" width="7.25" style="10" customWidth="1"/>
    <col min="21" max="21" width="11.1333333333333" style="10" customWidth="1"/>
    <col min="22" max="23" width="8.5" style="10" customWidth="1"/>
    <col min="24" max="24" width="9.25" style="10" customWidth="1"/>
    <col min="25" max="25" width="8.38333333333333" style="10" customWidth="1"/>
    <col min="26" max="26" width="6.5" style="10" customWidth="1"/>
    <col min="27" max="27" width="8.88333333333333" style="13" customWidth="1"/>
    <col min="28" max="28" width="9.75" style="13" customWidth="1"/>
    <col min="29" max="29" width="8" style="13" customWidth="1"/>
    <col min="30" max="30" width="10.6333333333333" style="13" customWidth="1"/>
    <col min="31" max="31" width="8.63333333333333" style="13" hidden="1" customWidth="1"/>
    <col min="32" max="32" width="46.6583333333333" style="15" hidden="1" customWidth="1"/>
    <col min="33" max="33" width="38.175" style="15" hidden="1" customWidth="1"/>
    <col min="34" max="34" width="10.3833333333333" style="13" hidden="1" customWidth="1"/>
    <col min="35" max="35" width="8.25" style="13" hidden="1" customWidth="1"/>
    <col min="36" max="36" width="18.1333333333333" style="13" hidden="1" customWidth="1"/>
    <col min="37" max="37" width="8.89166666666667" style="16"/>
  </cols>
  <sheetData>
    <row r="1" s="1" customFormat="1" ht="63" customHeight="1" spans="1:36">
      <c r="A1" s="17" t="s">
        <v>379</v>
      </c>
      <c r="B1" s="17"/>
      <c r="C1" s="18"/>
      <c r="D1" s="17"/>
      <c r="E1" s="17"/>
      <c r="F1" s="17"/>
      <c r="G1" s="17"/>
      <c r="H1" s="17"/>
      <c r="I1" s="17"/>
      <c r="J1" s="40"/>
      <c r="K1" s="17"/>
      <c r="L1" s="17"/>
      <c r="M1" s="17"/>
      <c r="N1" s="17"/>
      <c r="O1" s="17"/>
      <c r="P1" s="17"/>
      <c r="Q1" s="17"/>
      <c r="R1" s="17"/>
      <c r="S1" s="17"/>
      <c r="T1" s="17"/>
      <c r="U1" s="17"/>
      <c r="V1" s="17"/>
      <c r="W1" s="17"/>
      <c r="X1" s="17"/>
      <c r="Y1" s="17"/>
      <c r="Z1" s="17"/>
      <c r="AA1" s="17"/>
      <c r="AB1" s="17"/>
      <c r="AC1" s="17"/>
      <c r="AD1" s="17"/>
      <c r="AE1" s="17"/>
      <c r="AF1" s="40"/>
      <c r="AG1" s="40"/>
      <c r="AH1" s="67"/>
      <c r="AI1" s="67"/>
      <c r="AJ1" s="67"/>
    </row>
    <row r="2" s="2" customFormat="1" ht="30" customHeight="1" spans="1:36">
      <c r="A2" s="19" t="s">
        <v>1</v>
      </c>
      <c r="B2" s="19" t="s">
        <v>2</v>
      </c>
      <c r="C2" s="20" t="s">
        <v>3</v>
      </c>
      <c r="D2" s="19" t="s">
        <v>4</v>
      </c>
      <c r="E2" s="19" t="s">
        <v>5</v>
      </c>
      <c r="F2" s="19" t="s">
        <v>6</v>
      </c>
      <c r="G2" s="19" t="s">
        <v>7</v>
      </c>
      <c r="H2" s="19" t="s">
        <v>8</v>
      </c>
      <c r="I2" s="19" t="s">
        <v>9</v>
      </c>
      <c r="J2" s="19" t="s">
        <v>10</v>
      </c>
      <c r="K2" s="19" t="s">
        <v>11</v>
      </c>
      <c r="L2" s="19" t="s">
        <v>12</v>
      </c>
      <c r="M2" s="19"/>
      <c r="N2" s="19" t="s">
        <v>13</v>
      </c>
      <c r="O2" s="41" t="s">
        <v>14</v>
      </c>
      <c r="P2" s="42"/>
      <c r="Q2" s="42"/>
      <c r="R2" s="42"/>
      <c r="S2" s="42"/>
      <c r="T2" s="42"/>
      <c r="U2" s="42"/>
      <c r="V2" s="42"/>
      <c r="W2" s="42"/>
      <c r="X2" s="42"/>
      <c r="Y2" s="42"/>
      <c r="Z2" s="63"/>
      <c r="AA2" s="19" t="s">
        <v>15</v>
      </c>
      <c r="AB2" s="19"/>
      <c r="AC2" s="19"/>
      <c r="AD2" s="19"/>
      <c r="AE2" s="19"/>
      <c r="AF2" s="19" t="s">
        <v>16</v>
      </c>
      <c r="AG2" s="19" t="s">
        <v>17</v>
      </c>
      <c r="AH2" s="19" t="s">
        <v>18</v>
      </c>
      <c r="AI2" s="19" t="s">
        <v>19</v>
      </c>
      <c r="AJ2" s="68" t="s">
        <v>20</v>
      </c>
    </row>
    <row r="3" s="2" customFormat="1" ht="35" customHeight="1" spans="1:36">
      <c r="A3" s="19"/>
      <c r="B3" s="19"/>
      <c r="C3" s="20"/>
      <c r="D3" s="19"/>
      <c r="E3" s="19"/>
      <c r="F3" s="19"/>
      <c r="G3" s="19"/>
      <c r="H3" s="19"/>
      <c r="I3" s="19"/>
      <c r="J3" s="19"/>
      <c r="K3" s="19"/>
      <c r="L3" s="19" t="s">
        <v>21</v>
      </c>
      <c r="M3" s="19" t="s">
        <v>22</v>
      </c>
      <c r="N3" s="19"/>
      <c r="O3" s="19" t="s">
        <v>23</v>
      </c>
      <c r="P3" s="19"/>
      <c r="Q3" s="19"/>
      <c r="R3" s="19"/>
      <c r="S3" s="19"/>
      <c r="T3" s="19"/>
      <c r="U3" s="19" t="s">
        <v>24</v>
      </c>
      <c r="V3" s="19" t="s">
        <v>25</v>
      </c>
      <c r="W3" s="19" t="s">
        <v>26</v>
      </c>
      <c r="X3" s="19" t="s">
        <v>27</v>
      </c>
      <c r="Y3" s="19" t="s">
        <v>28</v>
      </c>
      <c r="Z3" s="19" t="s">
        <v>29</v>
      </c>
      <c r="AA3" s="19" t="s">
        <v>30</v>
      </c>
      <c r="AB3" s="19" t="s">
        <v>31</v>
      </c>
      <c r="AC3" s="19" t="s">
        <v>32</v>
      </c>
      <c r="AD3" s="19" t="s">
        <v>33</v>
      </c>
      <c r="AE3" s="19" t="s">
        <v>34</v>
      </c>
      <c r="AF3" s="19"/>
      <c r="AG3" s="19"/>
      <c r="AH3" s="19"/>
      <c r="AI3" s="19"/>
      <c r="AJ3" s="68"/>
    </row>
    <row r="4" s="2" customFormat="1" ht="99" customHeight="1" spans="1:36">
      <c r="A4" s="19"/>
      <c r="B4" s="19"/>
      <c r="C4" s="20"/>
      <c r="D4" s="19"/>
      <c r="E4" s="19"/>
      <c r="F4" s="19"/>
      <c r="G4" s="19"/>
      <c r="H4" s="19"/>
      <c r="I4" s="19"/>
      <c r="J4" s="19"/>
      <c r="K4" s="19"/>
      <c r="L4" s="19"/>
      <c r="M4" s="19"/>
      <c r="N4" s="19"/>
      <c r="O4" s="43" t="s">
        <v>35</v>
      </c>
      <c r="P4" s="43" t="s">
        <v>380</v>
      </c>
      <c r="Q4" s="43" t="s">
        <v>381</v>
      </c>
      <c r="R4" s="43" t="s">
        <v>37</v>
      </c>
      <c r="S4" s="61" t="s">
        <v>38</v>
      </c>
      <c r="T4" s="62" t="s">
        <v>39</v>
      </c>
      <c r="U4" s="19"/>
      <c r="V4" s="19"/>
      <c r="W4" s="19"/>
      <c r="X4" s="19"/>
      <c r="Y4" s="19"/>
      <c r="Z4" s="19"/>
      <c r="AA4" s="19"/>
      <c r="AB4" s="19"/>
      <c r="AC4" s="19"/>
      <c r="AD4" s="19"/>
      <c r="AE4" s="19"/>
      <c r="AF4" s="19"/>
      <c r="AG4" s="19"/>
      <c r="AH4" s="19"/>
      <c r="AI4" s="19"/>
      <c r="AJ4" s="68"/>
    </row>
    <row r="5" s="2" customFormat="1" ht="66" hidden="1" customHeight="1" spans="1:36">
      <c r="A5" s="21" t="s">
        <v>35</v>
      </c>
      <c r="B5" s="22"/>
      <c r="C5" s="22"/>
      <c r="D5" s="22"/>
      <c r="E5" s="22"/>
      <c r="F5" s="22"/>
      <c r="G5" s="22"/>
      <c r="H5" s="22"/>
      <c r="I5" s="22"/>
      <c r="J5" s="44"/>
      <c r="K5" s="45">
        <f>K6+K49+K68+K96+K104+K112+K115</f>
        <v>0</v>
      </c>
      <c r="L5" s="45" t="e">
        <f>L6+L49+L68+L96+L104+L112+L115</f>
        <v>#REF!</v>
      </c>
      <c r="M5" s="45" t="e">
        <f>M6+M49+M68+M96+M104+M112+M115</f>
        <v>#REF!</v>
      </c>
      <c r="N5" s="45" t="e">
        <f>N6+N49+N68+N96+N104+N112+N115</f>
        <v>#REF!</v>
      </c>
      <c r="O5" s="45" t="e">
        <f>O6+O49+O68+O96+O104+O112+O115</f>
        <v>#REF!</v>
      </c>
      <c r="P5" s="45"/>
      <c r="Q5" s="45" t="e">
        <f t="shared" ref="Q5:Z5" si="0">Q6+Q49+Q68+Q96+Q104+Q112+Q115</f>
        <v>#REF!</v>
      </c>
      <c r="R5" s="45" t="e">
        <f t="shared" si="0"/>
        <v>#REF!</v>
      </c>
      <c r="S5" s="45" t="e">
        <f t="shared" si="0"/>
        <v>#REF!</v>
      </c>
      <c r="T5" s="45" t="e">
        <f t="shared" si="0"/>
        <v>#REF!</v>
      </c>
      <c r="U5" s="45" t="e">
        <f t="shared" si="0"/>
        <v>#REF!</v>
      </c>
      <c r="V5" s="45" t="e">
        <f t="shared" si="0"/>
        <v>#REF!</v>
      </c>
      <c r="W5" s="45" t="e">
        <f t="shared" si="0"/>
        <v>#REF!</v>
      </c>
      <c r="X5" s="45" t="e">
        <f t="shared" si="0"/>
        <v>#REF!</v>
      </c>
      <c r="Y5" s="45" t="e">
        <f t="shared" si="0"/>
        <v>#REF!</v>
      </c>
      <c r="Z5" s="45" t="e">
        <f t="shared" si="0"/>
        <v>#REF!</v>
      </c>
      <c r="AA5" s="45"/>
      <c r="AB5" s="45"/>
      <c r="AC5" s="45"/>
      <c r="AD5" s="45"/>
      <c r="AE5" s="45"/>
      <c r="AF5" s="45"/>
      <c r="AG5" s="45"/>
      <c r="AH5" s="45"/>
      <c r="AI5" s="45"/>
      <c r="AJ5" s="45"/>
    </row>
    <row r="6" s="3" customFormat="1" ht="30" hidden="1" customHeight="1" spans="1:36">
      <c r="A6" s="23" t="s">
        <v>40</v>
      </c>
      <c r="B6" s="24" t="s">
        <v>41</v>
      </c>
      <c r="C6" s="24"/>
      <c r="D6" s="24"/>
      <c r="E6" s="24"/>
      <c r="F6" s="24"/>
      <c r="G6" s="24"/>
      <c r="H6" s="24"/>
      <c r="I6" s="24"/>
      <c r="J6" s="24"/>
      <c r="K6" s="46">
        <f>K7+K15+K27+K33+K37+K42</f>
        <v>0</v>
      </c>
      <c r="L6" s="46" t="e">
        <f>L7+L15+L27+L33+L37+L42</f>
        <v>#REF!</v>
      </c>
      <c r="M6" s="46" t="e">
        <f>M7+M15+M27+M33+M37+M42</f>
        <v>#REF!</v>
      </c>
      <c r="N6" s="46" t="e">
        <f>N7+N15+N27+N33+N37+N42</f>
        <v>#REF!</v>
      </c>
      <c r="O6" s="46" t="e">
        <f>O7+O15+O27+O33+O37+O42</f>
        <v>#REF!</v>
      </c>
      <c r="P6" s="46"/>
      <c r="Q6" s="46" t="e">
        <f t="shared" ref="Q6:Z6" si="1">Q7+Q15+Q27+Q33+Q37+Q42</f>
        <v>#REF!</v>
      </c>
      <c r="R6" s="46" t="e">
        <f t="shared" si="1"/>
        <v>#REF!</v>
      </c>
      <c r="S6" s="46" t="e">
        <f t="shared" si="1"/>
        <v>#REF!</v>
      </c>
      <c r="T6" s="46" t="e">
        <f t="shared" si="1"/>
        <v>#REF!</v>
      </c>
      <c r="U6" s="46" t="e">
        <f t="shared" si="1"/>
        <v>#REF!</v>
      </c>
      <c r="V6" s="46" t="e">
        <f t="shared" si="1"/>
        <v>#REF!</v>
      </c>
      <c r="W6" s="46" t="e">
        <f t="shared" si="1"/>
        <v>#REF!</v>
      </c>
      <c r="X6" s="46" t="e">
        <f t="shared" si="1"/>
        <v>#REF!</v>
      </c>
      <c r="Y6" s="46" t="e">
        <f t="shared" si="1"/>
        <v>#REF!</v>
      </c>
      <c r="Z6" s="46" t="e">
        <f t="shared" si="1"/>
        <v>#REF!</v>
      </c>
      <c r="AA6" s="46"/>
      <c r="AB6" s="46"/>
      <c r="AC6" s="46"/>
      <c r="AD6" s="46"/>
      <c r="AE6" s="46"/>
      <c r="AF6" s="46"/>
      <c r="AG6" s="46"/>
      <c r="AH6" s="46"/>
      <c r="AI6" s="46"/>
      <c r="AJ6" s="46"/>
    </row>
    <row r="7" s="4" customFormat="1" ht="30" hidden="1" customHeight="1" spans="1:37">
      <c r="A7" s="25" t="s">
        <v>42</v>
      </c>
      <c r="B7" s="26" t="s">
        <v>43</v>
      </c>
      <c r="C7" s="27"/>
      <c r="D7" s="27"/>
      <c r="E7" s="27"/>
      <c r="F7" s="27"/>
      <c r="G7" s="27"/>
      <c r="H7" s="27"/>
      <c r="I7" s="27"/>
      <c r="J7" s="47"/>
      <c r="K7" s="48">
        <f>K8+K9+K11+K12+K13+K14</f>
        <v>0</v>
      </c>
      <c r="L7" s="48" t="e">
        <f>L8+L9+L11+L12+L13+L14</f>
        <v>#REF!</v>
      </c>
      <c r="M7" s="48" t="e">
        <f>M8+M9+M11+M12+M13+M14</f>
        <v>#REF!</v>
      </c>
      <c r="N7" s="48" t="e">
        <f>N8+N9+N11+N12+N13+N14</f>
        <v>#REF!</v>
      </c>
      <c r="O7" s="48" t="e">
        <f>O8+O9+O11+O12+O13+O14</f>
        <v>#REF!</v>
      </c>
      <c r="P7" s="48"/>
      <c r="Q7" s="48" t="e">
        <f t="shared" ref="Q7:Z7" si="2">Q8+Q9+Q11+Q12+Q13+Q14</f>
        <v>#REF!</v>
      </c>
      <c r="R7" s="48" t="e">
        <f t="shared" si="2"/>
        <v>#REF!</v>
      </c>
      <c r="S7" s="48" t="e">
        <f t="shared" si="2"/>
        <v>#REF!</v>
      </c>
      <c r="T7" s="48" t="e">
        <f t="shared" si="2"/>
        <v>#REF!</v>
      </c>
      <c r="U7" s="48" t="e">
        <f t="shared" si="2"/>
        <v>#REF!</v>
      </c>
      <c r="V7" s="48" t="e">
        <f t="shared" si="2"/>
        <v>#REF!</v>
      </c>
      <c r="W7" s="48" t="e">
        <f t="shared" si="2"/>
        <v>#REF!</v>
      </c>
      <c r="X7" s="48" t="e">
        <f t="shared" si="2"/>
        <v>#REF!</v>
      </c>
      <c r="Y7" s="48" t="e">
        <f t="shared" si="2"/>
        <v>#REF!</v>
      </c>
      <c r="Z7" s="48" t="e">
        <f t="shared" si="2"/>
        <v>#REF!</v>
      </c>
      <c r="AA7" s="48"/>
      <c r="AB7" s="48"/>
      <c r="AC7" s="48"/>
      <c r="AD7" s="48"/>
      <c r="AE7" s="48"/>
      <c r="AF7" s="48"/>
      <c r="AG7" s="48"/>
      <c r="AH7" s="48"/>
      <c r="AI7" s="48"/>
      <c r="AJ7" s="48"/>
      <c r="AK7" s="69"/>
    </row>
    <row r="8" s="3" customFormat="1" ht="30" hidden="1" customHeight="1" spans="1:36">
      <c r="A8" s="28" t="s">
        <v>44</v>
      </c>
      <c r="B8" s="29" t="s">
        <v>45</v>
      </c>
      <c r="C8" s="30"/>
      <c r="D8" s="30"/>
      <c r="E8" s="30"/>
      <c r="F8" s="30"/>
      <c r="G8" s="30"/>
      <c r="H8" s="30"/>
      <c r="I8" s="30"/>
      <c r="J8" s="49"/>
      <c r="K8" s="50"/>
      <c r="L8" s="50">
        <v>0</v>
      </c>
      <c r="M8" s="50">
        <v>0</v>
      </c>
      <c r="N8" s="50">
        <v>0</v>
      </c>
      <c r="O8" s="50">
        <v>0</v>
      </c>
      <c r="P8" s="50"/>
      <c r="Q8" s="50">
        <v>0</v>
      </c>
      <c r="R8" s="50">
        <v>0</v>
      </c>
      <c r="S8" s="50">
        <v>0</v>
      </c>
      <c r="T8" s="50">
        <v>0</v>
      </c>
      <c r="U8" s="50">
        <v>0</v>
      </c>
      <c r="V8" s="50">
        <v>0</v>
      </c>
      <c r="W8" s="50">
        <v>0</v>
      </c>
      <c r="X8" s="50">
        <v>0</v>
      </c>
      <c r="Y8" s="50">
        <v>0</v>
      </c>
      <c r="Z8" s="50">
        <v>0</v>
      </c>
      <c r="AA8" s="50"/>
      <c r="AB8" s="50"/>
      <c r="AC8" s="50"/>
      <c r="AD8" s="50"/>
      <c r="AE8" s="50"/>
      <c r="AF8" s="50"/>
      <c r="AG8" s="50"/>
      <c r="AH8" s="50"/>
      <c r="AI8" s="50"/>
      <c r="AJ8" s="50"/>
    </row>
    <row r="9" s="3" customFormat="1" ht="30" hidden="1" customHeight="1" spans="1:36">
      <c r="A9" s="28" t="s">
        <v>44</v>
      </c>
      <c r="B9" s="29" t="s">
        <v>60</v>
      </c>
      <c r="C9" s="30"/>
      <c r="D9" s="30"/>
      <c r="E9" s="30"/>
      <c r="F9" s="30"/>
      <c r="G9" s="30"/>
      <c r="H9" s="30"/>
      <c r="I9" s="30"/>
      <c r="J9" s="49"/>
      <c r="K9" s="50"/>
      <c r="L9" s="50" t="e">
        <f>#REF!</f>
        <v>#REF!</v>
      </c>
      <c r="M9" s="50" t="e">
        <f>#REF!</f>
        <v>#REF!</v>
      </c>
      <c r="N9" s="50" t="e">
        <f>#REF!</f>
        <v>#REF!</v>
      </c>
      <c r="O9" s="50" t="e">
        <f>#REF!</f>
        <v>#REF!</v>
      </c>
      <c r="P9" s="50"/>
      <c r="Q9" s="50" t="e">
        <f>#REF!</f>
        <v>#REF!</v>
      </c>
      <c r="R9" s="50" t="e">
        <f>#REF!</f>
        <v>#REF!</v>
      </c>
      <c r="S9" s="50" t="e">
        <f>#REF!</f>
        <v>#REF!</v>
      </c>
      <c r="T9" s="50" t="e">
        <f>#REF!</f>
        <v>#REF!</v>
      </c>
      <c r="U9" s="50" t="e">
        <f>#REF!</f>
        <v>#REF!</v>
      </c>
      <c r="V9" s="50" t="e">
        <f>#REF!</f>
        <v>#REF!</v>
      </c>
      <c r="W9" s="50" t="e">
        <f>#REF!</f>
        <v>#REF!</v>
      </c>
      <c r="X9" s="50" t="e">
        <f>#REF!</f>
        <v>#REF!</v>
      </c>
      <c r="Y9" s="50" t="e">
        <f>#REF!</f>
        <v>#REF!</v>
      </c>
      <c r="Z9" s="50" t="e">
        <f>#REF!</f>
        <v>#REF!</v>
      </c>
      <c r="AA9" s="50"/>
      <c r="AB9" s="50"/>
      <c r="AC9" s="50"/>
      <c r="AD9" s="50"/>
      <c r="AE9" s="50"/>
      <c r="AF9" s="50"/>
      <c r="AG9" s="50"/>
      <c r="AH9" s="50"/>
      <c r="AI9" s="50"/>
      <c r="AJ9" s="50"/>
    </row>
    <row r="10" s="3" customFormat="1" ht="84" hidden="1" customHeight="1" spans="1:36">
      <c r="A10" s="31" t="s">
        <v>35</v>
      </c>
      <c r="B10" s="32"/>
      <c r="C10" s="32"/>
      <c r="D10" s="32"/>
      <c r="E10" s="32"/>
      <c r="F10" s="32"/>
      <c r="G10" s="32"/>
      <c r="H10" s="32"/>
      <c r="I10" s="32"/>
      <c r="J10" s="51"/>
      <c r="K10" s="50"/>
      <c r="L10" s="50"/>
      <c r="M10" s="50"/>
      <c r="N10" s="50">
        <f t="shared" ref="N10:Z10" si="3">SUBTOTAL(9,N11:N119)</f>
        <v>12069.68</v>
      </c>
      <c r="O10" s="50">
        <f t="shared" si="3"/>
        <v>11365</v>
      </c>
      <c r="P10" s="50">
        <f t="shared" si="3"/>
        <v>6522</v>
      </c>
      <c r="Q10" s="50">
        <f t="shared" si="3"/>
        <v>2924</v>
      </c>
      <c r="R10" s="50">
        <f t="shared" si="3"/>
        <v>711</v>
      </c>
      <c r="S10" s="50">
        <f t="shared" si="3"/>
        <v>1208</v>
      </c>
      <c r="T10" s="50">
        <f t="shared" si="3"/>
        <v>0</v>
      </c>
      <c r="U10" s="50">
        <f t="shared" si="3"/>
        <v>0</v>
      </c>
      <c r="V10" s="50">
        <f t="shared" si="3"/>
        <v>0</v>
      </c>
      <c r="W10" s="50">
        <f t="shared" si="3"/>
        <v>0</v>
      </c>
      <c r="X10" s="50">
        <f t="shared" si="3"/>
        <v>704.68</v>
      </c>
      <c r="Y10" s="50">
        <f t="shared" si="3"/>
        <v>0</v>
      </c>
      <c r="Z10" s="50">
        <f t="shared" si="3"/>
        <v>0</v>
      </c>
      <c r="AA10" s="50"/>
      <c r="AB10" s="50"/>
      <c r="AC10" s="50"/>
      <c r="AD10" s="50"/>
      <c r="AE10" s="50"/>
      <c r="AF10" s="50"/>
      <c r="AG10" s="50"/>
      <c r="AH10" s="50"/>
      <c r="AI10" s="50"/>
      <c r="AJ10" s="50"/>
    </row>
    <row r="11" s="3" customFormat="1" ht="30" hidden="1" customHeight="1" spans="1:36">
      <c r="A11" s="28" t="s">
        <v>44</v>
      </c>
      <c r="B11" s="29" t="s">
        <v>69</v>
      </c>
      <c r="C11" s="30"/>
      <c r="D11" s="30"/>
      <c r="E11" s="30"/>
      <c r="F11" s="30"/>
      <c r="G11" s="30"/>
      <c r="H11" s="30"/>
      <c r="I11" s="30"/>
      <c r="J11" s="49"/>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row>
    <row r="12" s="3" customFormat="1" ht="30" hidden="1" customHeight="1" spans="1:36">
      <c r="A12" s="28" t="s">
        <v>44</v>
      </c>
      <c r="B12" s="29" t="s">
        <v>70</v>
      </c>
      <c r="C12" s="30"/>
      <c r="D12" s="30"/>
      <c r="E12" s="30"/>
      <c r="F12" s="30"/>
      <c r="G12" s="30"/>
      <c r="H12" s="30"/>
      <c r="I12" s="30"/>
      <c r="J12" s="49"/>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3" customFormat="1" ht="30" hidden="1" customHeight="1" spans="1:36">
      <c r="A13" s="28" t="s">
        <v>44</v>
      </c>
      <c r="B13" s="29" t="s">
        <v>71</v>
      </c>
      <c r="C13" s="30"/>
      <c r="D13" s="30"/>
      <c r="E13" s="30"/>
      <c r="F13" s="30"/>
      <c r="G13" s="30"/>
      <c r="H13" s="30"/>
      <c r="I13" s="30"/>
      <c r="J13" s="49"/>
      <c r="K13" s="50"/>
      <c r="L13" s="50">
        <v>0</v>
      </c>
      <c r="M13" s="50">
        <v>0</v>
      </c>
      <c r="N13" s="50">
        <v>0</v>
      </c>
      <c r="O13" s="50">
        <v>0</v>
      </c>
      <c r="P13" s="50"/>
      <c r="Q13" s="50">
        <v>0</v>
      </c>
      <c r="R13" s="50">
        <v>0</v>
      </c>
      <c r="S13" s="50">
        <v>0</v>
      </c>
      <c r="T13" s="50">
        <v>0</v>
      </c>
      <c r="U13" s="50">
        <v>0</v>
      </c>
      <c r="V13" s="50">
        <v>0</v>
      </c>
      <c r="W13" s="50">
        <v>0</v>
      </c>
      <c r="X13" s="50">
        <v>0</v>
      </c>
      <c r="Y13" s="50">
        <v>0</v>
      </c>
      <c r="Z13" s="50">
        <v>0</v>
      </c>
      <c r="AA13" s="50"/>
      <c r="AB13" s="50"/>
      <c r="AC13" s="50"/>
      <c r="AD13" s="50"/>
      <c r="AE13" s="50"/>
      <c r="AF13" s="50"/>
      <c r="AG13" s="50"/>
      <c r="AH13" s="50"/>
      <c r="AI13" s="50"/>
      <c r="AJ13" s="50"/>
    </row>
    <row r="14" s="5" customFormat="1" ht="30" hidden="1" customHeight="1" spans="1:36">
      <c r="A14" s="28" t="s">
        <v>44</v>
      </c>
      <c r="B14" s="29" t="s">
        <v>79</v>
      </c>
      <c r="C14" s="30"/>
      <c r="D14" s="30"/>
      <c r="E14" s="30"/>
      <c r="F14" s="30"/>
      <c r="G14" s="30"/>
      <c r="H14" s="30"/>
      <c r="I14" s="30"/>
      <c r="J14" s="49"/>
      <c r="K14" s="50"/>
      <c r="L14" s="50">
        <v>0</v>
      </c>
      <c r="M14" s="50">
        <v>0</v>
      </c>
      <c r="N14" s="50">
        <v>0</v>
      </c>
      <c r="O14" s="50">
        <v>0</v>
      </c>
      <c r="P14" s="50"/>
      <c r="Q14" s="50">
        <v>0</v>
      </c>
      <c r="R14" s="50">
        <v>0</v>
      </c>
      <c r="S14" s="50">
        <v>0</v>
      </c>
      <c r="T14" s="50">
        <v>0</v>
      </c>
      <c r="U14" s="50">
        <v>0</v>
      </c>
      <c r="V14" s="50">
        <v>0</v>
      </c>
      <c r="W14" s="50">
        <v>0</v>
      </c>
      <c r="X14" s="50">
        <v>0</v>
      </c>
      <c r="Y14" s="50">
        <v>0</v>
      </c>
      <c r="Z14" s="50">
        <v>0</v>
      </c>
      <c r="AA14" s="50"/>
      <c r="AB14" s="50"/>
      <c r="AC14" s="50"/>
      <c r="AD14" s="50"/>
      <c r="AE14" s="50"/>
      <c r="AF14" s="50"/>
      <c r="AG14" s="52"/>
      <c r="AH14" s="52"/>
      <c r="AI14" s="52"/>
      <c r="AJ14" s="52"/>
    </row>
    <row r="15" s="5" customFormat="1" ht="30" hidden="1" customHeight="1" spans="1:36">
      <c r="A15" s="33" t="s">
        <v>42</v>
      </c>
      <c r="B15" s="34" t="s">
        <v>49</v>
      </c>
      <c r="C15" s="34"/>
      <c r="D15" s="34"/>
      <c r="E15" s="34"/>
      <c r="F15" s="34"/>
      <c r="G15" s="34"/>
      <c r="H15" s="34"/>
      <c r="I15" s="34"/>
      <c r="J15" s="34"/>
      <c r="K15" s="48">
        <f>K16+K21+K23+K24+K25+K26</f>
        <v>0</v>
      </c>
      <c r="L15" s="48">
        <f>L16+L21+L23+L24+L25+L26</f>
        <v>3265</v>
      </c>
      <c r="M15" s="48">
        <f>M16+M21+M23+M24+M25+M26</f>
        <v>3265</v>
      </c>
      <c r="N15" s="48">
        <f>N16+N21+N23+N24+N25+N26</f>
        <v>5985</v>
      </c>
      <c r="O15" s="48">
        <f>O16+O21+O23+O24+O25+O26</f>
        <v>5659.52</v>
      </c>
      <c r="P15" s="48"/>
      <c r="Q15" s="48">
        <f t="shared" ref="Q15:Z15" si="4">Q16+Q21+Q23+Q24+Q25+Q26</f>
        <v>0</v>
      </c>
      <c r="R15" s="48">
        <f t="shared" si="4"/>
        <v>0</v>
      </c>
      <c r="S15" s="48">
        <f t="shared" si="4"/>
        <v>560.52</v>
      </c>
      <c r="T15" s="48">
        <f t="shared" si="4"/>
        <v>0</v>
      </c>
      <c r="U15" s="48">
        <f t="shared" si="4"/>
        <v>0</v>
      </c>
      <c r="V15" s="48">
        <f t="shared" si="4"/>
        <v>0</v>
      </c>
      <c r="W15" s="48">
        <f t="shared" si="4"/>
        <v>0</v>
      </c>
      <c r="X15" s="48">
        <f t="shared" si="4"/>
        <v>325.48</v>
      </c>
      <c r="Y15" s="48" t="e">
        <f t="shared" si="4"/>
        <v>#VALUE!</v>
      </c>
      <c r="Z15" s="48">
        <f t="shared" si="4"/>
        <v>0</v>
      </c>
      <c r="AA15" s="48"/>
      <c r="AB15" s="48"/>
      <c r="AC15" s="48"/>
      <c r="AD15" s="48"/>
      <c r="AE15" s="48"/>
      <c r="AF15" s="48"/>
      <c r="AG15" s="48"/>
      <c r="AH15" s="48"/>
      <c r="AI15" s="48"/>
      <c r="AJ15" s="48"/>
    </row>
    <row r="16" s="5" customFormat="1" ht="30" hidden="1" customHeight="1" spans="1:36">
      <c r="A16" s="35" t="s">
        <v>44</v>
      </c>
      <c r="B16" s="36" t="s">
        <v>48</v>
      </c>
      <c r="C16" s="36"/>
      <c r="D16" s="36"/>
      <c r="E16" s="36"/>
      <c r="F16" s="36"/>
      <c r="G16" s="36"/>
      <c r="H16" s="36"/>
      <c r="I16" s="36"/>
      <c r="J16" s="36"/>
      <c r="K16" s="52"/>
      <c r="L16" s="52">
        <f>L17+L18+L19+L20</f>
        <v>2931</v>
      </c>
      <c r="M16" s="52">
        <f>M17+M18+M19+M20</f>
        <v>2931</v>
      </c>
      <c r="N16" s="52">
        <f>N17+N18+N19+N20</f>
        <v>5685</v>
      </c>
      <c r="O16" s="52">
        <f>O17+O18+O19+O20</f>
        <v>5359.52</v>
      </c>
      <c r="P16" s="52"/>
      <c r="Q16" s="52">
        <f t="shared" ref="Q16:Z16" si="5">Q17+Q18+Q19+Q20</f>
        <v>0</v>
      </c>
      <c r="R16" s="52">
        <f t="shared" si="5"/>
        <v>0</v>
      </c>
      <c r="S16" s="52">
        <f t="shared" si="5"/>
        <v>560.52</v>
      </c>
      <c r="T16" s="52">
        <f t="shared" si="5"/>
        <v>0</v>
      </c>
      <c r="U16" s="52">
        <f t="shared" si="5"/>
        <v>0</v>
      </c>
      <c r="V16" s="52">
        <f t="shared" si="5"/>
        <v>0</v>
      </c>
      <c r="W16" s="52">
        <f t="shared" si="5"/>
        <v>0</v>
      </c>
      <c r="X16" s="52">
        <f t="shared" si="5"/>
        <v>325.48</v>
      </c>
      <c r="Y16" s="52" t="e">
        <f t="shared" si="5"/>
        <v>#VALUE!</v>
      </c>
      <c r="Z16" s="52">
        <f t="shared" si="5"/>
        <v>0</v>
      </c>
      <c r="AA16" s="52"/>
      <c r="AB16" s="52"/>
      <c r="AC16" s="52"/>
      <c r="AD16" s="52"/>
      <c r="AE16" s="52"/>
      <c r="AF16" s="52"/>
      <c r="AG16" s="52"/>
      <c r="AH16" s="52"/>
      <c r="AI16" s="52"/>
      <c r="AJ16" s="52"/>
    </row>
    <row r="17" s="6" customFormat="1" ht="187" customHeight="1" spans="1:37">
      <c r="A17" s="37">
        <v>1</v>
      </c>
      <c r="B17" s="37" t="s">
        <v>92</v>
      </c>
      <c r="C17" s="37">
        <v>2026</v>
      </c>
      <c r="D17" s="37" t="s">
        <v>93</v>
      </c>
      <c r="E17" s="37" t="s">
        <v>41</v>
      </c>
      <c r="F17" s="37" t="s">
        <v>48</v>
      </c>
      <c r="G17" s="37" t="s">
        <v>50</v>
      </c>
      <c r="H17" s="37" t="s">
        <v>94</v>
      </c>
      <c r="I17" s="37" t="s">
        <v>382</v>
      </c>
      <c r="J17" s="53" t="s">
        <v>95</v>
      </c>
      <c r="K17" s="39" t="s">
        <v>96</v>
      </c>
      <c r="L17" s="39">
        <v>115</v>
      </c>
      <c r="M17" s="39">
        <v>115</v>
      </c>
      <c r="N17" s="39">
        <v>1200</v>
      </c>
      <c r="O17" s="39">
        <v>1200</v>
      </c>
      <c r="P17" s="39">
        <v>1200</v>
      </c>
      <c r="Q17" s="39"/>
      <c r="R17" s="39">
        <v>0</v>
      </c>
      <c r="S17" s="39">
        <v>0</v>
      </c>
      <c r="T17" s="39">
        <v>0</v>
      </c>
      <c r="U17" s="39">
        <v>0</v>
      </c>
      <c r="V17" s="39">
        <v>0</v>
      </c>
      <c r="W17" s="39">
        <v>0</v>
      </c>
      <c r="X17" s="39">
        <v>0</v>
      </c>
      <c r="Y17" s="39"/>
      <c r="Z17" s="39">
        <v>0</v>
      </c>
      <c r="AA17" s="39" t="s">
        <v>97</v>
      </c>
      <c r="AB17" s="39" t="s">
        <v>98</v>
      </c>
      <c r="AC17" s="37" t="s">
        <v>55</v>
      </c>
      <c r="AD17" s="37" t="s">
        <v>56</v>
      </c>
      <c r="AE17" s="39" t="s">
        <v>57</v>
      </c>
      <c r="AF17" s="64" t="s">
        <v>99</v>
      </c>
      <c r="AG17" s="64" t="s">
        <v>100</v>
      </c>
      <c r="AH17" s="52"/>
      <c r="AI17" s="52"/>
      <c r="AJ17" s="39"/>
      <c r="AK17" s="6" t="s">
        <v>383</v>
      </c>
    </row>
    <row r="18" s="6" customFormat="1" ht="191" customHeight="1" spans="1:37">
      <c r="A18" s="37">
        <v>2</v>
      </c>
      <c r="B18" s="37" t="s">
        <v>101</v>
      </c>
      <c r="C18" s="37">
        <v>2026</v>
      </c>
      <c r="D18" s="37" t="s">
        <v>102</v>
      </c>
      <c r="E18" s="37" t="s">
        <v>41</v>
      </c>
      <c r="F18" s="37" t="s">
        <v>48</v>
      </c>
      <c r="G18" s="37" t="s">
        <v>50</v>
      </c>
      <c r="H18" s="37" t="s">
        <v>103</v>
      </c>
      <c r="I18" s="37" t="s">
        <v>382</v>
      </c>
      <c r="J18" s="53" t="s">
        <v>104</v>
      </c>
      <c r="K18" s="39" t="s">
        <v>105</v>
      </c>
      <c r="L18" s="39">
        <v>2059</v>
      </c>
      <c r="M18" s="39">
        <v>2059</v>
      </c>
      <c r="N18" s="39">
        <v>1665</v>
      </c>
      <c r="O18" s="39">
        <v>1665</v>
      </c>
      <c r="P18" s="39">
        <v>1665</v>
      </c>
      <c r="Q18" s="39"/>
      <c r="R18" s="39">
        <v>0</v>
      </c>
      <c r="S18" s="39">
        <v>0</v>
      </c>
      <c r="T18" s="39">
        <v>0</v>
      </c>
      <c r="U18" s="39"/>
      <c r="V18" s="39">
        <v>0</v>
      </c>
      <c r="W18" s="39">
        <v>0</v>
      </c>
      <c r="X18" s="39">
        <v>0</v>
      </c>
      <c r="Y18" s="39"/>
      <c r="Z18" s="39">
        <v>0</v>
      </c>
      <c r="AA18" s="39" t="s">
        <v>106</v>
      </c>
      <c r="AB18" s="39" t="s">
        <v>107</v>
      </c>
      <c r="AC18" s="39" t="s">
        <v>106</v>
      </c>
      <c r="AD18" s="39" t="s">
        <v>107</v>
      </c>
      <c r="AE18" s="39" t="s">
        <v>57</v>
      </c>
      <c r="AF18" s="64" t="s">
        <v>108</v>
      </c>
      <c r="AG18" s="70" t="s">
        <v>109</v>
      </c>
      <c r="AH18" s="52"/>
      <c r="AI18" s="52"/>
      <c r="AJ18" s="54" t="s">
        <v>110</v>
      </c>
      <c r="AK18" s="6" t="s">
        <v>384</v>
      </c>
    </row>
    <row r="19" s="4" customFormat="1" ht="157" customHeight="1" spans="1:37">
      <c r="A19" s="37">
        <v>3</v>
      </c>
      <c r="B19" s="37" t="s">
        <v>111</v>
      </c>
      <c r="C19" s="37">
        <v>2026</v>
      </c>
      <c r="D19" s="37" t="s">
        <v>112</v>
      </c>
      <c r="E19" s="37" t="s">
        <v>41</v>
      </c>
      <c r="F19" s="37" t="s">
        <v>48</v>
      </c>
      <c r="G19" s="37" t="s">
        <v>50</v>
      </c>
      <c r="H19" s="37" t="s">
        <v>113</v>
      </c>
      <c r="I19" s="37" t="s">
        <v>382</v>
      </c>
      <c r="J19" s="53" t="s">
        <v>114</v>
      </c>
      <c r="K19" s="39" t="s">
        <v>115</v>
      </c>
      <c r="L19" s="39">
        <v>334</v>
      </c>
      <c r="M19" s="39">
        <v>334</v>
      </c>
      <c r="N19" s="39">
        <v>1720</v>
      </c>
      <c r="O19" s="39">
        <v>1720</v>
      </c>
      <c r="P19" s="39">
        <v>1720</v>
      </c>
      <c r="Q19" s="39"/>
      <c r="R19" s="39">
        <v>0</v>
      </c>
      <c r="S19" s="39">
        <v>0</v>
      </c>
      <c r="T19" s="39">
        <v>0</v>
      </c>
      <c r="U19" s="39">
        <v>0</v>
      </c>
      <c r="V19" s="39">
        <v>0</v>
      </c>
      <c r="W19" s="39">
        <v>0</v>
      </c>
      <c r="X19" s="39">
        <v>0</v>
      </c>
      <c r="Y19" s="39"/>
      <c r="Z19" s="39">
        <v>0</v>
      </c>
      <c r="AA19" s="39" t="s">
        <v>116</v>
      </c>
      <c r="AB19" s="39" t="s">
        <v>117</v>
      </c>
      <c r="AC19" s="37" t="s">
        <v>55</v>
      </c>
      <c r="AD19" s="37" t="s">
        <v>56</v>
      </c>
      <c r="AE19" s="39" t="s">
        <v>57</v>
      </c>
      <c r="AF19" s="64" t="s">
        <v>118</v>
      </c>
      <c r="AG19" s="64" t="s">
        <v>119</v>
      </c>
      <c r="AH19" s="52"/>
      <c r="AI19" s="52"/>
      <c r="AJ19" s="39" t="s">
        <v>68</v>
      </c>
      <c r="AK19" s="69" t="s">
        <v>385</v>
      </c>
    </row>
    <row r="20" s="3" customFormat="1" ht="157" customHeight="1" spans="1:37">
      <c r="A20" s="37">
        <v>4</v>
      </c>
      <c r="B20" s="37" t="s">
        <v>120</v>
      </c>
      <c r="C20" s="37">
        <v>2026</v>
      </c>
      <c r="D20" s="37" t="s">
        <v>121</v>
      </c>
      <c r="E20" s="37" t="s">
        <v>41</v>
      </c>
      <c r="F20" s="37" t="s">
        <v>48</v>
      </c>
      <c r="G20" s="37" t="s">
        <v>50</v>
      </c>
      <c r="H20" s="37" t="s">
        <v>122</v>
      </c>
      <c r="I20" s="37" t="s">
        <v>382</v>
      </c>
      <c r="J20" s="53" t="s">
        <v>123</v>
      </c>
      <c r="K20" s="39" t="s">
        <v>386</v>
      </c>
      <c r="L20" s="39">
        <v>423</v>
      </c>
      <c r="M20" s="39">
        <v>423</v>
      </c>
      <c r="N20" s="39">
        <v>1100</v>
      </c>
      <c r="O20" s="39">
        <f>Q20+R20+S20+T20+P20</f>
        <v>774.52</v>
      </c>
      <c r="P20" s="39">
        <v>214</v>
      </c>
      <c r="Q20" s="39"/>
      <c r="R20" s="39">
        <v>0</v>
      </c>
      <c r="S20" s="39">
        <v>560.52</v>
      </c>
      <c r="T20" s="39">
        <v>0</v>
      </c>
      <c r="U20" s="39">
        <v>0</v>
      </c>
      <c r="V20" s="39">
        <v>0</v>
      </c>
      <c r="W20" s="39">
        <v>0</v>
      </c>
      <c r="X20" s="39">
        <f>N20-O20</f>
        <v>325.48</v>
      </c>
      <c r="Y20" s="39" t="s">
        <v>305</v>
      </c>
      <c r="Z20" s="39"/>
      <c r="AA20" s="39" t="s">
        <v>125</v>
      </c>
      <c r="AB20" s="39" t="s">
        <v>126</v>
      </c>
      <c r="AC20" s="39" t="s">
        <v>55</v>
      </c>
      <c r="AD20" s="39" t="s">
        <v>56</v>
      </c>
      <c r="AE20" s="39" t="s">
        <v>57</v>
      </c>
      <c r="AF20" s="64" t="s">
        <v>127</v>
      </c>
      <c r="AG20" s="64" t="s">
        <v>128</v>
      </c>
      <c r="AH20" s="52"/>
      <c r="AI20" s="52"/>
      <c r="AJ20" s="39" t="s">
        <v>68</v>
      </c>
      <c r="AK20" s="13" t="s">
        <v>387</v>
      </c>
    </row>
    <row r="21" s="6" customFormat="1" ht="30" hidden="1" customHeight="1" spans="1:36">
      <c r="A21" s="35" t="s">
        <v>44</v>
      </c>
      <c r="B21" s="36" t="s">
        <v>63</v>
      </c>
      <c r="C21" s="36"/>
      <c r="D21" s="36"/>
      <c r="E21" s="36"/>
      <c r="F21" s="36"/>
      <c r="G21" s="36"/>
      <c r="H21" s="36"/>
      <c r="I21" s="36"/>
      <c r="J21" s="36"/>
      <c r="K21" s="52"/>
      <c r="L21" s="54">
        <f>L22</f>
        <v>334</v>
      </c>
      <c r="M21" s="54">
        <f>M22</f>
        <v>334</v>
      </c>
      <c r="N21" s="54">
        <f>N22</f>
        <v>300</v>
      </c>
      <c r="O21" s="54">
        <f>O22</f>
        <v>300</v>
      </c>
      <c r="P21" s="54"/>
      <c r="Q21" s="54">
        <f t="shared" ref="Q21:Z21" si="6">Q22</f>
        <v>0</v>
      </c>
      <c r="R21" s="54">
        <f t="shared" si="6"/>
        <v>0</v>
      </c>
      <c r="S21" s="54">
        <f t="shared" si="6"/>
        <v>0</v>
      </c>
      <c r="T21" s="54">
        <f t="shared" si="6"/>
        <v>0</v>
      </c>
      <c r="U21" s="54">
        <f t="shared" si="6"/>
        <v>0</v>
      </c>
      <c r="V21" s="54">
        <f t="shared" si="6"/>
        <v>0</v>
      </c>
      <c r="W21" s="54">
        <f t="shared" si="6"/>
        <v>0</v>
      </c>
      <c r="X21" s="54">
        <f t="shared" si="6"/>
        <v>0</v>
      </c>
      <c r="Y21" s="54">
        <f t="shared" si="6"/>
        <v>0</v>
      </c>
      <c r="Z21" s="54">
        <f t="shared" si="6"/>
        <v>0</v>
      </c>
      <c r="AA21" s="52"/>
      <c r="AB21" s="52"/>
      <c r="AC21" s="52"/>
      <c r="AD21" s="52"/>
      <c r="AE21" s="52"/>
      <c r="AF21" s="52"/>
      <c r="AG21" s="50"/>
      <c r="AH21" s="50"/>
      <c r="AI21" s="50"/>
      <c r="AJ21" s="50"/>
    </row>
    <row r="22" s="6" customFormat="1" ht="143" customHeight="1" spans="1:37">
      <c r="A22" s="37">
        <v>5</v>
      </c>
      <c r="B22" s="38" t="s">
        <v>129</v>
      </c>
      <c r="C22" s="38">
        <v>2026</v>
      </c>
      <c r="D22" s="38" t="s">
        <v>130</v>
      </c>
      <c r="E22" s="38" t="s">
        <v>41</v>
      </c>
      <c r="F22" s="38" t="s">
        <v>63</v>
      </c>
      <c r="G22" s="38" t="s">
        <v>50</v>
      </c>
      <c r="H22" s="38" t="s">
        <v>113</v>
      </c>
      <c r="I22" s="37" t="s">
        <v>382</v>
      </c>
      <c r="J22" s="38" t="s">
        <v>131</v>
      </c>
      <c r="K22" s="39" t="s">
        <v>132</v>
      </c>
      <c r="L22" s="39">
        <v>334</v>
      </c>
      <c r="M22" s="39">
        <v>334</v>
      </c>
      <c r="N22" s="39">
        <v>300</v>
      </c>
      <c r="O22" s="39">
        <v>300</v>
      </c>
      <c r="P22" s="39">
        <v>300</v>
      </c>
      <c r="Q22" s="39"/>
      <c r="R22" s="8">
        <v>0</v>
      </c>
      <c r="S22" s="8">
        <v>0</v>
      </c>
      <c r="T22" s="8">
        <v>0</v>
      </c>
      <c r="U22" s="8">
        <v>0</v>
      </c>
      <c r="V22" s="8">
        <v>0</v>
      </c>
      <c r="W22" s="8">
        <v>0</v>
      </c>
      <c r="X22" s="8">
        <v>0</v>
      </c>
      <c r="Y22" s="8"/>
      <c r="Z22" s="8">
        <v>0</v>
      </c>
      <c r="AA22" s="39" t="s">
        <v>116</v>
      </c>
      <c r="AB22" s="39" t="s">
        <v>117</v>
      </c>
      <c r="AC22" s="65" t="s">
        <v>55</v>
      </c>
      <c r="AD22" s="65" t="s">
        <v>56</v>
      </c>
      <c r="AE22" s="39" t="s">
        <v>57</v>
      </c>
      <c r="AF22" s="64" t="s">
        <v>133</v>
      </c>
      <c r="AG22" s="39" t="s">
        <v>134</v>
      </c>
      <c r="AH22" s="39"/>
      <c r="AI22" s="39"/>
      <c r="AJ22" s="39" t="s">
        <v>135</v>
      </c>
      <c r="AK22" s="16" t="s">
        <v>388</v>
      </c>
    </row>
    <row r="23" s="6" customFormat="1" ht="30" hidden="1" customHeight="1" spans="1:36">
      <c r="A23" s="35" t="s">
        <v>44</v>
      </c>
      <c r="B23" s="36" t="s">
        <v>136</v>
      </c>
      <c r="C23" s="36"/>
      <c r="D23" s="36"/>
      <c r="E23" s="36"/>
      <c r="F23" s="36"/>
      <c r="G23" s="36"/>
      <c r="H23" s="36"/>
      <c r="I23" s="36"/>
      <c r="J23" s="36"/>
      <c r="K23" s="52"/>
      <c r="L23" s="52"/>
      <c r="M23" s="52"/>
      <c r="N23" s="52"/>
      <c r="O23" s="52"/>
      <c r="P23" s="52"/>
      <c r="Q23" s="52"/>
      <c r="R23" s="52"/>
      <c r="S23" s="54"/>
      <c r="T23" s="54"/>
      <c r="U23" s="54"/>
      <c r="V23" s="54"/>
      <c r="W23" s="54"/>
      <c r="X23" s="54"/>
      <c r="Y23" s="54"/>
      <c r="Z23" s="54"/>
      <c r="AA23" s="52"/>
      <c r="AB23" s="52"/>
      <c r="AC23" s="52"/>
      <c r="AD23" s="52"/>
      <c r="AE23" s="52"/>
      <c r="AF23" s="52"/>
      <c r="AG23" s="55"/>
      <c r="AH23" s="55"/>
      <c r="AI23" s="55"/>
      <c r="AJ23" s="55"/>
    </row>
    <row r="24" s="5" customFormat="1" ht="30" hidden="1" customHeight="1" spans="1:36">
      <c r="A24" s="35" t="s">
        <v>44</v>
      </c>
      <c r="B24" s="36" t="s">
        <v>137</v>
      </c>
      <c r="C24" s="36"/>
      <c r="D24" s="36"/>
      <c r="E24" s="36"/>
      <c r="F24" s="36"/>
      <c r="G24" s="36"/>
      <c r="H24" s="36"/>
      <c r="I24" s="36"/>
      <c r="J24" s="36"/>
      <c r="K24" s="52"/>
      <c r="L24" s="52"/>
      <c r="M24" s="52"/>
      <c r="N24" s="52"/>
      <c r="O24" s="52"/>
      <c r="P24" s="52"/>
      <c r="Q24" s="52"/>
      <c r="R24" s="52"/>
      <c r="S24" s="54"/>
      <c r="T24" s="54"/>
      <c r="U24" s="54"/>
      <c r="V24" s="54"/>
      <c r="W24" s="54"/>
      <c r="X24" s="54"/>
      <c r="Y24" s="54"/>
      <c r="Z24" s="54"/>
      <c r="AA24" s="52"/>
      <c r="AB24" s="52"/>
      <c r="AC24" s="52"/>
      <c r="AD24" s="52"/>
      <c r="AE24" s="52"/>
      <c r="AF24" s="52"/>
      <c r="AG24" s="56"/>
      <c r="AH24" s="56"/>
      <c r="AI24" s="56"/>
      <c r="AJ24" s="56"/>
    </row>
    <row r="25" s="4" customFormat="1" ht="30" hidden="1" customHeight="1" spans="1:37">
      <c r="A25" s="35" t="s">
        <v>44</v>
      </c>
      <c r="B25" s="36" t="s">
        <v>138</v>
      </c>
      <c r="C25" s="36"/>
      <c r="D25" s="36"/>
      <c r="E25" s="36"/>
      <c r="F25" s="36"/>
      <c r="G25" s="36"/>
      <c r="H25" s="36"/>
      <c r="I25" s="36"/>
      <c r="J25" s="36"/>
      <c r="K25" s="55"/>
      <c r="L25" s="55"/>
      <c r="M25" s="55"/>
      <c r="N25" s="55"/>
      <c r="O25" s="55"/>
      <c r="P25" s="55"/>
      <c r="Q25" s="55"/>
      <c r="R25" s="55"/>
      <c r="S25" s="56"/>
      <c r="T25" s="56"/>
      <c r="U25" s="56"/>
      <c r="V25" s="56"/>
      <c r="W25" s="56"/>
      <c r="X25" s="56"/>
      <c r="Y25" s="56"/>
      <c r="Z25" s="56"/>
      <c r="AA25" s="55"/>
      <c r="AB25" s="55"/>
      <c r="AC25" s="55"/>
      <c r="AD25" s="55"/>
      <c r="AE25" s="55"/>
      <c r="AF25" s="55"/>
      <c r="AG25" s="52"/>
      <c r="AH25" s="52"/>
      <c r="AI25" s="52"/>
      <c r="AJ25" s="52"/>
      <c r="AK25" s="69"/>
    </row>
    <row r="26" s="5" customFormat="1" ht="30" hidden="1" customHeight="1" spans="1:36">
      <c r="A26" s="35" t="s">
        <v>44</v>
      </c>
      <c r="B26" s="36" t="s">
        <v>139</v>
      </c>
      <c r="C26" s="36"/>
      <c r="D26" s="36"/>
      <c r="E26" s="36"/>
      <c r="F26" s="36"/>
      <c r="G26" s="36"/>
      <c r="H26" s="36"/>
      <c r="I26" s="36"/>
      <c r="J26" s="36"/>
      <c r="K26" s="55"/>
      <c r="L26" s="55"/>
      <c r="M26" s="55"/>
      <c r="N26" s="55"/>
      <c r="O26" s="55"/>
      <c r="P26" s="55"/>
      <c r="Q26" s="55"/>
      <c r="R26" s="55"/>
      <c r="S26" s="56"/>
      <c r="T26" s="56"/>
      <c r="U26" s="56"/>
      <c r="V26" s="56"/>
      <c r="W26" s="56"/>
      <c r="X26" s="56"/>
      <c r="Y26" s="56"/>
      <c r="Z26" s="56"/>
      <c r="AA26" s="55"/>
      <c r="AB26" s="55"/>
      <c r="AC26" s="55"/>
      <c r="AD26" s="55"/>
      <c r="AE26" s="55"/>
      <c r="AF26" s="55"/>
      <c r="AG26" s="50"/>
      <c r="AH26" s="50"/>
      <c r="AI26" s="50"/>
      <c r="AJ26" s="50"/>
    </row>
    <row r="27" s="5" customFormat="1" ht="30" hidden="1" customHeight="1" spans="1:36">
      <c r="A27" s="33" t="s">
        <v>42</v>
      </c>
      <c r="B27" s="34" t="s">
        <v>140</v>
      </c>
      <c r="C27" s="34"/>
      <c r="D27" s="34"/>
      <c r="E27" s="34"/>
      <c r="F27" s="34"/>
      <c r="G27" s="34"/>
      <c r="H27" s="34"/>
      <c r="I27" s="34"/>
      <c r="J27" s="34"/>
      <c r="K27" s="48">
        <f>K28+K29+K31+K32</f>
        <v>0</v>
      </c>
      <c r="L27" s="48">
        <f>L28+L29+L31+L32</f>
        <v>20</v>
      </c>
      <c r="M27" s="48">
        <f>M28+M29+M31+M32</f>
        <v>20</v>
      </c>
      <c r="N27" s="48">
        <f>N28+N29+N31+N32</f>
        <v>135.48</v>
      </c>
      <c r="O27" s="48">
        <f>O28+O29+O31+O32</f>
        <v>135.48</v>
      </c>
      <c r="P27" s="48"/>
      <c r="Q27" s="48">
        <f t="shared" ref="Q27:Z27" si="7">Q28+Q29+Q31+Q32</f>
        <v>0</v>
      </c>
      <c r="R27" s="48">
        <f t="shared" si="7"/>
        <v>0</v>
      </c>
      <c r="S27" s="48">
        <f t="shared" si="7"/>
        <v>135.48</v>
      </c>
      <c r="T27" s="48">
        <f t="shared" si="7"/>
        <v>0</v>
      </c>
      <c r="U27" s="48">
        <f t="shared" si="7"/>
        <v>0</v>
      </c>
      <c r="V27" s="48">
        <f t="shared" si="7"/>
        <v>0</v>
      </c>
      <c r="W27" s="48">
        <f t="shared" si="7"/>
        <v>0</v>
      </c>
      <c r="X27" s="48">
        <f t="shared" si="7"/>
        <v>0</v>
      </c>
      <c r="Y27" s="48">
        <f t="shared" si="7"/>
        <v>0</v>
      </c>
      <c r="Z27" s="48">
        <f t="shared" si="7"/>
        <v>0</v>
      </c>
      <c r="AA27" s="48"/>
      <c r="AB27" s="48"/>
      <c r="AC27" s="48"/>
      <c r="AD27" s="48"/>
      <c r="AE27" s="48"/>
      <c r="AF27" s="48"/>
      <c r="AG27" s="48"/>
      <c r="AH27" s="48"/>
      <c r="AI27" s="48"/>
      <c r="AJ27" s="48"/>
    </row>
    <row r="28" s="5" customFormat="1" ht="30" hidden="1" customHeight="1" spans="1:36">
      <c r="A28" s="35" t="s">
        <v>44</v>
      </c>
      <c r="B28" s="36" t="s">
        <v>141</v>
      </c>
      <c r="C28" s="36"/>
      <c r="D28" s="36"/>
      <c r="E28" s="36"/>
      <c r="F28" s="36"/>
      <c r="G28" s="36"/>
      <c r="H28" s="36"/>
      <c r="I28" s="36"/>
      <c r="J28" s="36"/>
      <c r="K28" s="55"/>
      <c r="L28" s="55"/>
      <c r="M28" s="55"/>
      <c r="N28" s="55"/>
      <c r="O28" s="55"/>
      <c r="P28" s="55"/>
      <c r="Q28" s="55"/>
      <c r="R28" s="55"/>
      <c r="S28" s="56"/>
      <c r="T28" s="56"/>
      <c r="U28" s="56"/>
      <c r="V28" s="56"/>
      <c r="W28" s="56"/>
      <c r="X28" s="56"/>
      <c r="Y28" s="56"/>
      <c r="Z28" s="56"/>
      <c r="AA28" s="55"/>
      <c r="AB28" s="55"/>
      <c r="AC28" s="55"/>
      <c r="AD28" s="55"/>
      <c r="AE28" s="55"/>
      <c r="AF28" s="55"/>
      <c r="AG28" s="52"/>
      <c r="AH28" s="52"/>
      <c r="AI28" s="52"/>
      <c r="AJ28" s="52"/>
    </row>
    <row r="29" s="7" customFormat="1" ht="30" hidden="1" customHeight="1" spans="1:37">
      <c r="A29" s="35" t="s">
        <v>44</v>
      </c>
      <c r="B29" s="36" t="s">
        <v>142</v>
      </c>
      <c r="C29" s="36"/>
      <c r="D29" s="36"/>
      <c r="E29" s="36"/>
      <c r="F29" s="36"/>
      <c r="G29" s="36"/>
      <c r="H29" s="36"/>
      <c r="I29" s="36"/>
      <c r="J29" s="36"/>
      <c r="K29" s="55"/>
      <c r="L29" s="55">
        <f>L30</f>
        <v>20</v>
      </c>
      <c r="M29" s="55">
        <f>M30</f>
        <v>20</v>
      </c>
      <c r="N29" s="55">
        <f>N30</f>
        <v>135.48</v>
      </c>
      <c r="O29" s="55">
        <f>O30</f>
        <v>135.48</v>
      </c>
      <c r="P29" s="55"/>
      <c r="Q29" s="55">
        <f t="shared" ref="Q29:Z29" si="8">Q30</f>
        <v>0</v>
      </c>
      <c r="R29" s="55">
        <f t="shared" si="8"/>
        <v>0</v>
      </c>
      <c r="S29" s="55">
        <f t="shared" si="8"/>
        <v>135.48</v>
      </c>
      <c r="T29" s="55">
        <f t="shared" si="8"/>
        <v>0</v>
      </c>
      <c r="U29" s="55">
        <f t="shared" si="8"/>
        <v>0</v>
      </c>
      <c r="V29" s="55">
        <f t="shared" si="8"/>
        <v>0</v>
      </c>
      <c r="W29" s="55">
        <f t="shared" si="8"/>
        <v>0</v>
      </c>
      <c r="X29" s="55">
        <f t="shared" si="8"/>
        <v>0</v>
      </c>
      <c r="Y29" s="55">
        <f t="shared" si="8"/>
        <v>0</v>
      </c>
      <c r="Z29" s="55">
        <f t="shared" si="8"/>
        <v>0</v>
      </c>
      <c r="AA29" s="55"/>
      <c r="AB29" s="55"/>
      <c r="AC29" s="55"/>
      <c r="AD29" s="55"/>
      <c r="AE29" s="55"/>
      <c r="AF29" s="55"/>
      <c r="AG29" s="52"/>
      <c r="AH29" s="52"/>
      <c r="AI29" s="52"/>
      <c r="AJ29" s="52"/>
      <c r="AK29" s="69"/>
    </row>
    <row r="30" s="5" customFormat="1" ht="205" customHeight="1" spans="1:37">
      <c r="A30" s="37">
        <v>6</v>
      </c>
      <c r="B30" s="37" t="s">
        <v>143</v>
      </c>
      <c r="C30" s="37">
        <v>2026</v>
      </c>
      <c r="D30" s="37" t="s">
        <v>144</v>
      </c>
      <c r="E30" s="38" t="s">
        <v>41</v>
      </c>
      <c r="F30" s="39" t="s">
        <v>41</v>
      </c>
      <c r="G30" s="37" t="s">
        <v>41</v>
      </c>
      <c r="H30" s="37" t="s">
        <v>145</v>
      </c>
      <c r="I30" s="37" t="s">
        <v>382</v>
      </c>
      <c r="J30" s="53" t="s">
        <v>146</v>
      </c>
      <c r="K30" s="39" t="s">
        <v>147</v>
      </c>
      <c r="L30" s="39">
        <v>20</v>
      </c>
      <c r="M30" s="39">
        <v>20</v>
      </c>
      <c r="N30" s="39">
        <v>135.48</v>
      </c>
      <c r="O30" s="39">
        <v>135.48</v>
      </c>
      <c r="P30" s="39"/>
      <c r="Q30" s="39">
        <v>0</v>
      </c>
      <c r="R30" s="39">
        <v>0</v>
      </c>
      <c r="S30" s="39">
        <v>135.48</v>
      </c>
      <c r="T30" s="39">
        <v>0</v>
      </c>
      <c r="U30" s="39">
        <v>0</v>
      </c>
      <c r="V30" s="39">
        <v>0</v>
      </c>
      <c r="W30" s="39">
        <v>0</v>
      </c>
      <c r="X30" s="39">
        <v>0</v>
      </c>
      <c r="Y30" s="39"/>
      <c r="Z30" s="39">
        <v>0</v>
      </c>
      <c r="AA30" s="39" t="s">
        <v>148</v>
      </c>
      <c r="AB30" s="39" t="s">
        <v>149</v>
      </c>
      <c r="AC30" s="39" t="s">
        <v>150</v>
      </c>
      <c r="AD30" s="39" t="s">
        <v>151</v>
      </c>
      <c r="AE30" s="37" t="s">
        <v>152</v>
      </c>
      <c r="AF30" s="64" t="s">
        <v>153</v>
      </c>
      <c r="AG30" s="64" t="s">
        <v>154</v>
      </c>
      <c r="AH30" s="52"/>
      <c r="AI30" s="52"/>
      <c r="AJ30" s="52"/>
      <c r="AK30" s="16" t="s">
        <v>388</v>
      </c>
    </row>
    <row r="31" s="5" customFormat="1" ht="30" hidden="1" customHeight="1" spans="1:36">
      <c r="A31" s="35" t="s">
        <v>44</v>
      </c>
      <c r="B31" s="36" t="s">
        <v>155</v>
      </c>
      <c r="C31" s="36"/>
      <c r="D31" s="36"/>
      <c r="E31" s="36"/>
      <c r="F31" s="36"/>
      <c r="G31" s="36"/>
      <c r="H31" s="36"/>
      <c r="I31" s="36"/>
      <c r="J31" s="36"/>
      <c r="K31" s="56"/>
      <c r="L31" s="56"/>
      <c r="M31" s="56"/>
      <c r="N31" s="56"/>
      <c r="O31" s="56"/>
      <c r="P31" s="56"/>
      <c r="Q31" s="56"/>
      <c r="R31" s="56"/>
      <c r="S31" s="56"/>
      <c r="T31" s="56"/>
      <c r="U31" s="56"/>
      <c r="V31" s="56"/>
      <c r="W31" s="56"/>
      <c r="X31" s="56"/>
      <c r="Y31" s="56"/>
      <c r="Z31" s="56"/>
      <c r="AA31" s="56"/>
      <c r="AB31" s="55"/>
      <c r="AC31" s="56"/>
      <c r="AD31" s="55"/>
      <c r="AE31" s="37"/>
      <c r="AF31" s="56"/>
      <c r="AG31" s="52"/>
      <c r="AH31" s="52"/>
      <c r="AI31" s="52"/>
      <c r="AJ31" s="52"/>
    </row>
    <row r="32" s="5" customFormat="1" ht="30" hidden="1" customHeight="1" spans="1:36">
      <c r="A32" s="35" t="s">
        <v>44</v>
      </c>
      <c r="B32" s="36" t="s">
        <v>156</v>
      </c>
      <c r="C32" s="36"/>
      <c r="D32" s="36"/>
      <c r="E32" s="36"/>
      <c r="F32" s="36"/>
      <c r="G32" s="36"/>
      <c r="H32" s="36"/>
      <c r="I32" s="36"/>
      <c r="J32" s="36"/>
      <c r="K32" s="52"/>
      <c r="L32" s="52"/>
      <c r="M32" s="52"/>
      <c r="N32" s="52"/>
      <c r="O32" s="52"/>
      <c r="P32" s="52"/>
      <c r="Q32" s="52"/>
      <c r="R32" s="52"/>
      <c r="S32" s="54"/>
      <c r="T32" s="54"/>
      <c r="U32" s="54"/>
      <c r="V32" s="54"/>
      <c r="W32" s="54"/>
      <c r="X32" s="54"/>
      <c r="Y32" s="54"/>
      <c r="Z32" s="54"/>
      <c r="AA32" s="52"/>
      <c r="AB32" s="52"/>
      <c r="AC32" s="52"/>
      <c r="AD32" s="52"/>
      <c r="AE32" s="37"/>
      <c r="AF32" s="52"/>
      <c r="AG32" s="52"/>
      <c r="AH32" s="52"/>
      <c r="AI32" s="52"/>
      <c r="AJ32" s="52"/>
    </row>
    <row r="33" s="5" customFormat="1" ht="30" hidden="1" customHeight="1" spans="1:36">
      <c r="A33" s="33" t="s">
        <v>42</v>
      </c>
      <c r="B33" s="34" t="s">
        <v>157</v>
      </c>
      <c r="C33" s="34"/>
      <c r="D33" s="34"/>
      <c r="E33" s="34"/>
      <c r="F33" s="34"/>
      <c r="G33" s="34"/>
      <c r="H33" s="34"/>
      <c r="I33" s="34"/>
      <c r="J33" s="34"/>
      <c r="K33" s="48">
        <f>K34+K35+K36</f>
        <v>0</v>
      </c>
      <c r="L33" s="48">
        <f>L34+L35+L36</f>
        <v>0</v>
      </c>
      <c r="M33" s="48">
        <f>M34+M35+M36</f>
        <v>0</v>
      </c>
      <c r="N33" s="48">
        <f>N34+N35+N36</f>
        <v>0</v>
      </c>
      <c r="O33" s="48">
        <f>O34+O35+O36</f>
        <v>0</v>
      </c>
      <c r="P33" s="48"/>
      <c r="Q33" s="48">
        <f t="shared" ref="Q33:Z33" si="9">Q34+Q35+Q36</f>
        <v>0</v>
      </c>
      <c r="R33" s="48">
        <f t="shared" si="9"/>
        <v>0</v>
      </c>
      <c r="S33" s="48">
        <f t="shared" si="9"/>
        <v>0</v>
      </c>
      <c r="T33" s="48">
        <f t="shared" si="9"/>
        <v>0</v>
      </c>
      <c r="U33" s="48">
        <f t="shared" si="9"/>
        <v>0</v>
      </c>
      <c r="V33" s="48">
        <f t="shared" si="9"/>
        <v>0</v>
      </c>
      <c r="W33" s="48">
        <f t="shared" si="9"/>
        <v>0</v>
      </c>
      <c r="X33" s="48">
        <f t="shared" si="9"/>
        <v>0</v>
      </c>
      <c r="Y33" s="48">
        <f t="shared" si="9"/>
        <v>0</v>
      </c>
      <c r="Z33" s="48">
        <f t="shared" si="9"/>
        <v>0</v>
      </c>
      <c r="AA33" s="48"/>
      <c r="AB33" s="48"/>
      <c r="AC33" s="48"/>
      <c r="AD33" s="48"/>
      <c r="AE33" s="37"/>
      <c r="AF33" s="48"/>
      <c r="AG33" s="48"/>
      <c r="AH33" s="48"/>
      <c r="AI33" s="48"/>
      <c r="AJ33" s="48"/>
    </row>
    <row r="34" s="7" customFormat="1" ht="30" hidden="1" customHeight="1" spans="1:37">
      <c r="A34" s="35" t="s">
        <v>44</v>
      </c>
      <c r="B34" s="36" t="s">
        <v>158</v>
      </c>
      <c r="C34" s="36"/>
      <c r="D34" s="36"/>
      <c r="E34" s="36"/>
      <c r="F34" s="36"/>
      <c r="G34" s="36"/>
      <c r="H34" s="36"/>
      <c r="I34" s="36"/>
      <c r="J34" s="36"/>
      <c r="K34" s="52"/>
      <c r="L34" s="52"/>
      <c r="M34" s="52"/>
      <c r="N34" s="52"/>
      <c r="O34" s="52"/>
      <c r="P34" s="52"/>
      <c r="Q34" s="52"/>
      <c r="R34" s="52"/>
      <c r="S34" s="54"/>
      <c r="T34" s="54"/>
      <c r="U34" s="54"/>
      <c r="V34" s="54"/>
      <c r="W34" s="54"/>
      <c r="X34" s="54"/>
      <c r="Y34" s="54"/>
      <c r="Z34" s="54"/>
      <c r="AA34" s="52"/>
      <c r="AB34" s="52"/>
      <c r="AC34" s="52"/>
      <c r="AD34" s="52"/>
      <c r="AE34" s="37"/>
      <c r="AF34" s="52"/>
      <c r="AG34" s="52"/>
      <c r="AH34" s="52"/>
      <c r="AI34" s="52"/>
      <c r="AJ34" s="52"/>
      <c r="AK34" s="69"/>
    </row>
    <row r="35" s="5" customFormat="1" ht="30" hidden="1" customHeight="1" spans="1:36">
      <c r="A35" s="35" t="s">
        <v>44</v>
      </c>
      <c r="B35" s="36" t="s">
        <v>159</v>
      </c>
      <c r="C35" s="36"/>
      <c r="D35" s="36"/>
      <c r="E35" s="36"/>
      <c r="F35" s="36"/>
      <c r="G35" s="36"/>
      <c r="H35" s="36"/>
      <c r="I35" s="36"/>
      <c r="J35" s="36"/>
      <c r="K35" s="52"/>
      <c r="L35" s="52"/>
      <c r="M35" s="52"/>
      <c r="N35" s="52"/>
      <c r="O35" s="52"/>
      <c r="P35" s="52"/>
      <c r="Q35" s="52"/>
      <c r="R35" s="52"/>
      <c r="S35" s="54"/>
      <c r="T35" s="54"/>
      <c r="U35" s="54"/>
      <c r="V35" s="54"/>
      <c r="W35" s="54"/>
      <c r="X35" s="54"/>
      <c r="Y35" s="54"/>
      <c r="Z35" s="54"/>
      <c r="AA35" s="52"/>
      <c r="AB35" s="52"/>
      <c r="AC35" s="52"/>
      <c r="AD35" s="52"/>
      <c r="AE35" s="37"/>
      <c r="AF35" s="52"/>
      <c r="AG35" s="52"/>
      <c r="AH35" s="52"/>
      <c r="AI35" s="52"/>
      <c r="AJ35" s="52"/>
    </row>
    <row r="36" s="5" customFormat="1" ht="30" hidden="1" customHeight="1" spans="1:36">
      <c r="A36" s="35" t="s">
        <v>44</v>
      </c>
      <c r="B36" s="36" t="s">
        <v>160</v>
      </c>
      <c r="C36" s="36"/>
      <c r="D36" s="36"/>
      <c r="E36" s="36"/>
      <c r="F36" s="36"/>
      <c r="G36" s="36"/>
      <c r="H36" s="36"/>
      <c r="I36" s="36"/>
      <c r="J36" s="36"/>
      <c r="K36" s="52"/>
      <c r="L36" s="52"/>
      <c r="M36" s="52"/>
      <c r="N36" s="52"/>
      <c r="O36" s="52"/>
      <c r="P36" s="52"/>
      <c r="Q36" s="52"/>
      <c r="R36" s="52"/>
      <c r="S36" s="54"/>
      <c r="T36" s="54"/>
      <c r="U36" s="54"/>
      <c r="V36" s="54"/>
      <c r="W36" s="54"/>
      <c r="X36" s="54"/>
      <c r="Y36" s="54"/>
      <c r="Z36" s="54"/>
      <c r="AA36" s="52"/>
      <c r="AB36" s="52"/>
      <c r="AC36" s="52"/>
      <c r="AD36" s="52"/>
      <c r="AE36" s="37"/>
      <c r="AF36" s="52"/>
      <c r="AG36" s="52"/>
      <c r="AH36" s="52"/>
      <c r="AI36" s="52"/>
      <c r="AJ36" s="52"/>
    </row>
    <row r="37" s="5" customFormat="1" ht="30" hidden="1" customHeight="1" spans="1:36">
      <c r="A37" s="33" t="s">
        <v>42</v>
      </c>
      <c r="B37" s="34" t="s">
        <v>161</v>
      </c>
      <c r="C37" s="34"/>
      <c r="D37" s="34"/>
      <c r="E37" s="34"/>
      <c r="F37" s="34"/>
      <c r="G37" s="34"/>
      <c r="H37" s="34"/>
      <c r="I37" s="34"/>
      <c r="J37" s="34"/>
      <c r="K37" s="48">
        <f>K38+K39+K40+K41</f>
        <v>0</v>
      </c>
      <c r="L37" s="48">
        <f>L38+L39+L40+L41</f>
        <v>0</v>
      </c>
      <c r="M37" s="48">
        <f>M38+M39+M40+M41</f>
        <v>0</v>
      </c>
      <c r="N37" s="48">
        <f>N38+N39+N40+N41</f>
        <v>0</v>
      </c>
      <c r="O37" s="48">
        <f>O38+O39+O40+O41</f>
        <v>0</v>
      </c>
      <c r="P37" s="48"/>
      <c r="Q37" s="48">
        <f t="shared" ref="Q37:Z37" si="10">Q38+Q39+Q40+Q41</f>
        <v>0</v>
      </c>
      <c r="R37" s="48">
        <f t="shared" si="10"/>
        <v>0</v>
      </c>
      <c r="S37" s="48">
        <f t="shared" si="10"/>
        <v>0</v>
      </c>
      <c r="T37" s="48">
        <f t="shared" si="10"/>
        <v>0</v>
      </c>
      <c r="U37" s="48">
        <f t="shared" si="10"/>
        <v>0</v>
      </c>
      <c r="V37" s="48">
        <f t="shared" si="10"/>
        <v>0</v>
      </c>
      <c r="W37" s="48">
        <f t="shared" si="10"/>
        <v>0</v>
      </c>
      <c r="X37" s="48">
        <f t="shared" si="10"/>
        <v>0</v>
      </c>
      <c r="Y37" s="48">
        <f t="shared" si="10"/>
        <v>0</v>
      </c>
      <c r="Z37" s="48">
        <f t="shared" si="10"/>
        <v>0</v>
      </c>
      <c r="AA37" s="60"/>
      <c r="AB37" s="60"/>
      <c r="AC37" s="60"/>
      <c r="AD37" s="60"/>
      <c r="AE37" s="37"/>
      <c r="AF37" s="60"/>
      <c r="AG37" s="60"/>
      <c r="AH37" s="60"/>
      <c r="AI37" s="60"/>
      <c r="AJ37" s="60"/>
    </row>
    <row r="38" s="5" customFormat="1" ht="30" hidden="1" customHeight="1" spans="1:36">
      <c r="A38" s="35" t="s">
        <v>44</v>
      </c>
      <c r="B38" s="36" t="s">
        <v>162</v>
      </c>
      <c r="C38" s="36"/>
      <c r="D38" s="36"/>
      <c r="E38" s="36"/>
      <c r="F38" s="36"/>
      <c r="G38" s="36"/>
      <c r="H38" s="36"/>
      <c r="I38" s="36"/>
      <c r="J38" s="36"/>
      <c r="K38" s="52"/>
      <c r="L38" s="52"/>
      <c r="M38" s="52"/>
      <c r="N38" s="52"/>
      <c r="O38" s="52"/>
      <c r="P38" s="52"/>
      <c r="Q38" s="52"/>
      <c r="R38" s="52"/>
      <c r="S38" s="54"/>
      <c r="T38" s="54"/>
      <c r="U38" s="54"/>
      <c r="V38" s="54"/>
      <c r="W38" s="54"/>
      <c r="X38" s="54"/>
      <c r="Y38" s="54"/>
      <c r="Z38" s="54"/>
      <c r="AA38" s="52"/>
      <c r="AB38" s="52"/>
      <c r="AC38" s="52"/>
      <c r="AD38" s="52"/>
      <c r="AE38" s="37"/>
      <c r="AF38" s="52"/>
      <c r="AG38" s="52"/>
      <c r="AH38" s="52"/>
      <c r="AI38" s="52"/>
      <c r="AJ38" s="52"/>
    </row>
    <row r="39" s="5" customFormat="1" ht="30" hidden="1" customHeight="1" spans="1:36">
      <c r="A39" s="35" t="s">
        <v>44</v>
      </c>
      <c r="B39" s="36" t="s">
        <v>163</v>
      </c>
      <c r="C39" s="36"/>
      <c r="D39" s="36"/>
      <c r="E39" s="36"/>
      <c r="F39" s="36"/>
      <c r="G39" s="36"/>
      <c r="H39" s="36"/>
      <c r="I39" s="36"/>
      <c r="J39" s="36"/>
      <c r="K39" s="52"/>
      <c r="L39" s="52"/>
      <c r="M39" s="52"/>
      <c r="N39" s="52"/>
      <c r="O39" s="52"/>
      <c r="P39" s="52"/>
      <c r="Q39" s="52"/>
      <c r="R39" s="52"/>
      <c r="S39" s="54"/>
      <c r="T39" s="54"/>
      <c r="U39" s="54"/>
      <c r="V39" s="54"/>
      <c r="W39" s="54"/>
      <c r="X39" s="54"/>
      <c r="Y39" s="54"/>
      <c r="Z39" s="54"/>
      <c r="AA39" s="52"/>
      <c r="AB39" s="52"/>
      <c r="AC39" s="52"/>
      <c r="AD39" s="52"/>
      <c r="AE39" s="37"/>
      <c r="AF39" s="52"/>
      <c r="AG39" s="52"/>
      <c r="AH39" s="52"/>
      <c r="AI39" s="52"/>
      <c r="AJ39" s="52"/>
    </row>
    <row r="40" s="5" customFormat="1" ht="30" hidden="1" customHeight="1" spans="1:36">
      <c r="A40" s="35" t="s">
        <v>44</v>
      </c>
      <c r="B40" s="36" t="s">
        <v>164</v>
      </c>
      <c r="C40" s="36"/>
      <c r="D40" s="36"/>
      <c r="E40" s="36"/>
      <c r="F40" s="36"/>
      <c r="G40" s="36"/>
      <c r="H40" s="36"/>
      <c r="I40" s="36"/>
      <c r="J40" s="36"/>
      <c r="K40" s="52"/>
      <c r="L40" s="52"/>
      <c r="M40" s="52"/>
      <c r="N40" s="52"/>
      <c r="O40" s="52"/>
      <c r="P40" s="52"/>
      <c r="Q40" s="52"/>
      <c r="R40" s="52"/>
      <c r="S40" s="54"/>
      <c r="T40" s="54"/>
      <c r="U40" s="54"/>
      <c r="V40" s="54"/>
      <c r="W40" s="54"/>
      <c r="X40" s="54"/>
      <c r="Y40" s="54"/>
      <c r="Z40" s="54"/>
      <c r="AA40" s="52"/>
      <c r="AB40" s="52"/>
      <c r="AC40" s="52"/>
      <c r="AD40" s="52"/>
      <c r="AE40" s="37"/>
      <c r="AF40" s="52"/>
      <c r="AG40" s="52"/>
      <c r="AH40" s="52"/>
      <c r="AI40" s="52"/>
      <c r="AJ40" s="52"/>
    </row>
    <row r="41" s="7" customFormat="1" ht="30" hidden="1" customHeight="1" spans="1:37">
      <c r="A41" s="35" t="s">
        <v>44</v>
      </c>
      <c r="B41" s="36" t="s">
        <v>165</v>
      </c>
      <c r="C41" s="36"/>
      <c r="D41" s="36"/>
      <c r="E41" s="36"/>
      <c r="F41" s="36"/>
      <c r="G41" s="36"/>
      <c r="H41" s="36"/>
      <c r="I41" s="36"/>
      <c r="J41" s="36"/>
      <c r="K41" s="52"/>
      <c r="L41" s="52"/>
      <c r="M41" s="52"/>
      <c r="N41" s="52"/>
      <c r="O41" s="52"/>
      <c r="P41" s="52"/>
      <c r="Q41" s="52"/>
      <c r="R41" s="52"/>
      <c r="S41" s="54"/>
      <c r="T41" s="54"/>
      <c r="U41" s="54"/>
      <c r="V41" s="54"/>
      <c r="W41" s="54"/>
      <c r="X41" s="54"/>
      <c r="Y41" s="54"/>
      <c r="Z41" s="54"/>
      <c r="AA41" s="52"/>
      <c r="AB41" s="52"/>
      <c r="AC41" s="52"/>
      <c r="AD41" s="52"/>
      <c r="AE41" s="37"/>
      <c r="AF41" s="52"/>
      <c r="AG41" s="52"/>
      <c r="AH41" s="52"/>
      <c r="AI41" s="52"/>
      <c r="AJ41" s="52"/>
      <c r="AK41" s="69"/>
    </row>
    <row r="42" s="5" customFormat="1" ht="30" hidden="1" customHeight="1" spans="1:36">
      <c r="A42" s="33" t="s">
        <v>42</v>
      </c>
      <c r="B42" s="34" t="s">
        <v>166</v>
      </c>
      <c r="C42" s="34"/>
      <c r="D42" s="34"/>
      <c r="E42" s="34"/>
      <c r="F42" s="34"/>
      <c r="G42" s="34"/>
      <c r="H42" s="34"/>
      <c r="I42" s="34"/>
      <c r="J42" s="34"/>
      <c r="K42" s="57">
        <f>K43+K45+K46+K47+K48</f>
        <v>0</v>
      </c>
      <c r="L42" s="57">
        <f>L43+L45+L46+L47+L48</f>
        <v>1000</v>
      </c>
      <c r="M42" s="57">
        <f>M43+M45+M46+M47+M48</f>
        <v>1000</v>
      </c>
      <c r="N42" s="57">
        <f>N43+N45+N46+N47+N48</f>
        <v>150</v>
      </c>
      <c r="O42" s="57">
        <f>O43+O45+O46+O47+O48</f>
        <v>150</v>
      </c>
      <c r="P42" s="57"/>
      <c r="Q42" s="57">
        <f t="shared" ref="Q42:Z42" si="11">Q43+Q45+Q46+Q47+Q48</f>
        <v>150</v>
      </c>
      <c r="R42" s="57">
        <f t="shared" si="11"/>
        <v>0</v>
      </c>
      <c r="S42" s="57">
        <f t="shared" si="11"/>
        <v>0</v>
      </c>
      <c r="T42" s="57">
        <f t="shared" si="11"/>
        <v>0</v>
      </c>
      <c r="U42" s="57">
        <f t="shared" si="11"/>
        <v>0</v>
      </c>
      <c r="V42" s="57">
        <f t="shared" si="11"/>
        <v>0</v>
      </c>
      <c r="W42" s="57">
        <f t="shared" si="11"/>
        <v>0</v>
      </c>
      <c r="X42" s="57">
        <f t="shared" si="11"/>
        <v>0</v>
      </c>
      <c r="Y42" s="57">
        <f t="shared" si="11"/>
        <v>0</v>
      </c>
      <c r="Z42" s="57">
        <f t="shared" si="11"/>
        <v>0</v>
      </c>
      <c r="AA42" s="60"/>
      <c r="AB42" s="60"/>
      <c r="AC42" s="60"/>
      <c r="AD42" s="60"/>
      <c r="AE42" s="37"/>
      <c r="AF42" s="60"/>
      <c r="AG42" s="60"/>
      <c r="AH42" s="60"/>
      <c r="AI42" s="60"/>
      <c r="AJ42" s="60"/>
    </row>
    <row r="43" s="5" customFormat="1" ht="30" hidden="1" customHeight="1" spans="1:36">
      <c r="A43" s="35" t="s">
        <v>44</v>
      </c>
      <c r="B43" s="36" t="s">
        <v>167</v>
      </c>
      <c r="C43" s="36"/>
      <c r="D43" s="36"/>
      <c r="E43" s="36"/>
      <c r="F43" s="36"/>
      <c r="G43" s="36"/>
      <c r="H43" s="36"/>
      <c r="I43" s="36"/>
      <c r="J43" s="36"/>
      <c r="K43" s="52"/>
      <c r="L43" s="52">
        <f>L44</f>
        <v>1000</v>
      </c>
      <c r="M43" s="52">
        <f>M44</f>
        <v>1000</v>
      </c>
      <c r="N43" s="52">
        <f>N44</f>
        <v>150</v>
      </c>
      <c r="O43" s="52">
        <f>O44</f>
        <v>150</v>
      </c>
      <c r="P43" s="52"/>
      <c r="Q43" s="52">
        <f t="shared" ref="Q43:Z43" si="12">Q44</f>
        <v>150</v>
      </c>
      <c r="R43" s="52">
        <f t="shared" si="12"/>
        <v>0</v>
      </c>
      <c r="S43" s="52">
        <f t="shared" si="12"/>
        <v>0</v>
      </c>
      <c r="T43" s="52">
        <f t="shared" si="12"/>
        <v>0</v>
      </c>
      <c r="U43" s="52">
        <f t="shared" si="12"/>
        <v>0</v>
      </c>
      <c r="V43" s="52">
        <f t="shared" si="12"/>
        <v>0</v>
      </c>
      <c r="W43" s="52">
        <f t="shared" si="12"/>
        <v>0</v>
      </c>
      <c r="X43" s="52">
        <f t="shared" si="12"/>
        <v>0</v>
      </c>
      <c r="Y43" s="52">
        <f t="shared" si="12"/>
        <v>0</v>
      </c>
      <c r="Z43" s="52">
        <f t="shared" si="12"/>
        <v>0</v>
      </c>
      <c r="AA43" s="52"/>
      <c r="AB43" s="52"/>
      <c r="AC43" s="52"/>
      <c r="AD43" s="52"/>
      <c r="AE43" s="37"/>
      <c r="AF43" s="52"/>
      <c r="AG43" s="52"/>
      <c r="AH43" s="52"/>
      <c r="AI43" s="52"/>
      <c r="AJ43" s="52"/>
    </row>
    <row r="44" s="7" customFormat="1" ht="113" customHeight="1" spans="1:37">
      <c r="A44" s="37">
        <v>7</v>
      </c>
      <c r="B44" s="37" t="s">
        <v>168</v>
      </c>
      <c r="C44" s="37">
        <v>2026</v>
      </c>
      <c r="D44" s="37" t="s">
        <v>169</v>
      </c>
      <c r="E44" s="37" t="s">
        <v>41</v>
      </c>
      <c r="F44" s="37" t="s">
        <v>167</v>
      </c>
      <c r="G44" s="37" t="s">
        <v>50</v>
      </c>
      <c r="H44" s="37" t="s">
        <v>51</v>
      </c>
      <c r="I44" s="37" t="s">
        <v>84</v>
      </c>
      <c r="J44" s="53" t="s">
        <v>170</v>
      </c>
      <c r="K44" s="39" t="s">
        <v>171</v>
      </c>
      <c r="L44" s="39">
        <v>1000</v>
      </c>
      <c r="M44" s="39">
        <v>1000</v>
      </c>
      <c r="N44" s="39">
        <v>150</v>
      </c>
      <c r="O44" s="39">
        <v>150</v>
      </c>
      <c r="P44" s="39"/>
      <c r="Q44" s="39">
        <v>150</v>
      </c>
      <c r="R44" s="39">
        <v>0</v>
      </c>
      <c r="S44" s="39">
        <v>0</v>
      </c>
      <c r="T44" s="39">
        <v>0</v>
      </c>
      <c r="U44" s="39">
        <v>0</v>
      </c>
      <c r="V44" s="39">
        <v>0</v>
      </c>
      <c r="W44" s="39">
        <v>0</v>
      </c>
      <c r="X44" s="39">
        <v>0</v>
      </c>
      <c r="Y44" s="39"/>
      <c r="Z44" s="39">
        <v>0</v>
      </c>
      <c r="AA44" s="39" t="s">
        <v>55</v>
      </c>
      <c r="AB44" s="39" t="s">
        <v>56</v>
      </c>
      <c r="AC44" s="39" t="s">
        <v>55</v>
      </c>
      <c r="AD44" s="39" t="s">
        <v>56</v>
      </c>
      <c r="AE44" s="37" t="s">
        <v>57</v>
      </c>
      <c r="AF44" s="64" t="s">
        <v>172</v>
      </c>
      <c r="AG44" s="64" t="s">
        <v>173</v>
      </c>
      <c r="AH44" s="39"/>
      <c r="AI44" s="39"/>
      <c r="AJ44" s="39"/>
      <c r="AK44" s="69" t="s">
        <v>389</v>
      </c>
    </row>
    <row r="45" s="5" customFormat="1" ht="30" hidden="1" customHeight="1" spans="1:36">
      <c r="A45" s="35" t="s">
        <v>44</v>
      </c>
      <c r="B45" s="36" t="s">
        <v>174</v>
      </c>
      <c r="C45" s="36"/>
      <c r="D45" s="36"/>
      <c r="E45" s="36"/>
      <c r="F45" s="36"/>
      <c r="G45" s="36"/>
      <c r="H45" s="36"/>
      <c r="I45" s="36"/>
      <c r="J45" s="36"/>
      <c r="K45" s="52"/>
      <c r="L45" s="52"/>
      <c r="M45" s="52"/>
      <c r="N45" s="52"/>
      <c r="O45" s="52"/>
      <c r="P45" s="52"/>
      <c r="Q45" s="52"/>
      <c r="R45" s="52"/>
      <c r="S45" s="54"/>
      <c r="T45" s="54"/>
      <c r="U45" s="54"/>
      <c r="V45" s="54"/>
      <c r="W45" s="54"/>
      <c r="X45" s="54"/>
      <c r="Y45" s="54"/>
      <c r="Z45" s="54"/>
      <c r="AA45" s="52"/>
      <c r="AB45" s="52"/>
      <c r="AC45" s="52"/>
      <c r="AD45" s="52"/>
      <c r="AE45" s="37"/>
      <c r="AF45" s="52"/>
      <c r="AG45" s="52"/>
      <c r="AH45" s="52"/>
      <c r="AI45" s="52"/>
      <c r="AJ45" s="52"/>
    </row>
    <row r="46" s="5" customFormat="1" ht="30" hidden="1" customHeight="1" spans="1:36">
      <c r="A46" s="35" t="s">
        <v>44</v>
      </c>
      <c r="B46" s="36" t="s">
        <v>175</v>
      </c>
      <c r="C46" s="36"/>
      <c r="D46" s="36"/>
      <c r="E46" s="36"/>
      <c r="F46" s="36"/>
      <c r="G46" s="36"/>
      <c r="H46" s="36"/>
      <c r="I46" s="36"/>
      <c r="J46" s="36"/>
      <c r="K46" s="52"/>
      <c r="L46" s="52"/>
      <c r="M46" s="52"/>
      <c r="N46" s="52"/>
      <c r="O46" s="52"/>
      <c r="P46" s="52"/>
      <c r="Q46" s="52"/>
      <c r="R46" s="52"/>
      <c r="S46" s="54"/>
      <c r="T46" s="54"/>
      <c r="U46" s="54"/>
      <c r="V46" s="54"/>
      <c r="W46" s="54"/>
      <c r="X46" s="54"/>
      <c r="Y46" s="54"/>
      <c r="Z46" s="54"/>
      <c r="AA46" s="52"/>
      <c r="AB46" s="52"/>
      <c r="AC46" s="52"/>
      <c r="AD46" s="52"/>
      <c r="AE46" s="37"/>
      <c r="AF46" s="52"/>
      <c r="AG46" s="52"/>
      <c r="AH46" s="52"/>
      <c r="AI46" s="52"/>
      <c r="AJ46" s="52"/>
    </row>
    <row r="47" s="5" customFormat="1" ht="30" hidden="1" customHeight="1" spans="1:36">
      <c r="A47" s="35" t="s">
        <v>44</v>
      </c>
      <c r="B47" s="36" t="s">
        <v>176</v>
      </c>
      <c r="C47" s="36"/>
      <c r="D47" s="36"/>
      <c r="E47" s="36"/>
      <c r="F47" s="36"/>
      <c r="G47" s="36"/>
      <c r="H47" s="36"/>
      <c r="I47" s="36"/>
      <c r="J47" s="36"/>
      <c r="K47" s="52"/>
      <c r="L47" s="52"/>
      <c r="M47" s="52"/>
      <c r="N47" s="52"/>
      <c r="O47" s="52"/>
      <c r="P47" s="52"/>
      <c r="Q47" s="52"/>
      <c r="R47" s="52"/>
      <c r="S47" s="54"/>
      <c r="T47" s="54"/>
      <c r="U47" s="54"/>
      <c r="V47" s="54"/>
      <c r="W47" s="54"/>
      <c r="X47" s="54"/>
      <c r="Y47" s="54"/>
      <c r="Z47" s="54"/>
      <c r="AA47" s="52"/>
      <c r="AB47" s="52"/>
      <c r="AC47" s="52"/>
      <c r="AD47" s="52"/>
      <c r="AE47" s="37"/>
      <c r="AF47" s="52"/>
      <c r="AG47" s="52"/>
      <c r="AH47" s="52"/>
      <c r="AI47" s="52"/>
      <c r="AJ47" s="52"/>
    </row>
    <row r="48" s="7" customFormat="1" ht="30" hidden="1" customHeight="1" spans="1:37">
      <c r="A48" s="35" t="s">
        <v>44</v>
      </c>
      <c r="B48" s="36" t="s">
        <v>177</v>
      </c>
      <c r="C48" s="36"/>
      <c r="D48" s="36"/>
      <c r="E48" s="36"/>
      <c r="F48" s="36"/>
      <c r="G48" s="36"/>
      <c r="H48" s="36"/>
      <c r="I48" s="36"/>
      <c r="J48" s="36"/>
      <c r="K48" s="52"/>
      <c r="L48" s="52"/>
      <c r="M48" s="52"/>
      <c r="N48" s="52"/>
      <c r="O48" s="52"/>
      <c r="P48" s="52"/>
      <c r="Q48" s="52"/>
      <c r="R48" s="52"/>
      <c r="S48" s="54"/>
      <c r="T48" s="54"/>
      <c r="U48" s="54"/>
      <c r="V48" s="54"/>
      <c r="W48" s="54"/>
      <c r="X48" s="54"/>
      <c r="Y48" s="54"/>
      <c r="Z48" s="54"/>
      <c r="AA48" s="52"/>
      <c r="AB48" s="52"/>
      <c r="AC48" s="52"/>
      <c r="AD48" s="52"/>
      <c r="AE48" s="37"/>
      <c r="AF48" s="52"/>
      <c r="AG48" s="52"/>
      <c r="AH48" s="52"/>
      <c r="AI48" s="52"/>
      <c r="AJ48" s="52"/>
      <c r="AK48" s="69"/>
    </row>
    <row r="49" s="5" customFormat="1" ht="30" hidden="1" customHeight="1" spans="1:36">
      <c r="A49" s="23" t="s">
        <v>40</v>
      </c>
      <c r="B49" s="24" t="s">
        <v>82</v>
      </c>
      <c r="C49" s="24"/>
      <c r="D49" s="24"/>
      <c r="E49" s="24"/>
      <c r="F49" s="24"/>
      <c r="G49" s="24"/>
      <c r="H49" s="24"/>
      <c r="I49" s="24"/>
      <c r="J49" s="24"/>
      <c r="K49" s="58">
        <f>K50+K54+K58+K61+K65</f>
        <v>0</v>
      </c>
      <c r="L49" s="58">
        <f>L50+L54+L58+L61+L65</f>
        <v>1550</v>
      </c>
      <c r="M49" s="58">
        <f>M50+M54+M58+M61+M65</f>
        <v>1550</v>
      </c>
      <c r="N49" s="58">
        <f>N50+N54+N58+N61+N65</f>
        <v>610</v>
      </c>
      <c r="O49" s="58">
        <f>O50+O54+O58+O61+O65</f>
        <v>610</v>
      </c>
      <c r="P49" s="58"/>
      <c r="Q49" s="58">
        <f t="shared" ref="Q49:Z49" si="13">Q50+Q54+Q58+Q61+Q65</f>
        <v>460</v>
      </c>
      <c r="R49" s="58">
        <f t="shared" si="13"/>
        <v>0</v>
      </c>
      <c r="S49" s="58">
        <f t="shared" si="13"/>
        <v>0</v>
      </c>
      <c r="T49" s="58">
        <f t="shared" si="13"/>
        <v>0</v>
      </c>
      <c r="U49" s="58">
        <f t="shared" si="13"/>
        <v>0</v>
      </c>
      <c r="V49" s="58">
        <f t="shared" si="13"/>
        <v>0</v>
      </c>
      <c r="W49" s="58">
        <f t="shared" si="13"/>
        <v>0</v>
      </c>
      <c r="X49" s="58">
        <f t="shared" si="13"/>
        <v>0</v>
      </c>
      <c r="Y49" s="58">
        <f t="shared" si="13"/>
        <v>0</v>
      </c>
      <c r="Z49" s="58">
        <f t="shared" si="13"/>
        <v>0</v>
      </c>
      <c r="AA49" s="66"/>
      <c r="AB49" s="66"/>
      <c r="AC49" s="66"/>
      <c r="AD49" s="66"/>
      <c r="AE49" s="37"/>
      <c r="AF49" s="66"/>
      <c r="AG49" s="66"/>
      <c r="AH49" s="66"/>
      <c r="AI49" s="66"/>
      <c r="AJ49" s="66"/>
    </row>
    <row r="50" s="5" customFormat="1" ht="30" hidden="1" customHeight="1" spans="1:36">
      <c r="A50" s="25" t="s">
        <v>42</v>
      </c>
      <c r="B50" s="34" t="s">
        <v>178</v>
      </c>
      <c r="C50" s="34"/>
      <c r="D50" s="34"/>
      <c r="E50" s="34"/>
      <c r="F50" s="34"/>
      <c r="G50" s="34"/>
      <c r="H50" s="34"/>
      <c r="I50" s="34"/>
      <c r="J50" s="34"/>
      <c r="K50" s="59">
        <f>K51+K53</f>
        <v>0</v>
      </c>
      <c r="L50" s="59">
        <f>L51+L53</f>
        <v>1200</v>
      </c>
      <c r="M50" s="59">
        <f>M51+M53</f>
        <v>1200</v>
      </c>
      <c r="N50" s="59">
        <f>N51+N53</f>
        <v>190</v>
      </c>
      <c r="O50" s="59">
        <f>O51+O53</f>
        <v>190</v>
      </c>
      <c r="P50" s="59"/>
      <c r="Q50" s="59">
        <f t="shared" ref="Q50:Z50" si="14">Q51+Q53</f>
        <v>40</v>
      </c>
      <c r="R50" s="59">
        <f t="shared" si="14"/>
        <v>0</v>
      </c>
      <c r="S50" s="59">
        <f t="shared" si="14"/>
        <v>0</v>
      </c>
      <c r="T50" s="59">
        <f t="shared" si="14"/>
        <v>0</v>
      </c>
      <c r="U50" s="59">
        <f t="shared" si="14"/>
        <v>0</v>
      </c>
      <c r="V50" s="59">
        <f t="shared" si="14"/>
        <v>0</v>
      </c>
      <c r="W50" s="59">
        <f t="shared" si="14"/>
        <v>0</v>
      </c>
      <c r="X50" s="59">
        <f t="shared" si="14"/>
        <v>0</v>
      </c>
      <c r="Y50" s="59">
        <f t="shared" si="14"/>
        <v>0</v>
      </c>
      <c r="Z50" s="59">
        <f t="shared" si="14"/>
        <v>0</v>
      </c>
      <c r="AA50" s="60"/>
      <c r="AB50" s="60"/>
      <c r="AC50" s="60"/>
      <c r="AD50" s="60"/>
      <c r="AE50" s="37"/>
      <c r="AF50" s="60"/>
      <c r="AG50" s="60"/>
      <c r="AH50" s="60"/>
      <c r="AI50" s="60"/>
      <c r="AJ50" s="60"/>
    </row>
    <row r="51" s="7" customFormat="1" ht="30" hidden="1" customHeight="1" spans="1:37">
      <c r="A51" s="35" t="s">
        <v>44</v>
      </c>
      <c r="B51" s="36" t="s">
        <v>179</v>
      </c>
      <c r="C51" s="36"/>
      <c r="D51" s="36"/>
      <c r="E51" s="36"/>
      <c r="F51" s="36"/>
      <c r="G51" s="36"/>
      <c r="H51" s="36"/>
      <c r="I51" s="36"/>
      <c r="J51" s="36"/>
      <c r="K51" s="52"/>
      <c r="L51" s="52">
        <f>L52</f>
        <v>1200</v>
      </c>
      <c r="M51" s="52">
        <f>M52</f>
        <v>1200</v>
      </c>
      <c r="N51" s="52">
        <f>N52</f>
        <v>190</v>
      </c>
      <c r="O51" s="52">
        <f>O52</f>
        <v>190</v>
      </c>
      <c r="P51" s="52"/>
      <c r="Q51" s="52">
        <f t="shared" ref="Q51:Z51" si="15">Q52</f>
        <v>40</v>
      </c>
      <c r="R51" s="52">
        <f t="shared" si="15"/>
        <v>0</v>
      </c>
      <c r="S51" s="52">
        <f t="shared" si="15"/>
        <v>0</v>
      </c>
      <c r="T51" s="52">
        <f t="shared" si="15"/>
        <v>0</v>
      </c>
      <c r="U51" s="52">
        <f t="shared" si="15"/>
        <v>0</v>
      </c>
      <c r="V51" s="52">
        <f t="shared" si="15"/>
        <v>0</v>
      </c>
      <c r="W51" s="52">
        <f t="shared" si="15"/>
        <v>0</v>
      </c>
      <c r="X51" s="52">
        <f t="shared" si="15"/>
        <v>0</v>
      </c>
      <c r="Y51" s="52">
        <f t="shared" si="15"/>
        <v>0</v>
      </c>
      <c r="Z51" s="52">
        <f t="shared" si="15"/>
        <v>0</v>
      </c>
      <c r="AA51" s="52"/>
      <c r="AB51" s="52"/>
      <c r="AC51" s="52"/>
      <c r="AD51" s="52"/>
      <c r="AE51" s="37"/>
      <c r="AF51" s="52"/>
      <c r="AG51" s="52"/>
      <c r="AH51" s="52"/>
      <c r="AI51" s="52"/>
      <c r="AJ51" s="52"/>
      <c r="AK51" s="69"/>
    </row>
    <row r="52" s="5" customFormat="1" ht="114" customHeight="1" spans="1:37">
      <c r="A52" s="37">
        <v>8</v>
      </c>
      <c r="B52" s="37" t="s">
        <v>180</v>
      </c>
      <c r="C52" s="37">
        <v>2026</v>
      </c>
      <c r="D52" s="37" t="s">
        <v>181</v>
      </c>
      <c r="E52" s="37" t="s">
        <v>82</v>
      </c>
      <c r="F52" s="37" t="s">
        <v>179</v>
      </c>
      <c r="G52" s="37" t="s">
        <v>50</v>
      </c>
      <c r="H52" s="37" t="s">
        <v>51</v>
      </c>
      <c r="I52" s="37" t="s">
        <v>84</v>
      </c>
      <c r="J52" s="53" t="s">
        <v>313</v>
      </c>
      <c r="K52" s="39" t="s">
        <v>183</v>
      </c>
      <c r="L52" s="39">
        <v>1200</v>
      </c>
      <c r="M52" s="39">
        <v>1200</v>
      </c>
      <c r="N52" s="39">
        <v>190</v>
      </c>
      <c r="O52" s="39">
        <v>190</v>
      </c>
      <c r="P52" s="39">
        <v>150</v>
      </c>
      <c r="Q52" s="39">
        <v>40</v>
      </c>
      <c r="R52" s="39">
        <v>0</v>
      </c>
      <c r="S52" s="39">
        <v>0</v>
      </c>
      <c r="T52" s="39">
        <v>0</v>
      </c>
      <c r="U52" s="39">
        <v>0</v>
      </c>
      <c r="V52" s="39">
        <v>0</v>
      </c>
      <c r="W52" s="39">
        <v>0</v>
      </c>
      <c r="X52" s="39">
        <v>0</v>
      </c>
      <c r="Y52" s="39"/>
      <c r="Z52" s="39">
        <v>0</v>
      </c>
      <c r="AA52" s="39" t="s">
        <v>87</v>
      </c>
      <c r="AB52" s="39" t="s">
        <v>88</v>
      </c>
      <c r="AC52" s="39" t="s">
        <v>87</v>
      </c>
      <c r="AD52" s="39" t="s">
        <v>88</v>
      </c>
      <c r="AE52" s="37" t="s">
        <v>89</v>
      </c>
      <c r="AF52" s="64" t="s">
        <v>184</v>
      </c>
      <c r="AG52" s="64" t="s">
        <v>185</v>
      </c>
      <c r="AH52" s="39"/>
      <c r="AI52" s="39"/>
      <c r="AJ52" s="39"/>
      <c r="AK52" s="69" t="s">
        <v>389</v>
      </c>
    </row>
    <row r="53" s="5" customFormat="1" ht="30" hidden="1" customHeight="1" spans="1:36">
      <c r="A53" s="35" t="s">
        <v>44</v>
      </c>
      <c r="B53" s="36" t="s">
        <v>186</v>
      </c>
      <c r="C53" s="36"/>
      <c r="D53" s="36"/>
      <c r="E53" s="36"/>
      <c r="F53" s="36"/>
      <c r="G53" s="36"/>
      <c r="H53" s="36"/>
      <c r="I53" s="36"/>
      <c r="J53" s="36"/>
      <c r="K53" s="52"/>
      <c r="L53" s="52"/>
      <c r="M53" s="52"/>
      <c r="N53" s="52"/>
      <c r="O53" s="52"/>
      <c r="P53" s="52"/>
      <c r="Q53" s="52"/>
      <c r="R53" s="52"/>
      <c r="S53" s="54"/>
      <c r="T53" s="54"/>
      <c r="U53" s="54"/>
      <c r="V53" s="54"/>
      <c r="W53" s="54"/>
      <c r="X53" s="54"/>
      <c r="Y53" s="54"/>
      <c r="Z53" s="54"/>
      <c r="AA53" s="52"/>
      <c r="AB53" s="52"/>
      <c r="AC53" s="52"/>
      <c r="AD53" s="52"/>
      <c r="AE53" s="37"/>
      <c r="AF53" s="52"/>
      <c r="AG53" s="52"/>
      <c r="AH53" s="52"/>
      <c r="AI53" s="52"/>
      <c r="AJ53" s="52"/>
    </row>
    <row r="54" s="5" customFormat="1" ht="30" hidden="1" customHeight="1" spans="1:36">
      <c r="A54" s="33" t="s">
        <v>42</v>
      </c>
      <c r="B54" s="34" t="s">
        <v>187</v>
      </c>
      <c r="C54" s="34"/>
      <c r="D54" s="34"/>
      <c r="E54" s="34"/>
      <c r="F54" s="34"/>
      <c r="G54" s="34"/>
      <c r="H54" s="34"/>
      <c r="I54" s="34"/>
      <c r="J54" s="34"/>
      <c r="K54" s="59">
        <f>K55+K56+K57</f>
        <v>0</v>
      </c>
      <c r="L54" s="59">
        <f>L55+L56+L57</f>
        <v>0</v>
      </c>
      <c r="M54" s="59">
        <f>M55+M56+M57</f>
        <v>0</v>
      </c>
      <c r="N54" s="59">
        <f>N55+N56+N57</f>
        <v>0</v>
      </c>
      <c r="O54" s="59">
        <f>O55+O56+O57</f>
        <v>0</v>
      </c>
      <c r="P54" s="59"/>
      <c r="Q54" s="59">
        <f t="shared" ref="Q54:Z54" si="16">Q55+Q56+Q57</f>
        <v>0</v>
      </c>
      <c r="R54" s="59">
        <f t="shared" si="16"/>
        <v>0</v>
      </c>
      <c r="S54" s="59">
        <f t="shared" si="16"/>
        <v>0</v>
      </c>
      <c r="T54" s="59">
        <f t="shared" si="16"/>
        <v>0</v>
      </c>
      <c r="U54" s="59">
        <f t="shared" si="16"/>
        <v>0</v>
      </c>
      <c r="V54" s="59">
        <f t="shared" si="16"/>
        <v>0</v>
      </c>
      <c r="W54" s="59">
        <f t="shared" si="16"/>
        <v>0</v>
      </c>
      <c r="X54" s="59">
        <f t="shared" si="16"/>
        <v>0</v>
      </c>
      <c r="Y54" s="59">
        <f t="shared" si="16"/>
        <v>0</v>
      </c>
      <c r="Z54" s="59">
        <f t="shared" si="16"/>
        <v>0</v>
      </c>
      <c r="AA54" s="60"/>
      <c r="AB54" s="60"/>
      <c r="AC54" s="60"/>
      <c r="AD54" s="60"/>
      <c r="AE54" s="37"/>
      <c r="AF54" s="60"/>
      <c r="AG54" s="60"/>
      <c r="AH54" s="60"/>
      <c r="AI54" s="60"/>
      <c r="AJ54" s="60"/>
    </row>
    <row r="55" s="7" customFormat="1" ht="30" hidden="1" customHeight="1" spans="1:37">
      <c r="A55" s="35" t="s">
        <v>44</v>
      </c>
      <c r="B55" s="36" t="s">
        <v>188</v>
      </c>
      <c r="C55" s="36"/>
      <c r="D55" s="36"/>
      <c r="E55" s="36"/>
      <c r="F55" s="36"/>
      <c r="G55" s="36"/>
      <c r="H55" s="36"/>
      <c r="I55" s="36"/>
      <c r="J55" s="36"/>
      <c r="K55" s="52"/>
      <c r="L55" s="52"/>
      <c r="M55" s="52"/>
      <c r="N55" s="52"/>
      <c r="O55" s="52"/>
      <c r="P55" s="52"/>
      <c r="Q55" s="52"/>
      <c r="R55" s="52"/>
      <c r="S55" s="54"/>
      <c r="T55" s="54"/>
      <c r="U55" s="54"/>
      <c r="V55" s="54"/>
      <c r="W55" s="54"/>
      <c r="X55" s="54"/>
      <c r="Y55" s="54"/>
      <c r="Z55" s="54"/>
      <c r="AA55" s="52"/>
      <c r="AB55" s="52"/>
      <c r="AC55" s="52"/>
      <c r="AD55" s="52"/>
      <c r="AE55" s="37"/>
      <c r="AF55" s="52"/>
      <c r="AG55" s="52"/>
      <c r="AH55" s="52"/>
      <c r="AI55" s="52"/>
      <c r="AJ55" s="52"/>
      <c r="AK55" s="69"/>
    </row>
    <row r="56" s="5" customFormat="1" ht="30" hidden="1" customHeight="1" spans="1:36">
      <c r="A56" s="35" t="s">
        <v>44</v>
      </c>
      <c r="B56" s="36" t="s">
        <v>189</v>
      </c>
      <c r="C56" s="36"/>
      <c r="D56" s="36"/>
      <c r="E56" s="36"/>
      <c r="F56" s="36"/>
      <c r="G56" s="36"/>
      <c r="H56" s="36"/>
      <c r="I56" s="36"/>
      <c r="J56" s="36"/>
      <c r="K56" s="52"/>
      <c r="L56" s="52"/>
      <c r="M56" s="52"/>
      <c r="N56" s="52"/>
      <c r="O56" s="52"/>
      <c r="P56" s="52"/>
      <c r="Q56" s="52"/>
      <c r="R56" s="52"/>
      <c r="S56" s="54"/>
      <c r="T56" s="54"/>
      <c r="U56" s="54"/>
      <c r="V56" s="54"/>
      <c r="W56" s="54"/>
      <c r="X56" s="54"/>
      <c r="Y56" s="54"/>
      <c r="Z56" s="54"/>
      <c r="AA56" s="52"/>
      <c r="AB56" s="52"/>
      <c r="AC56" s="52"/>
      <c r="AD56" s="52"/>
      <c r="AE56" s="37"/>
      <c r="AF56" s="52"/>
      <c r="AG56" s="52"/>
      <c r="AH56" s="52"/>
      <c r="AI56" s="52"/>
      <c r="AJ56" s="52"/>
    </row>
    <row r="57" s="5" customFormat="1" ht="30" hidden="1" customHeight="1" spans="1:36">
      <c r="A57" s="35" t="s">
        <v>44</v>
      </c>
      <c r="B57" s="36" t="s">
        <v>190</v>
      </c>
      <c r="C57" s="36"/>
      <c r="D57" s="36"/>
      <c r="E57" s="36"/>
      <c r="F57" s="36"/>
      <c r="G57" s="36"/>
      <c r="H57" s="36"/>
      <c r="I57" s="36"/>
      <c r="J57" s="36"/>
      <c r="K57" s="52"/>
      <c r="L57" s="52"/>
      <c r="M57" s="52"/>
      <c r="N57" s="52"/>
      <c r="O57" s="52"/>
      <c r="P57" s="52"/>
      <c r="Q57" s="52"/>
      <c r="R57" s="52"/>
      <c r="S57" s="54"/>
      <c r="T57" s="54"/>
      <c r="U57" s="54"/>
      <c r="V57" s="54"/>
      <c r="W57" s="54"/>
      <c r="X57" s="54"/>
      <c r="Y57" s="54"/>
      <c r="Z57" s="54"/>
      <c r="AA57" s="52"/>
      <c r="AB57" s="52"/>
      <c r="AC57" s="52"/>
      <c r="AD57" s="52"/>
      <c r="AE57" s="37"/>
      <c r="AF57" s="52"/>
      <c r="AG57" s="52"/>
      <c r="AH57" s="52"/>
      <c r="AI57" s="52"/>
      <c r="AJ57" s="52"/>
    </row>
    <row r="58" s="7" customFormat="1" ht="30" hidden="1" customHeight="1" spans="1:37">
      <c r="A58" s="33" t="s">
        <v>42</v>
      </c>
      <c r="B58" s="34" t="s">
        <v>191</v>
      </c>
      <c r="C58" s="34"/>
      <c r="D58" s="34"/>
      <c r="E58" s="34"/>
      <c r="F58" s="34"/>
      <c r="G58" s="34"/>
      <c r="H58" s="34"/>
      <c r="I58" s="34"/>
      <c r="J58" s="34"/>
      <c r="K58" s="60">
        <f>K59+K60</f>
        <v>0</v>
      </c>
      <c r="L58" s="60">
        <f>L59+L60</f>
        <v>0</v>
      </c>
      <c r="M58" s="60">
        <f>M59+M60</f>
        <v>0</v>
      </c>
      <c r="N58" s="60">
        <f>N59+N60</f>
        <v>0</v>
      </c>
      <c r="O58" s="60">
        <f>O59+O60</f>
        <v>0</v>
      </c>
      <c r="P58" s="60"/>
      <c r="Q58" s="60">
        <f t="shared" ref="Q58:Z58" si="17">Q59+Q60</f>
        <v>0</v>
      </c>
      <c r="R58" s="60">
        <f t="shared" si="17"/>
        <v>0</v>
      </c>
      <c r="S58" s="60">
        <f t="shared" si="17"/>
        <v>0</v>
      </c>
      <c r="T58" s="60">
        <f t="shared" si="17"/>
        <v>0</v>
      </c>
      <c r="U58" s="60">
        <f t="shared" si="17"/>
        <v>0</v>
      </c>
      <c r="V58" s="60">
        <f t="shared" si="17"/>
        <v>0</v>
      </c>
      <c r="W58" s="60">
        <f t="shared" si="17"/>
        <v>0</v>
      </c>
      <c r="X58" s="60">
        <f t="shared" si="17"/>
        <v>0</v>
      </c>
      <c r="Y58" s="60">
        <f t="shared" si="17"/>
        <v>0</v>
      </c>
      <c r="Z58" s="60">
        <f t="shared" si="17"/>
        <v>0</v>
      </c>
      <c r="AA58" s="60"/>
      <c r="AB58" s="60"/>
      <c r="AC58" s="60"/>
      <c r="AD58" s="60"/>
      <c r="AE58" s="37"/>
      <c r="AF58" s="60"/>
      <c r="AG58" s="60"/>
      <c r="AH58" s="60"/>
      <c r="AI58" s="60"/>
      <c r="AJ58" s="60"/>
      <c r="AK58" s="69"/>
    </row>
    <row r="59" s="5" customFormat="1" ht="30" hidden="1" customHeight="1" spans="1:36">
      <c r="A59" s="35" t="s">
        <v>44</v>
      </c>
      <c r="B59" s="36" t="s">
        <v>192</v>
      </c>
      <c r="C59" s="36"/>
      <c r="D59" s="36"/>
      <c r="E59" s="36"/>
      <c r="F59" s="36"/>
      <c r="G59" s="36"/>
      <c r="H59" s="36"/>
      <c r="I59" s="36"/>
      <c r="J59" s="36"/>
      <c r="K59" s="52"/>
      <c r="L59" s="52"/>
      <c r="M59" s="52"/>
      <c r="N59" s="52"/>
      <c r="O59" s="52"/>
      <c r="P59" s="52"/>
      <c r="Q59" s="52"/>
      <c r="R59" s="52"/>
      <c r="S59" s="54"/>
      <c r="T59" s="54"/>
      <c r="U59" s="54"/>
      <c r="V59" s="54"/>
      <c r="W59" s="54"/>
      <c r="X59" s="54"/>
      <c r="Y59" s="54"/>
      <c r="Z59" s="54"/>
      <c r="AA59" s="52"/>
      <c r="AB59" s="52"/>
      <c r="AC59" s="52"/>
      <c r="AD59" s="52"/>
      <c r="AE59" s="37"/>
      <c r="AF59" s="52"/>
      <c r="AG59" s="52"/>
      <c r="AH59" s="52"/>
      <c r="AI59" s="52"/>
      <c r="AJ59" s="52"/>
    </row>
    <row r="60" s="5" customFormat="1" ht="47" hidden="1" customHeight="1" spans="1:36">
      <c r="A60" s="35" t="s">
        <v>44</v>
      </c>
      <c r="B60" s="36" t="s">
        <v>193</v>
      </c>
      <c r="C60" s="36"/>
      <c r="D60" s="36"/>
      <c r="E60" s="36"/>
      <c r="F60" s="36"/>
      <c r="G60" s="36"/>
      <c r="H60" s="36"/>
      <c r="I60" s="36"/>
      <c r="J60" s="36"/>
      <c r="K60" s="52"/>
      <c r="L60" s="52"/>
      <c r="M60" s="52"/>
      <c r="N60" s="52"/>
      <c r="O60" s="52"/>
      <c r="P60" s="52"/>
      <c r="Q60" s="52"/>
      <c r="R60" s="52"/>
      <c r="S60" s="54"/>
      <c r="T60" s="54"/>
      <c r="U60" s="54"/>
      <c r="V60" s="54"/>
      <c r="W60" s="54"/>
      <c r="X60" s="54"/>
      <c r="Y60" s="54"/>
      <c r="Z60" s="54"/>
      <c r="AA60" s="52"/>
      <c r="AB60" s="52"/>
      <c r="AC60" s="52"/>
      <c r="AD60" s="52"/>
      <c r="AE60" s="37"/>
      <c r="AF60" s="52"/>
      <c r="AG60" s="52"/>
      <c r="AH60" s="52"/>
      <c r="AI60" s="52"/>
      <c r="AJ60" s="52"/>
    </row>
    <row r="61" s="5" customFormat="1" ht="30" hidden="1" customHeight="1" spans="1:36">
      <c r="A61" s="33" t="s">
        <v>42</v>
      </c>
      <c r="B61" s="34" t="s">
        <v>194</v>
      </c>
      <c r="C61" s="34"/>
      <c r="D61" s="34"/>
      <c r="E61" s="34"/>
      <c r="F61" s="34"/>
      <c r="G61" s="34"/>
      <c r="H61" s="34"/>
      <c r="I61" s="34"/>
      <c r="J61" s="34"/>
      <c r="K61" s="60">
        <f>K62+K63+K64</f>
        <v>0</v>
      </c>
      <c r="L61" s="60">
        <f>L62+L63+L64</f>
        <v>0</v>
      </c>
      <c r="M61" s="60">
        <f>M62+M63+M64</f>
        <v>0</v>
      </c>
      <c r="N61" s="60">
        <f>N62+N63+N64</f>
        <v>0</v>
      </c>
      <c r="O61" s="60">
        <f>O62+O63+O64</f>
        <v>0</v>
      </c>
      <c r="P61" s="60"/>
      <c r="Q61" s="60">
        <f t="shared" ref="Q61:Z61" si="18">Q62+Q63+Q64</f>
        <v>0</v>
      </c>
      <c r="R61" s="60">
        <f t="shared" si="18"/>
        <v>0</v>
      </c>
      <c r="S61" s="60">
        <f t="shared" si="18"/>
        <v>0</v>
      </c>
      <c r="T61" s="60">
        <f t="shared" si="18"/>
        <v>0</v>
      </c>
      <c r="U61" s="60">
        <f t="shared" si="18"/>
        <v>0</v>
      </c>
      <c r="V61" s="60">
        <f t="shared" si="18"/>
        <v>0</v>
      </c>
      <c r="W61" s="60">
        <f t="shared" si="18"/>
        <v>0</v>
      </c>
      <c r="X61" s="60">
        <f t="shared" si="18"/>
        <v>0</v>
      </c>
      <c r="Y61" s="60">
        <f t="shared" si="18"/>
        <v>0</v>
      </c>
      <c r="Z61" s="60">
        <f t="shared" si="18"/>
        <v>0</v>
      </c>
      <c r="AA61" s="60"/>
      <c r="AB61" s="60"/>
      <c r="AC61" s="60"/>
      <c r="AD61" s="60"/>
      <c r="AE61" s="37"/>
      <c r="AF61" s="60"/>
      <c r="AG61" s="60"/>
      <c r="AH61" s="60"/>
      <c r="AI61" s="60"/>
      <c r="AJ61" s="60"/>
    </row>
    <row r="62" s="5" customFormat="1" ht="30" hidden="1" customHeight="1" spans="1:36">
      <c r="A62" s="35" t="s">
        <v>44</v>
      </c>
      <c r="B62" s="36" t="s">
        <v>195</v>
      </c>
      <c r="C62" s="36"/>
      <c r="D62" s="36"/>
      <c r="E62" s="36"/>
      <c r="F62" s="36"/>
      <c r="G62" s="36"/>
      <c r="H62" s="36"/>
      <c r="I62" s="36"/>
      <c r="J62" s="36"/>
      <c r="K62" s="52"/>
      <c r="L62" s="52"/>
      <c r="M62" s="52"/>
      <c r="N62" s="52"/>
      <c r="O62" s="52"/>
      <c r="P62" s="52"/>
      <c r="Q62" s="52"/>
      <c r="R62" s="52"/>
      <c r="S62" s="54"/>
      <c r="T62" s="54"/>
      <c r="U62" s="54"/>
      <c r="V62" s="54"/>
      <c r="W62" s="54"/>
      <c r="X62" s="54"/>
      <c r="Y62" s="54"/>
      <c r="Z62" s="54"/>
      <c r="AA62" s="52"/>
      <c r="AB62" s="52"/>
      <c r="AC62" s="52"/>
      <c r="AD62" s="52"/>
      <c r="AE62" s="37"/>
      <c r="AF62" s="52"/>
      <c r="AG62" s="52"/>
      <c r="AH62" s="52"/>
      <c r="AI62" s="52"/>
      <c r="AJ62" s="52"/>
    </row>
    <row r="63" s="5" customFormat="1" ht="30" hidden="1" customHeight="1" spans="1:36">
      <c r="A63" s="35" t="s">
        <v>44</v>
      </c>
      <c r="B63" s="36" t="s">
        <v>196</v>
      </c>
      <c r="C63" s="36"/>
      <c r="D63" s="36"/>
      <c r="E63" s="36"/>
      <c r="F63" s="36"/>
      <c r="G63" s="36"/>
      <c r="H63" s="36"/>
      <c r="I63" s="36"/>
      <c r="J63" s="36"/>
      <c r="K63" s="52"/>
      <c r="L63" s="52"/>
      <c r="M63" s="52"/>
      <c r="N63" s="52"/>
      <c r="O63" s="52"/>
      <c r="P63" s="52"/>
      <c r="Q63" s="52"/>
      <c r="R63" s="52"/>
      <c r="S63" s="54"/>
      <c r="T63" s="54"/>
      <c r="U63" s="54"/>
      <c r="V63" s="54"/>
      <c r="W63" s="54"/>
      <c r="X63" s="54"/>
      <c r="Y63" s="54"/>
      <c r="Z63" s="54"/>
      <c r="AA63" s="52"/>
      <c r="AB63" s="52"/>
      <c r="AC63" s="52"/>
      <c r="AD63" s="52"/>
      <c r="AE63" s="37"/>
      <c r="AF63" s="52"/>
      <c r="AG63" s="52"/>
      <c r="AH63" s="52"/>
      <c r="AI63" s="52"/>
      <c r="AJ63" s="52"/>
    </row>
    <row r="64" s="5" customFormat="1" ht="30" hidden="1" customHeight="1" spans="1:36">
      <c r="A64" s="35" t="s">
        <v>44</v>
      </c>
      <c r="B64" s="36" t="s">
        <v>197</v>
      </c>
      <c r="C64" s="36"/>
      <c r="D64" s="36"/>
      <c r="E64" s="36"/>
      <c r="F64" s="36"/>
      <c r="G64" s="36"/>
      <c r="H64" s="36"/>
      <c r="I64" s="36"/>
      <c r="J64" s="36"/>
      <c r="K64" s="52"/>
      <c r="L64" s="52"/>
      <c r="M64" s="52"/>
      <c r="N64" s="52"/>
      <c r="O64" s="52"/>
      <c r="P64" s="52"/>
      <c r="Q64" s="52"/>
      <c r="R64" s="52"/>
      <c r="S64" s="54"/>
      <c r="T64" s="54"/>
      <c r="U64" s="54"/>
      <c r="V64" s="54"/>
      <c r="W64" s="54"/>
      <c r="X64" s="54"/>
      <c r="Y64" s="54"/>
      <c r="Z64" s="54"/>
      <c r="AA64" s="52"/>
      <c r="AB64" s="52"/>
      <c r="AC64" s="52"/>
      <c r="AD64" s="52"/>
      <c r="AE64" s="37"/>
      <c r="AF64" s="52"/>
      <c r="AG64" s="52"/>
      <c r="AH64" s="52"/>
      <c r="AI64" s="52"/>
      <c r="AJ64" s="52"/>
    </row>
    <row r="65" s="5" customFormat="1" ht="30" hidden="1" customHeight="1" spans="1:36">
      <c r="A65" s="33" t="s">
        <v>42</v>
      </c>
      <c r="B65" s="34" t="s">
        <v>198</v>
      </c>
      <c r="C65" s="34"/>
      <c r="D65" s="34"/>
      <c r="E65" s="34"/>
      <c r="F65" s="34"/>
      <c r="G65" s="34"/>
      <c r="H65" s="34"/>
      <c r="I65" s="34"/>
      <c r="J65" s="34"/>
      <c r="K65" s="60">
        <f>K66</f>
        <v>0</v>
      </c>
      <c r="L65" s="60">
        <f>L66</f>
        <v>350</v>
      </c>
      <c r="M65" s="60">
        <f>M66</f>
        <v>350</v>
      </c>
      <c r="N65" s="60">
        <f>N66</f>
        <v>420</v>
      </c>
      <c r="O65" s="60">
        <f>O66</f>
        <v>420</v>
      </c>
      <c r="P65" s="60"/>
      <c r="Q65" s="60">
        <f t="shared" ref="Q65:Z65" si="19">Q66</f>
        <v>420</v>
      </c>
      <c r="R65" s="60">
        <f t="shared" si="19"/>
        <v>0</v>
      </c>
      <c r="S65" s="60">
        <f t="shared" si="19"/>
        <v>0</v>
      </c>
      <c r="T65" s="60">
        <f t="shared" si="19"/>
        <v>0</v>
      </c>
      <c r="U65" s="60">
        <f t="shared" si="19"/>
        <v>0</v>
      </c>
      <c r="V65" s="60">
        <f t="shared" si="19"/>
        <v>0</v>
      </c>
      <c r="W65" s="60">
        <f t="shared" si="19"/>
        <v>0</v>
      </c>
      <c r="X65" s="60">
        <f t="shared" si="19"/>
        <v>0</v>
      </c>
      <c r="Y65" s="60">
        <f t="shared" si="19"/>
        <v>0</v>
      </c>
      <c r="Z65" s="60">
        <f t="shared" si="19"/>
        <v>0</v>
      </c>
      <c r="AA65" s="60"/>
      <c r="AB65" s="60"/>
      <c r="AC65" s="60"/>
      <c r="AD65" s="60"/>
      <c r="AE65" s="37"/>
      <c r="AF65" s="60"/>
      <c r="AG65" s="60"/>
      <c r="AH65" s="60"/>
      <c r="AI65" s="60"/>
      <c r="AJ65" s="60"/>
    </row>
    <row r="66" s="5" customFormat="1" ht="30" hidden="1" customHeight="1" spans="1:36">
      <c r="A66" s="35" t="s">
        <v>44</v>
      </c>
      <c r="B66" s="36" t="s">
        <v>198</v>
      </c>
      <c r="C66" s="36"/>
      <c r="D66" s="36"/>
      <c r="E66" s="36"/>
      <c r="F66" s="36"/>
      <c r="G66" s="36"/>
      <c r="H66" s="36"/>
      <c r="I66" s="36"/>
      <c r="J66" s="36"/>
      <c r="K66" s="52"/>
      <c r="L66" s="52">
        <f>L67</f>
        <v>350</v>
      </c>
      <c r="M66" s="52">
        <f>M67</f>
        <v>350</v>
      </c>
      <c r="N66" s="52">
        <f>N67</f>
        <v>420</v>
      </c>
      <c r="O66" s="52">
        <f>O67</f>
        <v>420</v>
      </c>
      <c r="P66" s="52"/>
      <c r="Q66" s="52">
        <f t="shared" ref="Q66:Z66" si="20">Q67</f>
        <v>420</v>
      </c>
      <c r="R66" s="52">
        <f t="shared" si="20"/>
        <v>0</v>
      </c>
      <c r="S66" s="52">
        <f t="shared" si="20"/>
        <v>0</v>
      </c>
      <c r="T66" s="52">
        <f t="shared" si="20"/>
        <v>0</v>
      </c>
      <c r="U66" s="52">
        <f t="shared" si="20"/>
        <v>0</v>
      </c>
      <c r="V66" s="52">
        <f t="shared" si="20"/>
        <v>0</v>
      </c>
      <c r="W66" s="52">
        <f t="shared" si="20"/>
        <v>0</v>
      </c>
      <c r="X66" s="52">
        <f t="shared" si="20"/>
        <v>0</v>
      </c>
      <c r="Y66" s="52">
        <f t="shared" si="20"/>
        <v>0</v>
      </c>
      <c r="Z66" s="52">
        <f t="shared" si="20"/>
        <v>0</v>
      </c>
      <c r="AA66" s="52"/>
      <c r="AB66" s="52"/>
      <c r="AC66" s="52"/>
      <c r="AD66" s="52"/>
      <c r="AE66" s="37"/>
      <c r="AF66" s="52"/>
      <c r="AG66" s="52"/>
      <c r="AH66" s="52"/>
      <c r="AI66" s="52"/>
      <c r="AJ66" s="52"/>
    </row>
    <row r="67" s="5" customFormat="1" ht="104" customHeight="1" spans="1:37">
      <c r="A67" s="37">
        <v>9</v>
      </c>
      <c r="B67" s="37" t="s">
        <v>199</v>
      </c>
      <c r="C67" s="37">
        <v>2026</v>
      </c>
      <c r="D67" s="37" t="s">
        <v>200</v>
      </c>
      <c r="E67" s="39" t="s">
        <v>82</v>
      </c>
      <c r="F67" s="37" t="s">
        <v>198</v>
      </c>
      <c r="G67" s="37" t="s">
        <v>50</v>
      </c>
      <c r="H67" s="37" t="s">
        <v>51</v>
      </c>
      <c r="I67" s="37" t="s">
        <v>84</v>
      </c>
      <c r="J67" s="53" t="s">
        <v>201</v>
      </c>
      <c r="K67" s="39" t="s">
        <v>202</v>
      </c>
      <c r="L67" s="39">
        <v>350</v>
      </c>
      <c r="M67" s="39">
        <v>350</v>
      </c>
      <c r="N67" s="39">
        <v>420</v>
      </c>
      <c r="O67" s="39">
        <v>420</v>
      </c>
      <c r="P67" s="39"/>
      <c r="Q67" s="39">
        <v>420</v>
      </c>
      <c r="R67" s="39">
        <v>0</v>
      </c>
      <c r="S67" s="39">
        <v>0</v>
      </c>
      <c r="T67" s="39">
        <v>0</v>
      </c>
      <c r="U67" s="39">
        <v>0</v>
      </c>
      <c r="V67" s="39">
        <v>0</v>
      </c>
      <c r="W67" s="39">
        <v>0</v>
      </c>
      <c r="X67" s="39">
        <v>0</v>
      </c>
      <c r="Y67" s="39"/>
      <c r="Z67" s="39">
        <v>0</v>
      </c>
      <c r="AA67" s="39" t="s">
        <v>203</v>
      </c>
      <c r="AB67" s="39" t="s">
        <v>204</v>
      </c>
      <c r="AC67" s="39" t="s">
        <v>203</v>
      </c>
      <c r="AD67" s="39" t="s">
        <v>204</v>
      </c>
      <c r="AE67" s="37"/>
      <c r="AF67" s="64" t="s">
        <v>205</v>
      </c>
      <c r="AG67" s="64" t="s">
        <v>206</v>
      </c>
      <c r="AH67" s="39"/>
      <c r="AI67" s="39"/>
      <c r="AJ67" s="39"/>
      <c r="AK67" s="69" t="s">
        <v>389</v>
      </c>
    </row>
    <row r="68" s="7" customFormat="1" ht="30" hidden="1" customHeight="1" spans="1:37">
      <c r="A68" s="23" t="s">
        <v>40</v>
      </c>
      <c r="B68" s="24" t="s">
        <v>207</v>
      </c>
      <c r="C68" s="24"/>
      <c r="D68" s="24"/>
      <c r="E68" s="24"/>
      <c r="F68" s="24"/>
      <c r="G68" s="24"/>
      <c r="H68" s="24"/>
      <c r="I68" s="24"/>
      <c r="J68" s="24"/>
      <c r="K68" s="66">
        <f>K69+K83+K89</f>
        <v>0</v>
      </c>
      <c r="L68" s="66">
        <f>L69+L83+L89</f>
        <v>5202</v>
      </c>
      <c r="M68" s="66">
        <f>M69+M83+M89</f>
        <v>12202</v>
      </c>
      <c r="N68" s="66">
        <f>N69+N83+N89</f>
        <v>4899.2</v>
      </c>
      <c r="O68" s="66">
        <f>O69+O83+O89</f>
        <v>4520</v>
      </c>
      <c r="P68" s="66"/>
      <c r="Q68" s="66">
        <f t="shared" ref="Q68:Z68" si="21">Q69+Q83+Q89</f>
        <v>2314</v>
      </c>
      <c r="R68" s="66">
        <f t="shared" si="21"/>
        <v>711</v>
      </c>
      <c r="S68" s="66">
        <f t="shared" si="21"/>
        <v>477</v>
      </c>
      <c r="T68" s="66">
        <f t="shared" si="21"/>
        <v>0</v>
      </c>
      <c r="U68" s="66">
        <f t="shared" si="21"/>
        <v>0</v>
      </c>
      <c r="V68" s="66">
        <f t="shared" si="21"/>
        <v>0</v>
      </c>
      <c r="W68" s="66">
        <f t="shared" si="21"/>
        <v>0</v>
      </c>
      <c r="X68" s="66">
        <f t="shared" si="21"/>
        <v>379.2</v>
      </c>
      <c r="Y68" s="66">
        <f t="shared" si="21"/>
        <v>0</v>
      </c>
      <c r="Z68" s="66">
        <f t="shared" si="21"/>
        <v>0</v>
      </c>
      <c r="AA68" s="66"/>
      <c r="AB68" s="66"/>
      <c r="AC68" s="66"/>
      <c r="AD68" s="66"/>
      <c r="AE68" s="66"/>
      <c r="AF68" s="66"/>
      <c r="AG68" s="66"/>
      <c r="AH68" s="66"/>
      <c r="AI68" s="66"/>
      <c r="AJ68" s="66"/>
      <c r="AK68" s="69"/>
    </row>
    <row r="69" s="5" customFormat="1" ht="30" hidden="1" customHeight="1" spans="1:36">
      <c r="A69" s="25" t="s">
        <v>42</v>
      </c>
      <c r="B69" s="34" t="s">
        <v>208</v>
      </c>
      <c r="C69" s="34"/>
      <c r="D69" s="34"/>
      <c r="E69" s="34"/>
      <c r="F69" s="34"/>
      <c r="G69" s="34"/>
      <c r="H69" s="34"/>
      <c r="I69" s="34"/>
      <c r="J69" s="34"/>
      <c r="K69" s="60">
        <f>K70+K71+K72+K73+K74+K75+K76+K77+K78</f>
        <v>0</v>
      </c>
      <c r="L69" s="60">
        <f>L70+L71+L72+L73+L74+L75+L76+L77+L78</f>
        <v>4535</v>
      </c>
      <c r="M69" s="60">
        <f>M70+M71+M72+M73+M74+M75+M76+M77+M78</f>
        <v>11535</v>
      </c>
      <c r="N69" s="60">
        <f>N70+N71+N72+N73+N74+N75+N76+N77+N78</f>
        <v>3899.2</v>
      </c>
      <c r="O69" s="60">
        <f>O70+O71+O72+O73+O74+O75+O76+O77+O78</f>
        <v>3520</v>
      </c>
      <c r="P69" s="60"/>
      <c r="Q69" s="60">
        <f t="shared" ref="Q69:Z69" si="22">Q70+Q71+Q72+Q73+Q74+Q75+Q76+Q77+Q78</f>
        <v>2102</v>
      </c>
      <c r="R69" s="60">
        <f t="shared" si="22"/>
        <v>400</v>
      </c>
      <c r="S69" s="60">
        <f t="shared" si="22"/>
        <v>0</v>
      </c>
      <c r="T69" s="60">
        <f t="shared" si="22"/>
        <v>0</v>
      </c>
      <c r="U69" s="60">
        <f t="shared" si="22"/>
        <v>0</v>
      </c>
      <c r="V69" s="60">
        <f t="shared" si="22"/>
        <v>0</v>
      </c>
      <c r="W69" s="60">
        <f t="shared" si="22"/>
        <v>0</v>
      </c>
      <c r="X69" s="60">
        <f t="shared" si="22"/>
        <v>379.2</v>
      </c>
      <c r="Y69" s="60">
        <f t="shared" si="22"/>
        <v>0</v>
      </c>
      <c r="Z69" s="60">
        <f t="shared" si="22"/>
        <v>0</v>
      </c>
      <c r="AA69" s="60"/>
      <c r="AB69" s="60"/>
      <c r="AC69" s="60"/>
      <c r="AD69" s="60"/>
      <c r="AE69" s="60"/>
      <c r="AF69" s="60"/>
      <c r="AG69" s="60"/>
      <c r="AH69" s="60"/>
      <c r="AI69" s="60"/>
      <c r="AJ69" s="60"/>
    </row>
    <row r="70" s="5" customFormat="1" ht="30" hidden="1" customHeight="1" spans="1:36">
      <c r="A70" s="35" t="s">
        <v>44</v>
      </c>
      <c r="B70" s="36" t="s">
        <v>209</v>
      </c>
      <c r="C70" s="36"/>
      <c r="D70" s="36"/>
      <c r="E70" s="36"/>
      <c r="F70" s="36"/>
      <c r="G70" s="36"/>
      <c r="H70" s="36"/>
      <c r="I70" s="36"/>
      <c r="J70" s="36"/>
      <c r="K70" s="52"/>
      <c r="L70" s="52"/>
      <c r="M70" s="52"/>
      <c r="N70" s="52"/>
      <c r="O70" s="52"/>
      <c r="P70" s="52"/>
      <c r="Q70" s="52"/>
      <c r="R70" s="52"/>
      <c r="S70" s="54"/>
      <c r="T70" s="54"/>
      <c r="U70" s="54"/>
      <c r="V70" s="54"/>
      <c r="W70" s="54"/>
      <c r="X70" s="54"/>
      <c r="Y70" s="54"/>
      <c r="Z70" s="54"/>
      <c r="AA70" s="52"/>
      <c r="AB70" s="52"/>
      <c r="AC70" s="52"/>
      <c r="AD70" s="52"/>
      <c r="AE70" s="52"/>
      <c r="AF70" s="52"/>
      <c r="AG70" s="52"/>
      <c r="AH70" s="52"/>
      <c r="AI70" s="52"/>
      <c r="AJ70" s="52"/>
    </row>
    <row r="71" s="5" customFormat="1" ht="30" hidden="1" customHeight="1" spans="1:36">
      <c r="A71" s="35" t="s">
        <v>44</v>
      </c>
      <c r="B71" s="36" t="s">
        <v>210</v>
      </c>
      <c r="C71" s="36"/>
      <c r="D71" s="36"/>
      <c r="E71" s="36"/>
      <c r="F71" s="36"/>
      <c r="G71" s="36"/>
      <c r="H71" s="36"/>
      <c r="I71" s="36"/>
      <c r="J71" s="36"/>
      <c r="K71" s="52"/>
      <c r="L71" s="52"/>
      <c r="M71" s="52"/>
      <c r="N71" s="52"/>
      <c r="O71" s="52"/>
      <c r="P71" s="52"/>
      <c r="Q71" s="52"/>
      <c r="R71" s="52"/>
      <c r="S71" s="54"/>
      <c r="T71" s="54"/>
      <c r="U71" s="54"/>
      <c r="V71" s="54"/>
      <c r="W71" s="54"/>
      <c r="X71" s="54"/>
      <c r="Y71" s="54"/>
      <c r="Z71" s="54"/>
      <c r="AA71" s="52"/>
      <c r="AB71" s="52"/>
      <c r="AC71" s="52"/>
      <c r="AD71" s="52"/>
      <c r="AE71" s="52"/>
      <c r="AF71" s="52"/>
      <c r="AG71" s="52"/>
      <c r="AH71" s="52"/>
      <c r="AI71" s="52"/>
      <c r="AJ71" s="52"/>
    </row>
    <row r="72" s="5" customFormat="1" ht="30" hidden="1" customHeight="1" spans="1:36">
      <c r="A72" s="35" t="s">
        <v>44</v>
      </c>
      <c r="B72" s="36" t="s">
        <v>211</v>
      </c>
      <c r="C72" s="36"/>
      <c r="D72" s="36"/>
      <c r="E72" s="36"/>
      <c r="F72" s="36"/>
      <c r="G72" s="36"/>
      <c r="H72" s="36"/>
      <c r="I72" s="36"/>
      <c r="J72" s="36"/>
      <c r="K72" s="52"/>
      <c r="L72" s="52"/>
      <c r="M72" s="52"/>
      <c r="N72" s="52"/>
      <c r="O72" s="52"/>
      <c r="P72" s="52"/>
      <c r="Q72" s="52"/>
      <c r="R72" s="52"/>
      <c r="S72" s="54"/>
      <c r="T72" s="54"/>
      <c r="U72" s="54"/>
      <c r="V72" s="54"/>
      <c r="W72" s="54"/>
      <c r="X72" s="54"/>
      <c r="Y72" s="54"/>
      <c r="Z72" s="54"/>
      <c r="AA72" s="52"/>
      <c r="AB72" s="52"/>
      <c r="AC72" s="52"/>
      <c r="AD72" s="52"/>
      <c r="AE72" s="52"/>
      <c r="AF72" s="52"/>
      <c r="AG72" s="52"/>
      <c r="AH72" s="52"/>
      <c r="AI72" s="52"/>
      <c r="AJ72" s="52"/>
    </row>
    <row r="73" s="7" customFormat="1" ht="30" hidden="1" customHeight="1" spans="1:37">
      <c r="A73" s="35" t="s">
        <v>44</v>
      </c>
      <c r="B73" s="36" t="s">
        <v>212</v>
      </c>
      <c r="C73" s="36"/>
      <c r="D73" s="36"/>
      <c r="E73" s="36"/>
      <c r="F73" s="36"/>
      <c r="G73" s="36"/>
      <c r="H73" s="36"/>
      <c r="I73" s="36"/>
      <c r="J73" s="36"/>
      <c r="K73" s="52"/>
      <c r="L73" s="52"/>
      <c r="M73" s="52"/>
      <c r="N73" s="52"/>
      <c r="O73" s="52"/>
      <c r="P73" s="52"/>
      <c r="Q73" s="52"/>
      <c r="R73" s="52"/>
      <c r="S73" s="54"/>
      <c r="T73" s="54"/>
      <c r="U73" s="54"/>
      <c r="V73" s="54"/>
      <c r="W73" s="54"/>
      <c r="X73" s="54"/>
      <c r="Y73" s="54"/>
      <c r="Z73" s="54"/>
      <c r="AA73" s="52"/>
      <c r="AB73" s="52"/>
      <c r="AC73" s="52"/>
      <c r="AD73" s="52"/>
      <c r="AE73" s="52"/>
      <c r="AF73" s="52"/>
      <c r="AG73" s="52"/>
      <c r="AH73" s="52"/>
      <c r="AI73" s="52"/>
      <c r="AJ73" s="52"/>
      <c r="AK73" s="69"/>
    </row>
    <row r="74" s="5" customFormat="1" ht="30" hidden="1" customHeight="1" spans="1:36">
      <c r="A74" s="35" t="s">
        <v>44</v>
      </c>
      <c r="B74" s="36" t="s">
        <v>213</v>
      </c>
      <c r="C74" s="36"/>
      <c r="D74" s="36"/>
      <c r="E74" s="36"/>
      <c r="F74" s="36"/>
      <c r="G74" s="36"/>
      <c r="H74" s="36"/>
      <c r="I74" s="36"/>
      <c r="J74" s="36"/>
      <c r="K74" s="52"/>
      <c r="L74" s="52"/>
      <c r="M74" s="52"/>
      <c r="N74" s="52"/>
      <c r="O74" s="52"/>
      <c r="P74" s="52"/>
      <c r="Q74" s="52"/>
      <c r="R74" s="52"/>
      <c r="S74" s="54"/>
      <c r="T74" s="54"/>
      <c r="U74" s="54"/>
      <c r="V74" s="54"/>
      <c r="W74" s="54"/>
      <c r="X74" s="54"/>
      <c r="Y74" s="54"/>
      <c r="Z74" s="54"/>
      <c r="AA74" s="52"/>
      <c r="AB74" s="52"/>
      <c r="AC74" s="52"/>
      <c r="AD74" s="52"/>
      <c r="AE74" s="52"/>
      <c r="AF74" s="52"/>
      <c r="AG74" s="52"/>
      <c r="AH74" s="52"/>
      <c r="AI74" s="52"/>
      <c r="AJ74" s="52"/>
    </row>
    <row r="75" s="5" customFormat="1" ht="30" hidden="1" customHeight="1" spans="1:36">
      <c r="A75" s="35" t="s">
        <v>44</v>
      </c>
      <c r="B75" s="36" t="s">
        <v>214</v>
      </c>
      <c r="C75" s="36"/>
      <c r="D75" s="36"/>
      <c r="E75" s="36"/>
      <c r="F75" s="36"/>
      <c r="G75" s="36"/>
      <c r="H75" s="36"/>
      <c r="I75" s="36"/>
      <c r="J75" s="36"/>
      <c r="K75" s="52"/>
      <c r="L75" s="52"/>
      <c r="M75" s="52"/>
      <c r="N75" s="52"/>
      <c r="O75" s="52"/>
      <c r="P75" s="52"/>
      <c r="Q75" s="52"/>
      <c r="R75" s="52"/>
      <c r="S75" s="54"/>
      <c r="T75" s="54"/>
      <c r="U75" s="54"/>
      <c r="V75" s="54"/>
      <c r="W75" s="54"/>
      <c r="X75" s="54"/>
      <c r="Y75" s="54"/>
      <c r="Z75" s="54"/>
      <c r="AA75" s="52"/>
      <c r="AB75" s="52"/>
      <c r="AC75" s="52"/>
      <c r="AD75" s="52"/>
      <c r="AE75" s="52"/>
      <c r="AF75" s="52"/>
      <c r="AG75" s="52"/>
      <c r="AH75" s="52"/>
      <c r="AI75" s="52"/>
      <c r="AJ75" s="52"/>
    </row>
    <row r="76" s="5" customFormat="1" ht="30" hidden="1" customHeight="1" spans="1:36">
      <c r="A76" s="35" t="s">
        <v>44</v>
      </c>
      <c r="B76" s="36" t="s">
        <v>323</v>
      </c>
      <c r="C76" s="36"/>
      <c r="D76" s="36"/>
      <c r="E76" s="36"/>
      <c r="F76" s="36"/>
      <c r="G76" s="36"/>
      <c r="H76" s="36"/>
      <c r="I76" s="36"/>
      <c r="J76" s="36"/>
      <c r="K76" s="52"/>
      <c r="L76" s="52"/>
      <c r="M76" s="52"/>
      <c r="N76" s="52"/>
      <c r="O76" s="52"/>
      <c r="P76" s="52"/>
      <c r="Q76" s="52"/>
      <c r="R76" s="52"/>
      <c r="S76" s="54"/>
      <c r="T76" s="54"/>
      <c r="U76" s="54"/>
      <c r="V76" s="54"/>
      <c r="W76" s="54"/>
      <c r="X76" s="54"/>
      <c r="Y76" s="54"/>
      <c r="Z76" s="54"/>
      <c r="AA76" s="52"/>
      <c r="AB76" s="52"/>
      <c r="AC76" s="52"/>
      <c r="AD76" s="52"/>
      <c r="AE76" s="52"/>
      <c r="AF76" s="52"/>
      <c r="AG76" s="52"/>
      <c r="AH76" s="52"/>
      <c r="AI76" s="52"/>
      <c r="AJ76" s="52"/>
    </row>
    <row r="77" s="5" customFormat="1" ht="30" hidden="1" customHeight="1" spans="1:36">
      <c r="A77" s="35" t="s">
        <v>44</v>
      </c>
      <c r="B77" s="36" t="s">
        <v>215</v>
      </c>
      <c r="C77" s="36"/>
      <c r="D77" s="36"/>
      <c r="E77" s="36"/>
      <c r="F77" s="36"/>
      <c r="G77" s="36"/>
      <c r="H77" s="36"/>
      <c r="I77" s="36"/>
      <c r="J77" s="36"/>
      <c r="K77" s="52"/>
      <c r="L77" s="52"/>
      <c r="M77" s="52"/>
      <c r="N77" s="52"/>
      <c r="O77" s="52"/>
      <c r="P77" s="52"/>
      <c r="Q77" s="52"/>
      <c r="R77" s="52"/>
      <c r="S77" s="54"/>
      <c r="T77" s="54"/>
      <c r="U77" s="54"/>
      <c r="V77" s="54"/>
      <c r="W77" s="54"/>
      <c r="X77" s="54"/>
      <c r="Y77" s="54"/>
      <c r="Z77" s="54"/>
      <c r="AA77" s="52"/>
      <c r="AB77" s="52"/>
      <c r="AC77" s="52"/>
      <c r="AD77" s="52"/>
      <c r="AE77" s="52"/>
      <c r="AF77" s="52"/>
      <c r="AG77" s="52"/>
      <c r="AH77" s="52"/>
      <c r="AI77" s="52"/>
      <c r="AJ77" s="52"/>
    </row>
    <row r="78" s="5" customFormat="1" ht="30" hidden="1" customHeight="1" spans="1:36">
      <c r="A78" s="35" t="s">
        <v>44</v>
      </c>
      <c r="B78" s="36" t="s">
        <v>216</v>
      </c>
      <c r="C78" s="36"/>
      <c r="D78" s="36"/>
      <c r="E78" s="36"/>
      <c r="F78" s="36"/>
      <c r="G78" s="36"/>
      <c r="H78" s="36"/>
      <c r="I78" s="36"/>
      <c r="J78" s="36"/>
      <c r="K78" s="52"/>
      <c r="L78" s="52">
        <f>L79+L80+L81++L82</f>
        <v>4535</v>
      </c>
      <c r="M78" s="52">
        <f>M79+M80+M81++M82</f>
        <v>11535</v>
      </c>
      <c r="N78" s="52">
        <f>N79+N80+N81++N82</f>
        <v>3899.2</v>
      </c>
      <c r="O78" s="52">
        <f>O79+O80+O81++O82</f>
        <v>3520</v>
      </c>
      <c r="P78" s="52"/>
      <c r="Q78" s="52">
        <f t="shared" ref="Q78:Z78" si="23">Q79+Q80+Q81++Q82</f>
        <v>2102</v>
      </c>
      <c r="R78" s="52">
        <f t="shared" si="23"/>
        <v>400</v>
      </c>
      <c r="S78" s="52">
        <f t="shared" si="23"/>
        <v>0</v>
      </c>
      <c r="T78" s="52">
        <f t="shared" si="23"/>
        <v>0</v>
      </c>
      <c r="U78" s="52">
        <f t="shared" si="23"/>
        <v>0</v>
      </c>
      <c r="V78" s="52">
        <f t="shared" si="23"/>
        <v>0</v>
      </c>
      <c r="W78" s="52">
        <f t="shared" si="23"/>
        <v>0</v>
      </c>
      <c r="X78" s="52">
        <f t="shared" si="23"/>
        <v>379.2</v>
      </c>
      <c r="Y78" s="52">
        <f t="shared" si="23"/>
        <v>0</v>
      </c>
      <c r="Z78" s="52">
        <f t="shared" si="23"/>
        <v>0</v>
      </c>
      <c r="AA78" s="52"/>
      <c r="AB78" s="52"/>
      <c r="AC78" s="52"/>
      <c r="AD78" s="52"/>
      <c r="AE78" s="52"/>
      <c r="AF78" s="52"/>
      <c r="AG78" s="52"/>
      <c r="AH78" s="52"/>
      <c r="AI78" s="52"/>
      <c r="AJ78" s="52"/>
    </row>
    <row r="79" s="8" customFormat="1" ht="115" customHeight="1" spans="1:37">
      <c r="A79" s="37">
        <v>10</v>
      </c>
      <c r="B79" s="37" t="s">
        <v>217</v>
      </c>
      <c r="C79" s="37">
        <v>2026</v>
      </c>
      <c r="D79" s="37" t="s">
        <v>218</v>
      </c>
      <c r="E79" s="37" t="s">
        <v>207</v>
      </c>
      <c r="F79" s="37" t="s">
        <v>219</v>
      </c>
      <c r="G79" s="37" t="s">
        <v>50</v>
      </c>
      <c r="H79" s="37" t="s">
        <v>220</v>
      </c>
      <c r="I79" s="37" t="s">
        <v>221</v>
      </c>
      <c r="J79" s="53" t="s">
        <v>222</v>
      </c>
      <c r="K79" s="39" t="s">
        <v>223</v>
      </c>
      <c r="L79" s="39">
        <v>334</v>
      </c>
      <c r="M79" s="39">
        <v>334</v>
      </c>
      <c r="N79" s="39">
        <v>1079.2</v>
      </c>
      <c r="O79" s="39">
        <v>700</v>
      </c>
      <c r="P79" s="39"/>
      <c r="Q79" s="39">
        <v>700</v>
      </c>
      <c r="R79" s="39">
        <v>0</v>
      </c>
      <c r="S79" s="39">
        <v>0</v>
      </c>
      <c r="T79" s="39">
        <v>0</v>
      </c>
      <c r="U79" s="39">
        <v>0</v>
      </c>
      <c r="V79" s="39">
        <v>0</v>
      </c>
      <c r="W79" s="39">
        <v>0</v>
      </c>
      <c r="X79" s="39">
        <v>379.2</v>
      </c>
      <c r="Y79" s="39"/>
      <c r="Z79" s="39">
        <v>0</v>
      </c>
      <c r="AA79" s="39" t="s">
        <v>106</v>
      </c>
      <c r="AB79" s="39" t="s">
        <v>107</v>
      </c>
      <c r="AC79" s="39" t="s">
        <v>106</v>
      </c>
      <c r="AD79" s="39" t="s">
        <v>390</v>
      </c>
      <c r="AE79" s="39" t="s">
        <v>57</v>
      </c>
      <c r="AF79" s="64" t="s">
        <v>224</v>
      </c>
      <c r="AG79" s="64" t="s">
        <v>225</v>
      </c>
      <c r="AH79" s="39"/>
      <c r="AI79" s="39"/>
      <c r="AJ79" s="39" t="s">
        <v>68</v>
      </c>
      <c r="AK79" s="8" t="s">
        <v>388</v>
      </c>
    </row>
    <row r="80" s="8" customFormat="1" ht="212" customHeight="1" spans="1:37">
      <c r="A80" s="37">
        <v>11</v>
      </c>
      <c r="B80" s="37" t="s">
        <v>226</v>
      </c>
      <c r="C80" s="37">
        <v>2026</v>
      </c>
      <c r="D80" s="37" t="s">
        <v>227</v>
      </c>
      <c r="E80" s="37" t="s">
        <v>207</v>
      </c>
      <c r="F80" s="37" t="s">
        <v>219</v>
      </c>
      <c r="G80" s="37" t="s">
        <v>50</v>
      </c>
      <c r="H80" s="37" t="s">
        <v>122</v>
      </c>
      <c r="I80" s="37" t="s">
        <v>228</v>
      </c>
      <c r="J80" s="53" t="s">
        <v>229</v>
      </c>
      <c r="K80" s="39" t="s">
        <v>230</v>
      </c>
      <c r="L80" s="39">
        <v>423</v>
      </c>
      <c r="M80" s="39">
        <v>423</v>
      </c>
      <c r="N80" s="39">
        <v>720</v>
      </c>
      <c r="O80" s="39">
        <v>720</v>
      </c>
      <c r="P80" s="39">
        <v>320</v>
      </c>
      <c r="Q80" s="39"/>
      <c r="R80" s="39">
        <v>400</v>
      </c>
      <c r="S80" s="39">
        <v>0</v>
      </c>
      <c r="T80" s="39">
        <v>0</v>
      </c>
      <c r="U80" s="39">
        <v>0</v>
      </c>
      <c r="V80" s="39">
        <v>0</v>
      </c>
      <c r="W80" s="39">
        <v>0</v>
      </c>
      <c r="X80" s="39">
        <v>0</v>
      </c>
      <c r="Y80" s="39"/>
      <c r="Z80" s="39">
        <v>0</v>
      </c>
      <c r="AA80" s="39" t="s">
        <v>125</v>
      </c>
      <c r="AB80" s="39" t="s">
        <v>126</v>
      </c>
      <c r="AC80" s="39" t="s">
        <v>55</v>
      </c>
      <c r="AD80" s="39" t="s">
        <v>56</v>
      </c>
      <c r="AE80" s="39" t="s">
        <v>57</v>
      </c>
      <c r="AF80" s="64" t="s">
        <v>231</v>
      </c>
      <c r="AG80" s="53" t="s">
        <v>232</v>
      </c>
      <c r="AH80" s="39"/>
      <c r="AI80" s="39"/>
      <c r="AJ80" s="39" t="s">
        <v>68</v>
      </c>
      <c r="AK80" s="8" t="s">
        <v>383</v>
      </c>
    </row>
    <row r="81" s="8" customFormat="1" ht="178" customHeight="1" spans="1:38">
      <c r="A81" s="37">
        <v>12</v>
      </c>
      <c r="B81" s="37" t="s">
        <v>233</v>
      </c>
      <c r="C81" s="37">
        <v>2026</v>
      </c>
      <c r="D81" s="37" t="s">
        <v>234</v>
      </c>
      <c r="E81" s="37" t="s">
        <v>207</v>
      </c>
      <c r="F81" s="37" t="s">
        <v>219</v>
      </c>
      <c r="G81" s="37" t="s">
        <v>50</v>
      </c>
      <c r="H81" s="37" t="s">
        <v>235</v>
      </c>
      <c r="I81" s="37" t="s">
        <v>236</v>
      </c>
      <c r="J81" s="53" t="s">
        <v>237</v>
      </c>
      <c r="K81" s="39" t="s">
        <v>238</v>
      </c>
      <c r="L81" s="39">
        <v>3000</v>
      </c>
      <c r="M81" s="39">
        <v>10000</v>
      </c>
      <c r="N81" s="39">
        <v>1100</v>
      </c>
      <c r="O81" s="39">
        <v>1100</v>
      </c>
      <c r="P81" s="39"/>
      <c r="Q81" s="39">
        <v>1100</v>
      </c>
      <c r="R81" s="39">
        <v>0</v>
      </c>
      <c r="S81" s="39">
        <v>0</v>
      </c>
      <c r="T81" s="39">
        <v>0</v>
      </c>
      <c r="U81" s="39">
        <v>0</v>
      </c>
      <c r="V81" s="39">
        <v>0</v>
      </c>
      <c r="W81" s="39">
        <v>0</v>
      </c>
      <c r="X81" s="39">
        <v>0</v>
      </c>
      <c r="Y81" s="39"/>
      <c r="Z81" s="39">
        <v>0</v>
      </c>
      <c r="AA81" s="39" t="s">
        <v>239</v>
      </c>
      <c r="AB81" s="39" t="s">
        <v>240</v>
      </c>
      <c r="AC81" s="39" t="s">
        <v>239</v>
      </c>
      <c r="AD81" s="39" t="s">
        <v>240</v>
      </c>
      <c r="AE81" s="39" t="s">
        <v>241</v>
      </c>
      <c r="AF81" s="64" t="s">
        <v>242</v>
      </c>
      <c r="AG81" s="53" t="s">
        <v>232</v>
      </c>
      <c r="AH81" s="39"/>
      <c r="AI81" s="39"/>
      <c r="AJ81" s="39" t="s">
        <v>68</v>
      </c>
      <c r="AK81" s="8" t="s">
        <v>391</v>
      </c>
      <c r="AL81" s="8" t="s">
        <v>392</v>
      </c>
    </row>
    <row r="82" s="8" customFormat="1" ht="204" customHeight="1" spans="1:37">
      <c r="A82" s="37">
        <v>13</v>
      </c>
      <c r="B82" s="37" t="s">
        <v>243</v>
      </c>
      <c r="C82" s="37">
        <v>2026</v>
      </c>
      <c r="D82" s="37" t="s">
        <v>244</v>
      </c>
      <c r="E82" s="37" t="s">
        <v>207</v>
      </c>
      <c r="F82" s="37" t="s">
        <v>219</v>
      </c>
      <c r="G82" s="37" t="s">
        <v>50</v>
      </c>
      <c r="H82" s="37" t="s">
        <v>94</v>
      </c>
      <c r="I82" s="37" t="s">
        <v>236</v>
      </c>
      <c r="J82" s="53" t="s">
        <v>245</v>
      </c>
      <c r="K82" s="39" t="s">
        <v>246</v>
      </c>
      <c r="L82" s="39">
        <v>778</v>
      </c>
      <c r="M82" s="39">
        <v>778</v>
      </c>
      <c r="N82" s="39">
        <v>1000</v>
      </c>
      <c r="O82" s="39">
        <v>1000</v>
      </c>
      <c r="P82" s="39">
        <v>698</v>
      </c>
      <c r="Q82" s="39">
        <v>302</v>
      </c>
      <c r="R82" s="39">
        <v>0</v>
      </c>
      <c r="S82" s="39">
        <v>0</v>
      </c>
      <c r="T82" s="39">
        <v>0</v>
      </c>
      <c r="U82" s="39">
        <v>0</v>
      </c>
      <c r="V82" s="39">
        <v>0</v>
      </c>
      <c r="W82" s="39">
        <v>0</v>
      </c>
      <c r="X82" s="39">
        <v>0</v>
      </c>
      <c r="Y82" s="39"/>
      <c r="Z82" s="39">
        <v>0</v>
      </c>
      <c r="AA82" s="39" t="s">
        <v>97</v>
      </c>
      <c r="AB82" s="39" t="s">
        <v>98</v>
      </c>
      <c r="AC82" s="39" t="s">
        <v>55</v>
      </c>
      <c r="AD82" s="39" t="s">
        <v>56</v>
      </c>
      <c r="AE82" s="39" t="s">
        <v>57</v>
      </c>
      <c r="AF82" s="64" t="s">
        <v>247</v>
      </c>
      <c r="AG82" s="53" t="s">
        <v>248</v>
      </c>
      <c r="AH82" s="39"/>
      <c r="AI82" s="39"/>
      <c r="AJ82" s="39" t="s">
        <v>68</v>
      </c>
      <c r="AK82" s="8" t="s">
        <v>387</v>
      </c>
    </row>
    <row r="83" s="5" customFormat="1" ht="30" hidden="1" customHeight="1" spans="1:36">
      <c r="A83" s="71" t="s">
        <v>42</v>
      </c>
      <c r="B83" s="34" t="s">
        <v>249</v>
      </c>
      <c r="C83" s="34"/>
      <c r="D83" s="34"/>
      <c r="E83" s="34"/>
      <c r="F83" s="34"/>
      <c r="G83" s="34"/>
      <c r="H83" s="34"/>
      <c r="I83" s="34"/>
      <c r="J83" s="34"/>
      <c r="K83" s="60">
        <f>K84+K85+K87+K88</f>
        <v>0</v>
      </c>
      <c r="L83" s="60">
        <f>L84+L85+L87+L88</f>
        <v>667</v>
      </c>
      <c r="M83" s="60">
        <f>M84+M85+M87+M88</f>
        <v>667</v>
      </c>
      <c r="N83" s="60">
        <f>N84+N85+N87+N88</f>
        <v>1000</v>
      </c>
      <c r="O83" s="60">
        <f>O84+O85+O87+O88</f>
        <v>1000</v>
      </c>
      <c r="P83" s="60"/>
      <c r="Q83" s="60">
        <f t="shared" ref="Q83:Z83" si="24">Q84+Q85+Q87+Q88</f>
        <v>212</v>
      </c>
      <c r="R83" s="60">
        <f t="shared" si="24"/>
        <v>311</v>
      </c>
      <c r="S83" s="60">
        <f t="shared" si="24"/>
        <v>477</v>
      </c>
      <c r="T83" s="60">
        <f t="shared" si="24"/>
        <v>0</v>
      </c>
      <c r="U83" s="60">
        <f t="shared" si="24"/>
        <v>0</v>
      </c>
      <c r="V83" s="60">
        <f t="shared" si="24"/>
        <v>0</v>
      </c>
      <c r="W83" s="60">
        <f t="shared" si="24"/>
        <v>0</v>
      </c>
      <c r="X83" s="60">
        <f t="shared" si="24"/>
        <v>0</v>
      </c>
      <c r="Y83" s="60">
        <f t="shared" si="24"/>
        <v>0</v>
      </c>
      <c r="Z83" s="60">
        <f t="shared" si="24"/>
        <v>0</v>
      </c>
      <c r="AA83" s="60"/>
      <c r="AB83" s="60"/>
      <c r="AC83" s="60"/>
      <c r="AD83" s="60"/>
      <c r="AE83" s="60"/>
      <c r="AF83" s="60"/>
      <c r="AG83" s="60"/>
      <c r="AH83" s="60"/>
      <c r="AI83" s="60"/>
      <c r="AJ83" s="60"/>
    </row>
    <row r="84" s="3" customFormat="1" ht="30" hidden="1" customHeight="1" spans="1:36">
      <c r="A84" s="35" t="s">
        <v>44</v>
      </c>
      <c r="B84" s="36" t="s">
        <v>250</v>
      </c>
      <c r="C84" s="36"/>
      <c r="D84" s="36"/>
      <c r="E84" s="36"/>
      <c r="F84" s="36"/>
      <c r="G84" s="36"/>
      <c r="H84" s="36"/>
      <c r="I84" s="36"/>
      <c r="J84" s="36"/>
      <c r="K84" s="52"/>
      <c r="L84" s="52"/>
      <c r="M84" s="52"/>
      <c r="N84" s="52"/>
      <c r="O84" s="52"/>
      <c r="P84" s="52"/>
      <c r="Q84" s="52"/>
      <c r="R84" s="52"/>
      <c r="S84" s="54"/>
      <c r="T84" s="54"/>
      <c r="U84" s="54"/>
      <c r="V84" s="54"/>
      <c r="W84" s="54"/>
      <c r="X84" s="54"/>
      <c r="Y84" s="54"/>
      <c r="Z84" s="54"/>
      <c r="AA84" s="52"/>
      <c r="AB84" s="52"/>
      <c r="AC84" s="52"/>
      <c r="AD84" s="52"/>
      <c r="AE84" s="52"/>
      <c r="AF84" s="52"/>
      <c r="AG84" s="52"/>
      <c r="AH84" s="52"/>
      <c r="AI84" s="52"/>
      <c r="AJ84" s="52"/>
    </row>
    <row r="85" s="7" customFormat="1" ht="30" hidden="1" customHeight="1" spans="1:37">
      <c r="A85" s="35" t="s">
        <v>44</v>
      </c>
      <c r="B85" s="36" t="s">
        <v>251</v>
      </c>
      <c r="C85" s="36"/>
      <c r="D85" s="36"/>
      <c r="E85" s="36"/>
      <c r="F85" s="36"/>
      <c r="G85" s="36"/>
      <c r="H85" s="36"/>
      <c r="I85" s="36"/>
      <c r="J85" s="36"/>
      <c r="K85" s="52"/>
      <c r="L85" s="52">
        <f>L86</f>
        <v>667</v>
      </c>
      <c r="M85" s="52">
        <f>M86</f>
        <v>667</v>
      </c>
      <c r="N85" s="52">
        <f>N86</f>
        <v>1000</v>
      </c>
      <c r="O85" s="52">
        <f>O86</f>
        <v>1000</v>
      </c>
      <c r="P85" s="52"/>
      <c r="Q85" s="52">
        <f t="shared" ref="Q85:Z85" si="25">Q86</f>
        <v>212</v>
      </c>
      <c r="R85" s="52">
        <f t="shared" si="25"/>
        <v>311</v>
      </c>
      <c r="S85" s="52">
        <f t="shared" si="25"/>
        <v>477</v>
      </c>
      <c r="T85" s="52">
        <f t="shared" si="25"/>
        <v>0</v>
      </c>
      <c r="U85" s="52">
        <f t="shared" si="25"/>
        <v>0</v>
      </c>
      <c r="V85" s="52">
        <f t="shared" si="25"/>
        <v>0</v>
      </c>
      <c r="W85" s="52">
        <f t="shared" si="25"/>
        <v>0</v>
      </c>
      <c r="X85" s="52">
        <f t="shared" si="25"/>
        <v>0</v>
      </c>
      <c r="Y85" s="52">
        <f t="shared" si="25"/>
        <v>0</v>
      </c>
      <c r="Z85" s="52">
        <f t="shared" si="25"/>
        <v>0</v>
      </c>
      <c r="AA85" s="52"/>
      <c r="AB85" s="52"/>
      <c r="AC85" s="52"/>
      <c r="AD85" s="52"/>
      <c r="AE85" s="52"/>
      <c r="AF85" s="52"/>
      <c r="AG85" s="52"/>
      <c r="AH85" s="52"/>
      <c r="AI85" s="52"/>
      <c r="AJ85" s="52"/>
      <c r="AK85" s="69"/>
    </row>
    <row r="86" s="5" customFormat="1" ht="165" customHeight="1" spans="1:37">
      <c r="A86" s="37">
        <v>14</v>
      </c>
      <c r="B86" s="37" t="s">
        <v>252</v>
      </c>
      <c r="C86" s="37">
        <v>2026</v>
      </c>
      <c r="D86" s="37" t="s">
        <v>253</v>
      </c>
      <c r="E86" s="37" t="s">
        <v>207</v>
      </c>
      <c r="F86" s="37" t="s">
        <v>219</v>
      </c>
      <c r="G86" s="37" t="s">
        <v>50</v>
      </c>
      <c r="H86" s="37" t="s">
        <v>254</v>
      </c>
      <c r="I86" s="37" t="s">
        <v>236</v>
      </c>
      <c r="J86" s="53" t="s">
        <v>255</v>
      </c>
      <c r="K86" s="39" t="s">
        <v>256</v>
      </c>
      <c r="L86" s="39">
        <v>667</v>
      </c>
      <c r="M86" s="39">
        <v>667</v>
      </c>
      <c r="N86" s="39">
        <v>1000</v>
      </c>
      <c r="O86" s="39">
        <v>1000</v>
      </c>
      <c r="P86" s="39"/>
      <c r="Q86" s="39">
        <v>212</v>
      </c>
      <c r="R86" s="39">
        <v>311</v>
      </c>
      <c r="S86" s="39">
        <v>477</v>
      </c>
      <c r="T86" s="39">
        <v>0</v>
      </c>
      <c r="U86" s="39">
        <v>0</v>
      </c>
      <c r="V86" s="39">
        <v>0</v>
      </c>
      <c r="W86" s="39">
        <v>0</v>
      </c>
      <c r="X86" s="39">
        <v>0</v>
      </c>
      <c r="Y86" s="39"/>
      <c r="Z86" s="39">
        <v>0</v>
      </c>
      <c r="AA86" s="39" t="s">
        <v>148</v>
      </c>
      <c r="AB86" s="39" t="s">
        <v>149</v>
      </c>
      <c r="AC86" s="39" t="s">
        <v>55</v>
      </c>
      <c r="AD86" s="39" t="s">
        <v>56</v>
      </c>
      <c r="AE86" s="39" t="s">
        <v>57</v>
      </c>
      <c r="AF86" s="64" t="s">
        <v>257</v>
      </c>
      <c r="AG86" s="64" t="s">
        <v>258</v>
      </c>
      <c r="AH86" s="39"/>
      <c r="AI86" s="39"/>
      <c r="AJ86" s="39"/>
      <c r="AK86" s="5" t="s">
        <v>383</v>
      </c>
    </row>
    <row r="87" s="5" customFormat="1" ht="30" hidden="1" customHeight="1" spans="1:36">
      <c r="A87" s="35" t="s">
        <v>44</v>
      </c>
      <c r="B87" s="36" t="s">
        <v>259</v>
      </c>
      <c r="C87" s="36"/>
      <c r="D87" s="36"/>
      <c r="E87" s="36"/>
      <c r="F87" s="36"/>
      <c r="G87" s="36"/>
      <c r="H87" s="36"/>
      <c r="I87" s="36"/>
      <c r="J87" s="36"/>
      <c r="K87" s="52"/>
      <c r="L87" s="52"/>
      <c r="M87" s="52"/>
      <c r="N87" s="52"/>
      <c r="O87" s="52"/>
      <c r="P87" s="52"/>
      <c r="Q87" s="52"/>
      <c r="R87" s="52"/>
      <c r="S87" s="54"/>
      <c r="T87" s="54"/>
      <c r="U87" s="54"/>
      <c r="V87" s="54"/>
      <c r="W87" s="54"/>
      <c r="X87" s="54"/>
      <c r="Y87" s="54"/>
      <c r="Z87" s="54"/>
      <c r="AA87" s="52"/>
      <c r="AB87" s="52"/>
      <c r="AC87" s="52"/>
      <c r="AD87" s="52"/>
      <c r="AE87" s="52"/>
      <c r="AF87" s="52"/>
      <c r="AG87" s="52"/>
      <c r="AH87" s="52"/>
      <c r="AI87" s="52"/>
      <c r="AJ87" s="52"/>
    </row>
    <row r="88" s="5" customFormat="1" ht="30" hidden="1" customHeight="1" spans="1:36">
      <c r="A88" s="35" t="s">
        <v>44</v>
      </c>
      <c r="B88" s="36" t="s">
        <v>260</v>
      </c>
      <c r="C88" s="36"/>
      <c r="D88" s="36"/>
      <c r="E88" s="36"/>
      <c r="F88" s="36"/>
      <c r="G88" s="36"/>
      <c r="H88" s="36"/>
      <c r="I88" s="36"/>
      <c r="J88" s="36"/>
      <c r="K88" s="52"/>
      <c r="L88" s="52"/>
      <c r="M88" s="52"/>
      <c r="N88" s="52"/>
      <c r="O88" s="52"/>
      <c r="P88" s="52"/>
      <c r="Q88" s="52"/>
      <c r="R88" s="52"/>
      <c r="S88" s="54"/>
      <c r="T88" s="54"/>
      <c r="U88" s="54"/>
      <c r="V88" s="54"/>
      <c r="W88" s="54"/>
      <c r="X88" s="54"/>
      <c r="Y88" s="54"/>
      <c r="Z88" s="54"/>
      <c r="AA88" s="52"/>
      <c r="AB88" s="52"/>
      <c r="AC88" s="52"/>
      <c r="AD88" s="52"/>
      <c r="AE88" s="52"/>
      <c r="AF88" s="52"/>
      <c r="AG88" s="52"/>
      <c r="AH88" s="52"/>
      <c r="AI88" s="52"/>
      <c r="AJ88" s="52"/>
    </row>
    <row r="89" s="5" customFormat="1" ht="30" hidden="1" customHeight="1" spans="1:36">
      <c r="A89" s="71" t="s">
        <v>42</v>
      </c>
      <c r="B89" s="34" t="s">
        <v>261</v>
      </c>
      <c r="C89" s="34"/>
      <c r="D89" s="34"/>
      <c r="E89" s="34"/>
      <c r="F89" s="34"/>
      <c r="G89" s="34"/>
      <c r="H89" s="34"/>
      <c r="I89" s="34"/>
      <c r="J89" s="34"/>
      <c r="K89" s="59">
        <f>K90+K91+K92+K93+K94+K95</f>
        <v>0</v>
      </c>
      <c r="L89" s="59">
        <f>L90+L91+L92+L93+L94+L95</f>
        <v>0</v>
      </c>
      <c r="M89" s="59">
        <f>M90+M91+M92+M93+M94+M95</f>
        <v>0</v>
      </c>
      <c r="N89" s="59">
        <f>N90+N91+N92+N93+N94+N95</f>
        <v>0</v>
      </c>
      <c r="O89" s="59">
        <f>O90+O91+O92+O93+O94+O95</f>
        <v>0</v>
      </c>
      <c r="P89" s="59"/>
      <c r="Q89" s="59">
        <f t="shared" ref="Q89:Z89" si="26">Q90+Q91+Q92+Q93+Q94+Q95</f>
        <v>0</v>
      </c>
      <c r="R89" s="59">
        <f t="shared" si="26"/>
        <v>0</v>
      </c>
      <c r="S89" s="59">
        <f t="shared" si="26"/>
        <v>0</v>
      </c>
      <c r="T89" s="59">
        <f t="shared" si="26"/>
        <v>0</v>
      </c>
      <c r="U89" s="59">
        <f t="shared" si="26"/>
        <v>0</v>
      </c>
      <c r="V89" s="59">
        <f t="shared" si="26"/>
        <v>0</v>
      </c>
      <c r="W89" s="59">
        <f t="shared" si="26"/>
        <v>0</v>
      </c>
      <c r="X89" s="59">
        <f t="shared" si="26"/>
        <v>0</v>
      </c>
      <c r="Y89" s="59">
        <f t="shared" si="26"/>
        <v>0</v>
      </c>
      <c r="Z89" s="59">
        <f t="shared" si="26"/>
        <v>0</v>
      </c>
      <c r="AA89" s="60"/>
      <c r="AB89" s="60"/>
      <c r="AC89" s="60"/>
      <c r="AD89" s="60"/>
      <c r="AE89" s="60"/>
      <c r="AF89" s="60"/>
      <c r="AG89" s="60"/>
      <c r="AH89" s="60"/>
      <c r="AI89" s="60"/>
      <c r="AJ89" s="60"/>
    </row>
    <row r="90" s="5" customFormat="1" ht="30" hidden="1" customHeight="1" spans="1:36">
      <c r="A90" s="35" t="s">
        <v>44</v>
      </c>
      <c r="B90" s="36" t="s">
        <v>262</v>
      </c>
      <c r="C90" s="36"/>
      <c r="D90" s="36"/>
      <c r="E90" s="36"/>
      <c r="F90" s="36"/>
      <c r="G90" s="36"/>
      <c r="H90" s="36"/>
      <c r="I90" s="36"/>
      <c r="J90" s="36"/>
      <c r="K90" s="52"/>
      <c r="L90" s="52"/>
      <c r="M90" s="52"/>
      <c r="N90" s="52"/>
      <c r="O90" s="52"/>
      <c r="P90" s="52"/>
      <c r="Q90" s="52"/>
      <c r="R90" s="52"/>
      <c r="S90" s="54"/>
      <c r="T90" s="54"/>
      <c r="U90" s="54"/>
      <c r="V90" s="54"/>
      <c r="W90" s="54"/>
      <c r="X90" s="54"/>
      <c r="Y90" s="54"/>
      <c r="Z90" s="54"/>
      <c r="AA90" s="52"/>
      <c r="AB90" s="52"/>
      <c r="AC90" s="52"/>
      <c r="AD90" s="52"/>
      <c r="AE90" s="52"/>
      <c r="AF90" s="52"/>
      <c r="AG90" s="52"/>
      <c r="AH90" s="52"/>
      <c r="AI90" s="52"/>
      <c r="AJ90" s="52"/>
    </row>
    <row r="91" s="5" customFormat="1" ht="30" hidden="1" customHeight="1" spans="1:36">
      <c r="A91" s="35" t="s">
        <v>44</v>
      </c>
      <c r="B91" s="36" t="s">
        <v>263</v>
      </c>
      <c r="C91" s="36"/>
      <c r="D91" s="36"/>
      <c r="E91" s="36"/>
      <c r="F91" s="36"/>
      <c r="G91" s="36"/>
      <c r="H91" s="36"/>
      <c r="I91" s="36"/>
      <c r="J91" s="36"/>
      <c r="K91" s="52"/>
      <c r="L91" s="52"/>
      <c r="M91" s="52"/>
      <c r="N91" s="52"/>
      <c r="O91" s="52"/>
      <c r="P91" s="52"/>
      <c r="Q91" s="52"/>
      <c r="R91" s="52"/>
      <c r="S91" s="54"/>
      <c r="T91" s="54"/>
      <c r="U91" s="54"/>
      <c r="V91" s="54"/>
      <c r="W91" s="54"/>
      <c r="X91" s="54"/>
      <c r="Y91" s="54"/>
      <c r="Z91" s="54"/>
      <c r="AA91" s="52"/>
      <c r="AB91" s="52"/>
      <c r="AC91" s="52"/>
      <c r="AD91" s="52"/>
      <c r="AE91" s="52"/>
      <c r="AF91" s="52"/>
      <c r="AG91" s="52"/>
      <c r="AH91" s="52"/>
      <c r="AI91" s="52"/>
      <c r="AJ91" s="52"/>
    </row>
    <row r="92" s="3" customFormat="1" ht="30" hidden="1" customHeight="1" spans="1:36">
      <c r="A92" s="35" t="s">
        <v>44</v>
      </c>
      <c r="B92" s="36" t="s">
        <v>264</v>
      </c>
      <c r="C92" s="36"/>
      <c r="D92" s="36"/>
      <c r="E92" s="36"/>
      <c r="F92" s="36"/>
      <c r="G92" s="36"/>
      <c r="H92" s="36"/>
      <c r="I92" s="36"/>
      <c r="J92" s="36"/>
      <c r="K92" s="52"/>
      <c r="L92" s="52"/>
      <c r="M92" s="52"/>
      <c r="N92" s="52"/>
      <c r="O92" s="52"/>
      <c r="P92" s="52"/>
      <c r="Q92" s="52"/>
      <c r="R92" s="52"/>
      <c r="S92" s="54"/>
      <c r="T92" s="54"/>
      <c r="U92" s="54"/>
      <c r="V92" s="54"/>
      <c r="W92" s="54"/>
      <c r="X92" s="54"/>
      <c r="Y92" s="54"/>
      <c r="Z92" s="54"/>
      <c r="AA92" s="52"/>
      <c r="AB92" s="52"/>
      <c r="AC92" s="52"/>
      <c r="AD92" s="52"/>
      <c r="AE92" s="52"/>
      <c r="AF92" s="52"/>
      <c r="AG92" s="52"/>
      <c r="AH92" s="52"/>
      <c r="AI92" s="52"/>
      <c r="AJ92" s="52"/>
    </row>
    <row r="93" s="7" customFormat="1" ht="30" hidden="1" customHeight="1" spans="1:37">
      <c r="A93" s="35" t="s">
        <v>44</v>
      </c>
      <c r="B93" s="36" t="s">
        <v>265</v>
      </c>
      <c r="C93" s="36"/>
      <c r="D93" s="36"/>
      <c r="E93" s="36"/>
      <c r="F93" s="36"/>
      <c r="G93" s="36"/>
      <c r="H93" s="36"/>
      <c r="I93" s="36"/>
      <c r="J93" s="36"/>
      <c r="K93" s="52"/>
      <c r="L93" s="52"/>
      <c r="M93" s="52"/>
      <c r="N93" s="52"/>
      <c r="O93" s="52"/>
      <c r="P93" s="52"/>
      <c r="Q93" s="52"/>
      <c r="R93" s="52"/>
      <c r="S93" s="54"/>
      <c r="T93" s="54"/>
      <c r="U93" s="54"/>
      <c r="V93" s="54"/>
      <c r="W93" s="54"/>
      <c r="X93" s="54"/>
      <c r="Y93" s="54"/>
      <c r="Z93" s="54"/>
      <c r="AA93" s="52"/>
      <c r="AB93" s="52"/>
      <c r="AC93" s="52"/>
      <c r="AD93" s="52"/>
      <c r="AE93" s="52"/>
      <c r="AF93" s="52"/>
      <c r="AG93" s="52"/>
      <c r="AH93" s="52"/>
      <c r="AI93" s="52"/>
      <c r="AJ93" s="52"/>
      <c r="AK93" s="69"/>
    </row>
    <row r="94" s="5" customFormat="1" ht="30" hidden="1" customHeight="1" spans="1:36">
      <c r="A94" s="35" t="s">
        <v>44</v>
      </c>
      <c r="B94" s="36" t="s">
        <v>266</v>
      </c>
      <c r="C94" s="36"/>
      <c r="D94" s="36"/>
      <c r="E94" s="36"/>
      <c r="F94" s="36"/>
      <c r="G94" s="36"/>
      <c r="H94" s="36"/>
      <c r="I94" s="36"/>
      <c r="J94" s="36"/>
      <c r="K94" s="52"/>
      <c r="L94" s="52"/>
      <c r="M94" s="52"/>
      <c r="N94" s="52"/>
      <c r="O94" s="52"/>
      <c r="P94" s="52"/>
      <c r="Q94" s="52"/>
      <c r="R94" s="52"/>
      <c r="S94" s="54"/>
      <c r="T94" s="54"/>
      <c r="U94" s="54"/>
      <c r="V94" s="54"/>
      <c r="W94" s="54"/>
      <c r="X94" s="54"/>
      <c r="Y94" s="54"/>
      <c r="Z94" s="54"/>
      <c r="AA94" s="52"/>
      <c r="AB94" s="52"/>
      <c r="AC94" s="52"/>
      <c r="AD94" s="52"/>
      <c r="AE94" s="52"/>
      <c r="AF94" s="52"/>
      <c r="AG94" s="52"/>
      <c r="AH94" s="52"/>
      <c r="AI94" s="52"/>
      <c r="AJ94" s="52"/>
    </row>
    <row r="95" s="7" customFormat="1" ht="30" hidden="1" customHeight="1" spans="1:37">
      <c r="A95" s="35" t="s">
        <v>44</v>
      </c>
      <c r="B95" s="36" t="s">
        <v>267</v>
      </c>
      <c r="C95" s="36"/>
      <c r="D95" s="36"/>
      <c r="E95" s="36"/>
      <c r="F95" s="36"/>
      <c r="G95" s="36"/>
      <c r="H95" s="36"/>
      <c r="I95" s="36"/>
      <c r="J95" s="36"/>
      <c r="K95" s="52"/>
      <c r="L95" s="52"/>
      <c r="M95" s="52"/>
      <c r="N95" s="52"/>
      <c r="O95" s="52"/>
      <c r="P95" s="52"/>
      <c r="Q95" s="52"/>
      <c r="R95" s="52"/>
      <c r="S95" s="54"/>
      <c r="T95" s="54"/>
      <c r="U95" s="54"/>
      <c r="V95" s="54"/>
      <c r="W95" s="54"/>
      <c r="X95" s="54"/>
      <c r="Y95" s="54"/>
      <c r="Z95" s="54"/>
      <c r="AA95" s="52"/>
      <c r="AB95" s="52"/>
      <c r="AC95" s="52"/>
      <c r="AD95" s="52"/>
      <c r="AE95" s="52"/>
      <c r="AF95" s="52"/>
      <c r="AG95" s="52"/>
      <c r="AH95" s="52"/>
      <c r="AI95" s="52"/>
      <c r="AJ95" s="52"/>
      <c r="AK95" s="69"/>
    </row>
    <row r="96" s="5" customFormat="1" ht="30" hidden="1" customHeight="1" spans="1:36">
      <c r="A96" s="23" t="s">
        <v>40</v>
      </c>
      <c r="B96" s="24" t="s">
        <v>268</v>
      </c>
      <c r="C96" s="24"/>
      <c r="D96" s="24"/>
      <c r="E96" s="24"/>
      <c r="F96" s="24"/>
      <c r="G96" s="24"/>
      <c r="H96" s="24"/>
      <c r="I96" s="24"/>
      <c r="J96" s="24"/>
      <c r="K96" s="46">
        <f>K97</f>
        <v>0</v>
      </c>
      <c r="L96" s="46">
        <f>L97</f>
        <v>0</v>
      </c>
      <c r="M96" s="46">
        <f>M97</f>
        <v>0</v>
      </c>
      <c r="N96" s="46">
        <f>N97</f>
        <v>0</v>
      </c>
      <c r="O96" s="46">
        <f>O97</f>
        <v>0</v>
      </c>
      <c r="P96" s="46"/>
      <c r="Q96" s="46">
        <f t="shared" ref="Q96:Z96" si="27">Q97</f>
        <v>0</v>
      </c>
      <c r="R96" s="46">
        <f t="shared" si="27"/>
        <v>0</v>
      </c>
      <c r="S96" s="46">
        <f t="shared" si="27"/>
        <v>0</v>
      </c>
      <c r="T96" s="46">
        <f t="shared" si="27"/>
        <v>0</v>
      </c>
      <c r="U96" s="46">
        <f t="shared" si="27"/>
        <v>0</v>
      </c>
      <c r="V96" s="46">
        <f t="shared" si="27"/>
        <v>0</v>
      </c>
      <c r="W96" s="46">
        <f t="shared" si="27"/>
        <v>0</v>
      </c>
      <c r="X96" s="46">
        <f t="shared" si="27"/>
        <v>0</v>
      </c>
      <c r="Y96" s="46">
        <f t="shared" si="27"/>
        <v>0</v>
      </c>
      <c r="Z96" s="46">
        <f t="shared" si="27"/>
        <v>0</v>
      </c>
      <c r="AA96" s="46"/>
      <c r="AB96" s="46"/>
      <c r="AC96" s="46"/>
      <c r="AD96" s="46"/>
      <c r="AE96" s="46"/>
      <c r="AF96" s="46"/>
      <c r="AG96" s="46"/>
      <c r="AH96" s="46"/>
      <c r="AI96" s="46"/>
      <c r="AJ96" s="46"/>
    </row>
    <row r="97" s="7" customFormat="1" ht="30" hidden="1" customHeight="1" spans="1:37">
      <c r="A97" s="25" t="s">
        <v>42</v>
      </c>
      <c r="B97" s="34" t="s">
        <v>268</v>
      </c>
      <c r="C97" s="34"/>
      <c r="D97" s="34"/>
      <c r="E97" s="34"/>
      <c r="F97" s="34"/>
      <c r="G97" s="34"/>
      <c r="H97" s="34"/>
      <c r="I97" s="34"/>
      <c r="J97" s="34"/>
      <c r="K97" s="59">
        <f>K98+K99+K100+K101+K102+K103</f>
        <v>0</v>
      </c>
      <c r="L97" s="59">
        <f>L98+L99+L100+L101+L102+L103</f>
        <v>0</v>
      </c>
      <c r="M97" s="59">
        <f>M98+M99+M100+M101+M102+M103</f>
        <v>0</v>
      </c>
      <c r="N97" s="59">
        <f>N98+N99+N100+N101+N102+N103</f>
        <v>0</v>
      </c>
      <c r="O97" s="59">
        <f>O98+O99+O100+O101+O102+O103</f>
        <v>0</v>
      </c>
      <c r="P97" s="59"/>
      <c r="Q97" s="59">
        <f t="shared" ref="Q97:Z97" si="28">Q98+Q99+Q100+Q101+Q102+Q103</f>
        <v>0</v>
      </c>
      <c r="R97" s="59">
        <f t="shared" si="28"/>
        <v>0</v>
      </c>
      <c r="S97" s="59">
        <f t="shared" si="28"/>
        <v>0</v>
      </c>
      <c r="T97" s="59">
        <f t="shared" si="28"/>
        <v>0</v>
      </c>
      <c r="U97" s="59">
        <f t="shared" si="28"/>
        <v>0</v>
      </c>
      <c r="V97" s="59">
        <f t="shared" si="28"/>
        <v>0</v>
      </c>
      <c r="W97" s="59">
        <f t="shared" si="28"/>
        <v>0</v>
      </c>
      <c r="X97" s="59">
        <f t="shared" si="28"/>
        <v>0</v>
      </c>
      <c r="Y97" s="59">
        <f t="shared" si="28"/>
        <v>0</v>
      </c>
      <c r="Z97" s="59">
        <f t="shared" si="28"/>
        <v>0</v>
      </c>
      <c r="AA97" s="60"/>
      <c r="AB97" s="60"/>
      <c r="AC97" s="60"/>
      <c r="AD97" s="60"/>
      <c r="AE97" s="60"/>
      <c r="AF97" s="60"/>
      <c r="AG97" s="60"/>
      <c r="AH97" s="60"/>
      <c r="AI97" s="60"/>
      <c r="AJ97" s="60"/>
      <c r="AK97" s="69"/>
    </row>
    <row r="98" s="5" customFormat="1" ht="30" hidden="1" customHeight="1" spans="1:36">
      <c r="A98" s="35" t="s">
        <v>44</v>
      </c>
      <c r="B98" s="36" t="s">
        <v>269</v>
      </c>
      <c r="C98" s="36"/>
      <c r="D98" s="36"/>
      <c r="E98" s="36"/>
      <c r="F98" s="36"/>
      <c r="G98" s="36"/>
      <c r="H98" s="36"/>
      <c r="I98" s="36"/>
      <c r="J98" s="36"/>
      <c r="K98" s="52"/>
      <c r="L98" s="52"/>
      <c r="M98" s="52"/>
      <c r="N98" s="52"/>
      <c r="O98" s="52"/>
      <c r="P98" s="52"/>
      <c r="Q98" s="52"/>
      <c r="R98" s="52"/>
      <c r="S98" s="54"/>
      <c r="T98" s="54"/>
      <c r="U98" s="54"/>
      <c r="V98" s="54"/>
      <c r="W98" s="54"/>
      <c r="X98" s="54"/>
      <c r="Y98" s="54"/>
      <c r="Z98" s="54"/>
      <c r="AA98" s="52"/>
      <c r="AB98" s="52"/>
      <c r="AC98" s="52"/>
      <c r="AD98" s="52"/>
      <c r="AE98" s="52"/>
      <c r="AF98" s="52"/>
      <c r="AG98" s="52"/>
      <c r="AH98" s="52"/>
      <c r="AI98" s="52"/>
      <c r="AJ98" s="52"/>
    </row>
    <row r="99" s="3" customFormat="1" ht="30" hidden="1" customHeight="1" spans="1:36">
      <c r="A99" s="35" t="s">
        <v>44</v>
      </c>
      <c r="B99" s="36" t="s">
        <v>270</v>
      </c>
      <c r="C99" s="36"/>
      <c r="D99" s="36"/>
      <c r="E99" s="36"/>
      <c r="F99" s="36"/>
      <c r="G99" s="36"/>
      <c r="H99" s="36"/>
      <c r="I99" s="36"/>
      <c r="J99" s="36"/>
      <c r="K99" s="52"/>
      <c r="L99" s="52"/>
      <c r="M99" s="52"/>
      <c r="N99" s="52"/>
      <c r="O99" s="52"/>
      <c r="P99" s="52"/>
      <c r="Q99" s="52"/>
      <c r="R99" s="52"/>
      <c r="S99" s="54"/>
      <c r="T99" s="54"/>
      <c r="U99" s="54"/>
      <c r="V99" s="54"/>
      <c r="W99" s="54"/>
      <c r="X99" s="54"/>
      <c r="Y99" s="54"/>
      <c r="Z99" s="54"/>
      <c r="AA99" s="52"/>
      <c r="AB99" s="52"/>
      <c r="AC99" s="52"/>
      <c r="AD99" s="52"/>
      <c r="AE99" s="52"/>
      <c r="AF99" s="52"/>
      <c r="AG99" s="52"/>
      <c r="AH99" s="52"/>
      <c r="AI99" s="52"/>
      <c r="AJ99" s="52"/>
    </row>
    <row r="100" s="7" customFormat="1" ht="30" hidden="1" customHeight="1" spans="1:37">
      <c r="A100" s="35" t="s">
        <v>44</v>
      </c>
      <c r="B100" s="36" t="s">
        <v>271</v>
      </c>
      <c r="C100" s="36"/>
      <c r="D100" s="36"/>
      <c r="E100" s="36"/>
      <c r="F100" s="36"/>
      <c r="G100" s="36"/>
      <c r="H100" s="36"/>
      <c r="I100" s="36"/>
      <c r="J100" s="36"/>
      <c r="K100" s="52"/>
      <c r="L100" s="52"/>
      <c r="M100" s="52"/>
      <c r="N100" s="52"/>
      <c r="O100" s="52"/>
      <c r="P100" s="52"/>
      <c r="Q100" s="52"/>
      <c r="R100" s="52"/>
      <c r="S100" s="54"/>
      <c r="T100" s="54"/>
      <c r="U100" s="54"/>
      <c r="V100" s="54"/>
      <c r="W100" s="54"/>
      <c r="X100" s="54"/>
      <c r="Y100" s="54"/>
      <c r="Z100" s="54"/>
      <c r="AA100" s="52"/>
      <c r="AB100" s="52"/>
      <c r="AC100" s="52"/>
      <c r="AD100" s="52"/>
      <c r="AE100" s="52"/>
      <c r="AF100" s="52"/>
      <c r="AG100" s="52"/>
      <c r="AH100" s="52"/>
      <c r="AI100" s="52"/>
      <c r="AJ100" s="52"/>
      <c r="AK100" s="69"/>
    </row>
    <row r="101" s="5" customFormat="1" ht="30" hidden="1" customHeight="1" spans="1:36">
      <c r="A101" s="35" t="s">
        <v>44</v>
      </c>
      <c r="B101" s="36" t="s">
        <v>272</v>
      </c>
      <c r="C101" s="36"/>
      <c r="D101" s="36"/>
      <c r="E101" s="36"/>
      <c r="F101" s="36"/>
      <c r="G101" s="36"/>
      <c r="H101" s="36"/>
      <c r="I101" s="36"/>
      <c r="J101" s="36"/>
      <c r="K101" s="52"/>
      <c r="L101" s="52"/>
      <c r="M101" s="52"/>
      <c r="N101" s="52"/>
      <c r="O101" s="52"/>
      <c r="P101" s="52"/>
      <c r="Q101" s="52"/>
      <c r="R101" s="52"/>
      <c r="S101" s="54"/>
      <c r="T101" s="54"/>
      <c r="U101" s="54"/>
      <c r="V101" s="54"/>
      <c r="W101" s="54"/>
      <c r="X101" s="54"/>
      <c r="Y101" s="54"/>
      <c r="Z101" s="54"/>
      <c r="AA101" s="52"/>
      <c r="AB101" s="52"/>
      <c r="AC101" s="52"/>
      <c r="AD101" s="52"/>
      <c r="AE101" s="52"/>
      <c r="AF101" s="52"/>
      <c r="AG101" s="52"/>
      <c r="AH101" s="52"/>
      <c r="AI101" s="52"/>
      <c r="AJ101" s="52"/>
    </row>
    <row r="102" s="5" customFormat="1" ht="30" hidden="1" customHeight="1" spans="1:36">
      <c r="A102" s="35" t="s">
        <v>44</v>
      </c>
      <c r="B102" s="36" t="s">
        <v>273</v>
      </c>
      <c r="C102" s="36"/>
      <c r="D102" s="36"/>
      <c r="E102" s="36"/>
      <c r="F102" s="36"/>
      <c r="G102" s="36"/>
      <c r="H102" s="36"/>
      <c r="I102" s="36"/>
      <c r="J102" s="36"/>
      <c r="K102" s="52"/>
      <c r="L102" s="52"/>
      <c r="M102" s="52"/>
      <c r="N102" s="52"/>
      <c r="O102" s="52"/>
      <c r="P102" s="52"/>
      <c r="Q102" s="52"/>
      <c r="R102" s="52"/>
      <c r="S102" s="54"/>
      <c r="T102" s="54"/>
      <c r="U102" s="54"/>
      <c r="V102" s="54"/>
      <c r="W102" s="54"/>
      <c r="X102" s="54"/>
      <c r="Y102" s="54"/>
      <c r="Z102" s="54"/>
      <c r="AA102" s="52"/>
      <c r="AB102" s="52"/>
      <c r="AC102" s="52"/>
      <c r="AD102" s="52"/>
      <c r="AE102" s="52"/>
      <c r="AF102" s="52"/>
      <c r="AG102" s="52"/>
      <c r="AH102" s="52"/>
      <c r="AI102" s="52"/>
      <c r="AJ102" s="52"/>
    </row>
    <row r="103" s="7" customFormat="1" ht="30" hidden="1" customHeight="1" spans="1:37">
      <c r="A103" s="35" t="s">
        <v>44</v>
      </c>
      <c r="B103" s="36" t="s">
        <v>274</v>
      </c>
      <c r="C103" s="36"/>
      <c r="D103" s="36"/>
      <c r="E103" s="36"/>
      <c r="F103" s="36"/>
      <c r="G103" s="36"/>
      <c r="H103" s="36"/>
      <c r="I103" s="36"/>
      <c r="J103" s="36"/>
      <c r="K103" s="52"/>
      <c r="L103" s="52"/>
      <c r="M103" s="52"/>
      <c r="N103" s="52"/>
      <c r="O103" s="52"/>
      <c r="P103" s="52"/>
      <c r="Q103" s="52"/>
      <c r="R103" s="52"/>
      <c r="S103" s="54"/>
      <c r="T103" s="54"/>
      <c r="U103" s="54"/>
      <c r="V103" s="54"/>
      <c r="W103" s="54"/>
      <c r="X103" s="54"/>
      <c r="Y103" s="54"/>
      <c r="Z103" s="54"/>
      <c r="AA103" s="52"/>
      <c r="AB103" s="52"/>
      <c r="AC103" s="52"/>
      <c r="AD103" s="52"/>
      <c r="AE103" s="52"/>
      <c r="AF103" s="52"/>
      <c r="AG103" s="52"/>
      <c r="AH103" s="52"/>
      <c r="AI103" s="52"/>
      <c r="AJ103" s="52"/>
      <c r="AK103" s="69"/>
    </row>
    <row r="104" s="5" customFormat="1" ht="30" hidden="1" customHeight="1" spans="1:36">
      <c r="A104" s="23" t="s">
        <v>40</v>
      </c>
      <c r="B104" s="24" t="s">
        <v>275</v>
      </c>
      <c r="C104" s="24"/>
      <c r="D104" s="24"/>
      <c r="E104" s="24"/>
      <c r="F104" s="24"/>
      <c r="G104" s="24"/>
      <c r="H104" s="24"/>
      <c r="I104" s="24"/>
      <c r="J104" s="24"/>
      <c r="K104" s="46">
        <f>K105+K107+K110</f>
        <v>0</v>
      </c>
      <c r="L104" s="46">
        <f>L105+L107+L110</f>
        <v>850</v>
      </c>
      <c r="M104" s="46">
        <f>M105+M107+M110</f>
        <v>850</v>
      </c>
      <c r="N104" s="46">
        <f>N105+N107+N110</f>
        <v>255</v>
      </c>
      <c r="O104" s="46">
        <f>O105+O107+O110</f>
        <v>255</v>
      </c>
      <c r="P104" s="46"/>
      <c r="Q104" s="46">
        <f t="shared" ref="Q104:Z104" si="29">Q105+Q107+Q110</f>
        <v>0</v>
      </c>
      <c r="R104" s="46">
        <f t="shared" si="29"/>
        <v>0</v>
      </c>
      <c r="S104" s="46">
        <f t="shared" si="29"/>
        <v>0</v>
      </c>
      <c r="T104" s="46">
        <f t="shared" si="29"/>
        <v>0</v>
      </c>
      <c r="U104" s="46">
        <f t="shared" si="29"/>
        <v>0</v>
      </c>
      <c r="V104" s="46">
        <f t="shared" si="29"/>
        <v>0</v>
      </c>
      <c r="W104" s="46">
        <f t="shared" si="29"/>
        <v>0</v>
      </c>
      <c r="X104" s="46">
        <f t="shared" si="29"/>
        <v>0</v>
      </c>
      <c r="Y104" s="46">
        <f t="shared" si="29"/>
        <v>0</v>
      </c>
      <c r="Z104" s="46">
        <f t="shared" si="29"/>
        <v>0</v>
      </c>
      <c r="AA104" s="46"/>
      <c r="AB104" s="46"/>
      <c r="AC104" s="46"/>
      <c r="AD104" s="46"/>
      <c r="AE104" s="46"/>
      <c r="AF104" s="46"/>
      <c r="AG104" s="46"/>
      <c r="AH104" s="46"/>
      <c r="AI104" s="46"/>
      <c r="AJ104" s="46"/>
    </row>
    <row r="105" s="5" customFormat="1" ht="30" hidden="1" customHeight="1" spans="1:36">
      <c r="A105" s="71" t="s">
        <v>42</v>
      </c>
      <c r="B105" s="34" t="s">
        <v>276</v>
      </c>
      <c r="C105" s="34"/>
      <c r="D105" s="34"/>
      <c r="E105" s="34"/>
      <c r="F105" s="34"/>
      <c r="G105" s="34"/>
      <c r="H105" s="34"/>
      <c r="I105" s="34"/>
      <c r="J105" s="34"/>
      <c r="K105" s="59">
        <f>K106</f>
        <v>0</v>
      </c>
      <c r="L105" s="59">
        <f>L106</f>
        <v>0</v>
      </c>
      <c r="M105" s="59">
        <f>M106</f>
        <v>0</v>
      </c>
      <c r="N105" s="59">
        <f>N106</f>
        <v>0</v>
      </c>
      <c r="O105" s="59">
        <f>O106</f>
        <v>0</v>
      </c>
      <c r="P105" s="59"/>
      <c r="Q105" s="59">
        <f t="shared" ref="Q105:Z105" si="30">Q106</f>
        <v>0</v>
      </c>
      <c r="R105" s="59">
        <f t="shared" si="30"/>
        <v>0</v>
      </c>
      <c r="S105" s="59">
        <f t="shared" si="30"/>
        <v>0</v>
      </c>
      <c r="T105" s="59">
        <f t="shared" si="30"/>
        <v>0</v>
      </c>
      <c r="U105" s="59">
        <f t="shared" si="30"/>
        <v>0</v>
      </c>
      <c r="V105" s="59">
        <f t="shared" si="30"/>
        <v>0</v>
      </c>
      <c r="W105" s="59">
        <f t="shared" si="30"/>
        <v>0</v>
      </c>
      <c r="X105" s="59">
        <f t="shared" si="30"/>
        <v>0</v>
      </c>
      <c r="Y105" s="59">
        <f t="shared" si="30"/>
        <v>0</v>
      </c>
      <c r="Z105" s="59">
        <f t="shared" si="30"/>
        <v>0</v>
      </c>
      <c r="AA105" s="60"/>
      <c r="AB105" s="60"/>
      <c r="AC105" s="60"/>
      <c r="AD105" s="60"/>
      <c r="AE105" s="60"/>
      <c r="AF105" s="60"/>
      <c r="AG105" s="60"/>
      <c r="AH105" s="60"/>
      <c r="AI105" s="60"/>
      <c r="AJ105" s="60"/>
    </row>
    <row r="106" s="5" customFormat="1" ht="30" hidden="1" customHeight="1" spans="1:36">
      <c r="A106" s="35" t="s">
        <v>44</v>
      </c>
      <c r="B106" s="36" t="s">
        <v>277</v>
      </c>
      <c r="C106" s="36"/>
      <c r="D106" s="36"/>
      <c r="E106" s="36"/>
      <c r="F106" s="36"/>
      <c r="G106" s="36"/>
      <c r="H106" s="36"/>
      <c r="I106" s="36"/>
      <c r="J106" s="36"/>
      <c r="K106" s="52"/>
      <c r="L106" s="52"/>
      <c r="M106" s="52"/>
      <c r="N106" s="52"/>
      <c r="O106" s="52"/>
      <c r="P106" s="52"/>
      <c r="Q106" s="52"/>
      <c r="R106" s="52"/>
      <c r="S106" s="54"/>
      <c r="T106" s="54"/>
      <c r="U106" s="54"/>
      <c r="V106" s="54"/>
      <c r="W106" s="54"/>
      <c r="X106" s="54"/>
      <c r="Y106" s="54"/>
      <c r="Z106" s="54"/>
      <c r="AA106" s="52"/>
      <c r="AB106" s="52"/>
      <c r="AC106" s="52"/>
      <c r="AD106" s="52"/>
      <c r="AE106" s="52"/>
      <c r="AF106" s="52"/>
      <c r="AG106" s="52"/>
      <c r="AH106" s="52"/>
      <c r="AI106" s="52"/>
      <c r="AJ106" s="52"/>
    </row>
    <row r="107" ht="32" hidden="1" customHeight="1" spans="1:36">
      <c r="A107" s="71" t="s">
        <v>42</v>
      </c>
      <c r="B107" s="34" t="s">
        <v>278</v>
      </c>
      <c r="C107" s="34"/>
      <c r="D107" s="34"/>
      <c r="E107" s="34"/>
      <c r="F107" s="34"/>
      <c r="G107" s="34"/>
      <c r="H107" s="34"/>
      <c r="I107" s="34"/>
      <c r="J107" s="34"/>
      <c r="K107" s="59">
        <f>K108</f>
        <v>0</v>
      </c>
      <c r="L107" s="59">
        <f>L108</f>
        <v>850</v>
      </c>
      <c r="M107" s="59">
        <f>M108</f>
        <v>850</v>
      </c>
      <c r="N107" s="59">
        <f>N108</f>
        <v>255</v>
      </c>
      <c r="O107" s="59">
        <f>O108</f>
        <v>255</v>
      </c>
      <c r="P107" s="59"/>
      <c r="Q107" s="59">
        <f t="shared" ref="Q107:Z107" si="31">Q108</f>
        <v>0</v>
      </c>
      <c r="R107" s="59">
        <f t="shared" si="31"/>
        <v>0</v>
      </c>
      <c r="S107" s="59">
        <f t="shared" si="31"/>
        <v>0</v>
      </c>
      <c r="T107" s="59">
        <f t="shared" si="31"/>
        <v>0</v>
      </c>
      <c r="U107" s="59">
        <f t="shared" si="31"/>
        <v>0</v>
      </c>
      <c r="V107" s="59">
        <f t="shared" si="31"/>
        <v>0</v>
      </c>
      <c r="W107" s="59">
        <f t="shared" si="31"/>
        <v>0</v>
      </c>
      <c r="X107" s="59">
        <f t="shared" si="31"/>
        <v>0</v>
      </c>
      <c r="Y107" s="59">
        <f t="shared" si="31"/>
        <v>0</v>
      </c>
      <c r="Z107" s="59">
        <f t="shared" si="31"/>
        <v>0</v>
      </c>
      <c r="AA107" s="60"/>
      <c r="AB107" s="60"/>
      <c r="AC107" s="60"/>
      <c r="AD107" s="60"/>
      <c r="AE107" s="60"/>
      <c r="AF107" s="60"/>
      <c r="AG107" s="60"/>
      <c r="AH107" s="60"/>
      <c r="AI107" s="60"/>
      <c r="AJ107" s="60"/>
    </row>
    <row r="108" ht="40" hidden="1" customHeight="1" spans="1:36">
      <c r="A108" s="35" t="s">
        <v>44</v>
      </c>
      <c r="B108" s="36" t="s">
        <v>279</v>
      </c>
      <c r="C108" s="36"/>
      <c r="D108" s="36"/>
      <c r="E108" s="36"/>
      <c r="F108" s="36"/>
      <c r="G108" s="36"/>
      <c r="H108" s="36"/>
      <c r="I108" s="36"/>
      <c r="J108" s="36"/>
      <c r="K108" s="52"/>
      <c r="L108" s="52">
        <f>L109</f>
        <v>850</v>
      </c>
      <c r="M108" s="52">
        <f>M109</f>
        <v>850</v>
      </c>
      <c r="N108" s="52">
        <f>N109</f>
        <v>255</v>
      </c>
      <c r="O108" s="52">
        <f>O109</f>
        <v>255</v>
      </c>
      <c r="P108" s="52"/>
      <c r="Q108" s="52">
        <f t="shared" ref="Q108:Z108" si="32">Q109</f>
        <v>0</v>
      </c>
      <c r="R108" s="52">
        <f t="shared" si="32"/>
        <v>0</v>
      </c>
      <c r="S108" s="52">
        <f t="shared" si="32"/>
        <v>0</v>
      </c>
      <c r="T108" s="52">
        <f t="shared" si="32"/>
        <v>0</v>
      </c>
      <c r="U108" s="52">
        <f t="shared" si="32"/>
        <v>0</v>
      </c>
      <c r="V108" s="52">
        <f t="shared" si="32"/>
        <v>0</v>
      </c>
      <c r="W108" s="52">
        <f t="shared" si="32"/>
        <v>0</v>
      </c>
      <c r="X108" s="52">
        <f t="shared" si="32"/>
        <v>0</v>
      </c>
      <c r="Y108" s="52">
        <f t="shared" si="32"/>
        <v>0</v>
      </c>
      <c r="Z108" s="52">
        <f t="shared" si="32"/>
        <v>0</v>
      </c>
      <c r="AA108" s="52"/>
      <c r="AB108" s="52"/>
      <c r="AC108" s="52"/>
      <c r="AD108" s="52"/>
      <c r="AE108" s="52"/>
      <c r="AF108" s="52"/>
      <c r="AG108" s="52"/>
      <c r="AH108" s="52"/>
      <c r="AI108" s="52"/>
      <c r="AJ108" s="52"/>
    </row>
    <row r="109" ht="110" customHeight="1" spans="1:37">
      <c r="A109" s="37">
        <v>15</v>
      </c>
      <c r="B109" s="37" t="s">
        <v>280</v>
      </c>
      <c r="C109" s="37">
        <v>2026</v>
      </c>
      <c r="D109" s="37" t="s">
        <v>281</v>
      </c>
      <c r="E109" s="37" t="s">
        <v>275</v>
      </c>
      <c r="F109" s="37" t="s">
        <v>282</v>
      </c>
      <c r="G109" s="37" t="s">
        <v>50</v>
      </c>
      <c r="H109" s="37" t="s">
        <v>51</v>
      </c>
      <c r="I109" s="37" t="s">
        <v>84</v>
      </c>
      <c r="J109" s="53" t="s">
        <v>283</v>
      </c>
      <c r="K109" s="39" t="s">
        <v>284</v>
      </c>
      <c r="L109" s="39">
        <v>850</v>
      </c>
      <c r="M109" s="39">
        <v>850</v>
      </c>
      <c r="N109" s="39">
        <v>255</v>
      </c>
      <c r="O109" s="39">
        <v>255</v>
      </c>
      <c r="P109" s="39">
        <v>255</v>
      </c>
      <c r="Q109" s="39"/>
      <c r="R109" s="39">
        <v>0</v>
      </c>
      <c r="S109" s="39">
        <v>0</v>
      </c>
      <c r="T109" s="39">
        <v>0</v>
      </c>
      <c r="U109" s="39">
        <v>0</v>
      </c>
      <c r="V109" s="39">
        <v>0</v>
      </c>
      <c r="W109" s="39">
        <v>0</v>
      </c>
      <c r="X109" s="39">
        <v>0</v>
      </c>
      <c r="Y109" s="39"/>
      <c r="Z109" s="39">
        <v>0</v>
      </c>
      <c r="AA109" s="39" t="s">
        <v>285</v>
      </c>
      <c r="AB109" s="39" t="s">
        <v>286</v>
      </c>
      <c r="AC109" s="39" t="s">
        <v>285</v>
      </c>
      <c r="AD109" s="39" t="s">
        <v>286</v>
      </c>
      <c r="AE109" s="72"/>
      <c r="AF109" s="64" t="s">
        <v>287</v>
      </c>
      <c r="AG109" s="64" t="s">
        <v>288</v>
      </c>
      <c r="AH109" s="39"/>
      <c r="AI109" s="39"/>
      <c r="AJ109" s="39"/>
      <c r="AK109" s="16" t="s">
        <v>389</v>
      </c>
    </row>
    <row r="110" ht="29" hidden="1" customHeight="1" spans="1:36">
      <c r="A110" s="71" t="s">
        <v>42</v>
      </c>
      <c r="B110" s="34" t="s">
        <v>289</v>
      </c>
      <c r="C110" s="34"/>
      <c r="D110" s="34"/>
      <c r="E110" s="34"/>
      <c r="F110" s="34"/>
      <c r="G110" s="34"/>
      <c r="H110" s="34"/>
      <c r="I110" s="34"/>
      <c r="J110" s="34"/>
      <c r="K110" s="59">
        <f>K111</f>
        <v>0</v>
      </c>
      <c r="L110" s="59">
        <f>L111</f>
        <v>0</v>
      </c>
      <c r="M110" s="59">
        <f>M111</f>
        <v>0</v>
      </c>
      <c r="N110" s="59">
        <f>N111</f>
        <v>0</v>
      </c>
      <c r="O110" s="59">
        <f>O111</f>
        <v>0</v>
      </c>
      <c r="P110" s="59"/>
      <c r="Q110" s="59">
        <f t="shared" ref="Q110:Z110" si="33">Q111</f>
        <v>0</v>
      </c>
      <c r="R110" s="59">
        <f t="shared" si="33"/>
        <v>0</v>
      </c>
      <c r="S110" s="59">
        <f t="shared" si="33"/>
        <v>0</v>
      </c>
      <c r="T110" s="59">
        <f t="shared" si="33"/>
        <v>0</v>
      </c>
      <c r="U110" s="59">
        <f t="shared" si="33"/>
        <v>0</v>
      </c>
      <c r="V110" s="59">
        <f t="shared" si="33"/>
        <v>0</v>
      </c>
      <c r="W110" s="59">
        <f t="shared" si="33"/>
        <v>0</v>
      </c>
      <c r="X110" s="59">
        <f t="shared" si="33"/>
        <v>0</v>
      </c>
      <c r="Y110" s="59">
        <f t="shared" si="33"/>
        <v>0</v>
      </c>
      <c r="Z110" s="59">
        <f t="shared" si="33"/>
        <v>0</v>
      </c>
      <c r="AA110" s="60"/>
      <c r="AB110" s="60"/>
      <c r="AC110" s="60"/>
      <c r="AD110" s="60"/>
      <c r="AE110" s="60"/>
      <c r="AF110" s="60"/>
      <c r="AG110" s="60"/>
      <c r="AH110" s="60"/>
      <c r="AI110" s="60"/>
      <c r="AJ110" s="60"/>
    </row>
    <row r="111" ht="14.25" hidden="1" spans="1:36">
      <c r="A111" s="35" t="s">
        <v>44</v>
      </c>
      <c r="B111" s="36" t="s">
        <v>290</v>
      </c>
      <c r="C111" s="36"/>
      <c r="D111" s="36"/>
      <c r="E111" s="36"/>
      <c r="F111" s="36"/>
      <c r="G111" s="36"/>
      <c r="H111" s="36"/>
      <c r="I111" s="36"/>
      <c r="J111" s="36"/>
      <c r="K111" s="52"/>
      <c r="L111" s="52"/>
      <c r="M111" s="52"/>
      <c r="N111" s="52"/>
      <c r="O111" s="52"/>
      <c r="P111" s="52"/>
      <c r="Q111" s="52"/>
      <c r="R111" s="52"/>
      <c r="S111" s="54"/>
      <c r="T111" s="54"/>
      <c r="U111" s="54"/>
      <c r="V111" s="54"/>
      <c r="W111" s="54"/>
      <c r="X111" s="54"/>
      <c r="Y111" s="54"/>
      <c r="Z111" s="54"/>
      <c r="AA111" s="52"/>
      <c r="AB111" s="52"/>
      <c r="AC111" s="52"/>
      <c r="AD111" s="52"/>
      <c r="AE111" s="52"/>
      <c r="AF111" s="52"/>
      <c r="AG111" s="52"/>
      <c r="AH111" s="52"/>
      <c r="AI111" s="52"/>
      <c r="AJ111" s="52"/>
    </row>
    <row r="112" ht="51" hidden="1" customHeight="1" spans="1:36">
      <c r="A112" s="23" t="s">
        <v>40</v>
      </c>
      <c r="B112" s="24" t="s">
        <v>291</v>
      </c>
      <c r="C112" s="24"/>
      <c r="D112" s="24"/>
      <c r="E112" s="24"/>
      <c r="F112" s="24"/>
      <c r="G112" s="24"/>
      <c r="H112" s="24"/>
      <c r="I112" s="24"/>
      <c r="J112" s="24"/>
      <c r="K112" s="46">
        <f>K113</f>
        <v>0</v>
      </c>
      <c r="L112" s="46">
        <f>L113</f>
        <v>0</v>
      </c>
      <c r="M112" s="46">
        <f>M113</f>
        <v>0</v>
      </c>
      <c r="N112" s="46">
        <f>N113</f>
        <v>0</v>
      </c>
      <c r="O112" s="46">
        <f>O113</f>
        <v>0</v>
      </c>
      <c r="P112" s="46"/>
      <c r="Q112" s="46">
        <f t="shared" ref="Q112:Z112" si="34">Q113</f>
        <v>0</v>
      </c>
      <c r="R112" s="46">
        <f t="shared" si="34"/>
        <v>0</v>
      </c>
      <c r="S112" s="46">
        <f t="shared" si="34"/>
        <v>0</v>
      </c>
      <c r="T112" s="46">
        <f t="shared" si="34"/>
        <v>0</v>
      </c>
      <c r="U112" s="46">
        <f t="shared" si="34"/>
        <v>0</v>
      </c>
      <c r="V112" s="46">
        <f t="shared" si="34"/>
        <v>0</v>
      </c>
      <c r="W112" s="46">
        <f t="shared" si="34"/>
        <v>0</v>
      </c>
      <c r="X112" s="46">
        <f t="shared" si="34"/>
        <v>0</v>
      </c>
      <c r="Y112" s="46">
        <f t="shared" si="34"/>
        <v>0</v>
      </c>
      <c r="Z112" s="46">
        <f t="shared" si="34"/>
        <v>0</v>
      </c>
      <c r="AA112" s="46"/>
      <c r="AB112" s="46"/>
      <c r="AC112" s="46"/>
      <c r="AD112" s="46"/>
      <c r="AE112" s="46"/>
      <c r="AF112" s="46"/>
      <c r="AG112" s="46"/>
      <c r="AH112" s="46"/>
      <c r="AI112" s="46"/>
      <c r="AJ112" s="46"/>
    </row>
    <row r="113" ht="14.25" hidden="1" spans="1:36">
      <c r="A113" s="25" t="s">
        <v>42</v>
      </c>
      <c r="B113" s="34" t="s">
        <v>291</v>
      </c>
      <c r="C113" s="34"/>
      <c r="D113" s="34"/>
      <c r="E113" s="34"/>
      <c r="F113" s="34"/>
      <c r="G113" s="34"/>
      <c r="H113" s="34"/>
      <c r="I113" s="34"/>
      <c r="J113" s="34"/>
      <c r="K113" s="59">
        <f>K114</f>
        <v>0</v>
      </c>
      <c r="L113" s="59">
        <f>L114</f>
        <v>0</v>
      </c>
      <c r="M113" s="59">
        <f>M114</f>
        <v>0</v>
      </c>
      <c r="N113" s="59">
        <f>N114</f>
        <v>0</v>
      </c>
      <c r="O113" s="59">
        <f>O114</f>
        <v>0</v>
      </c>
      <c r="P113" s="59"/>
      <c r="Q113" s="59">
        <f t="shared" ref="Q113:Z113" si="35">Q114</f>
        <v>0</v>
      </c>
      <c r="R113" s="59">
        <f t="shared" si="35"/>
        <v>0</v>
      </c>
      <c r="S113" s="59">
        <f t="shared" si="35"/>
        <v>0</v>
      </c>
      <c r="T113" s="59">
        <f t="shared" si="35"/>
        <v>0</v>
      </c>
      <c r="U113" s="59">
        <f t="shared" si="35"/>
        <v>0</v>
      </c>
      <c r="V113" s="59">
        <f t="shared" si="35"/>
        <v>0</v>
      </c>
      <c r="W113" s="59">
        <f t="shared" si="35"/>
        <v>0</v>
      </c>
      <c r="X113" s="59">
        <f t="shared" si="35"/>
        <v>0</v>
      </c>
      <c r="Y113" s="59">
        <f t="shared" si="35"/>
        <v>0</v>
      </c>
      <c r="Z113" s="59">
        <f t="shared" si="35"/>
        <v>0</v>
      </c>
      <c r="AA113" s="60"/>
      <c r="AB113" s="60"/>
      <c r="AC113" s="60"/>
      <c r="AD113" s="60"/>
      <c r="AE113" s="60"/>
      <c r="AF113" s="60"/>
      <c r="AG113" s="60"/>
      <c r="AH113" s="60"/>
      <c r="AI113" s="60"/>
      <c r="AJ113" s="60"/>
    </row>
    <row r="114" ht="14.25" hidden="1" spans="1:36">
      <c r="A114" s="28" t="s">
        <v>44</v>
      </c>
      <c r="B114" s="36" t="s">
        <v>291</v>
      </c>
      <c r="C114" s="36"/>
      <c r="D114" s="36"/>
      <c r="E114" s="36"/>
      <c r="F114" s="36"/>
      <c r="G114" s="36"/>
      <c r="H114" s="36"/>
      <c r="I114" s="36"/>
      <c r="J114" s="36"/>
      <c r="K114" s="52"/>
      <c r="L114" s="52"/>
      <c r="M114" s="52"/>
      <c r="N114" s="52"/>
      <c r="O114" s="52"/>
      <c r="P114" s="52"/>
      <c r="Q114" s="52"/>
      <c r="R114" s="52"/>
      <c r="S114" s="54"/>
      <c r="T114" s="54"/>
      <c r="U114" s="54"/>
      <c r="V114" s="54"/>
      <c r="W114" s="54"/>
      <c r="X114" s="54"/>
      <c r="Y114" s="54"/>
      <c r="Z114" s="54"/>
      <c r="AA114" s="52"/>
      <c r="AB114" s="52"/>
      <c r="AC114" s="52"/>
      <c r="AD114" s="52"/>
      <c r="AE114" s="52"/>
      <c r="AF114" s="52"/>
      <c r="AG114" s="52"/>
      <c r="AH114" s="52"/>
      <c r="AI114" s="52"/>
      <c r="AJ114" s="52"/>
    </row>
    <row r="115" s="9" customFormat="1" ht="37" hidden="1" customHeight="1" spans="1:37">
      <c r="A115" s="23" t="s">
        <v>40</v>
      </c>
      <c r="B115" s="24" t="s">
        <v>219</v>
      </c>
      <c r="C115" s="24"/>
      <c r="D115" s="24"/>
      <c r="E115" s="24"/>
      <c r="F115" s="24"/>
      <c r="G115" s="24"/>
      <c r="H115" s="24"/>
      <c r="I115" s="24"/>
      <c r="J115" s="24"/>
      <c r="K115" s="58">
        <f>K116</f>
        <v>0</v>
      </c>
      <c r="L115" s="58">
        <f>L116</f>
        <v>3962</v>
      </c>
      <c r="M115" s="58">
        <f>M116</f>
        <v>1458</v>
      </c>
      <c r="N115" s="58">
        <f>N116</f>
        <v>35</v>
      </c>
      <c r="O115" s="58">
        <f>O116</f>
        <v>35</v>
      </c>
      <c r="P115" s="58"/>
      <c r="Q115" s="58">
        <f t="shared" ref="Q115:Z115" si="36">Q116</f>
        <v>0</v>
      </c>
      <c r="R115" s="58">
        <f t="shared" si="36"/>
        <v>0</v>
      </c>
      <c r="S115" s="58">
        <f t="shared" si="36"/>
        <v>35</v>
      </c>
      <c r="T115" s="58">
        <f t="shared" si="36"/>
        <v>0</v>
      </c>
      <c r="U115" s="58">
        <f t="shared" si="36"/>
        <v>0</v>
      </c>
      <c r="V115" s="58">
        <f t="shared" si="36"/>
        <v>0</v>
      </c>
      <c r="W115" s="58">
        <f t="shared" si="36"/>
        <v>0</v>
      </c>
      <c r="X115" s="58">
        <f t="shared" si="36"/>
        <v>0</v>
      </c>
      <c r="Y115" s="58">
        <f t="shared" si="36"/>
        <v>0</v>
      </c>
      <c r="Z115" s="58">
        <f t="shared" si="36"/>
        <v>0</v>
      </c>
      <c r="AA115" s="66"/>
      <c r="AB115" s="66"/>
      <c r="AC115" s="66"/>
      <c r="AD115" s="66"/>
      <c r="AE115" s="66"/>
      <c r="AF115" s="66"/>
      <c r="AG115" s="66"/>
      <c r="AH115" s="66"/>
      <c r="AI115" s="66"/>
      <c r="AJ115" s="66"/>
      <c r="AK115" s="73"/>
    </row>
    <row r="116" ht="14.25" hidden="1" spans="1:36">
      <c r="A116" s="25" t="s">
        <v>42</v>
      </c>
      <c r="B116" s="34" t="s">
        <v>219</v>
      </c>
      <c r="C116" s="34"/>
      <c r="D116" s="34"/>
      <c r="E116" s="34"/>
      <c r="F116" s="34"/>
      <c r="G116" s="34"/>
      <c r="H116" s="34"/>
      <c r="I116" s="34"/>
      <c r="J116" s="34"/>
      <c r="K116" s="59">
        <f>K117+K118</f>
        <v>0</v>
      </c>
      <c r="L116" s="59">
        <f>L117+L118</f>
        <v>3962</v>
      </c>
      <c r="M116" s="59">
        <f>M117+M118</f>
        <v>1458</v>
      </c>
      <c r="N116" s="59">
        <f>N117+N118</f>
        <v>35</v>
      </c>
      <c r="O116" s="59">
        <f>O117+O118</f>
        <v>35</v>
      </c>
      <c r="P116" s="59"/>
      <c r="Q116" s="59">
        <f t="shared" ref="Q116:Z116" si="37">Q117+Q118</f>
        <v>0</v>
      </c>
      <c r="R116" s="59">
        <f t="shared" si="37"/>
        <v>0</v>
      </c>
      <c r="S116" s="59">
        <f t="shared" si="37"/>
        <v>35</v>
      </c>
      <c r="T116" s="59">
        <f t="shared" si="37"/>
        <v>0</v>
      </c>
      <c r="U116" s="59">
        <f t="shared" si="37"/>
        <v>0</v>
      </c>
      <c r="V116" s="59">
        <f t="shared" si="37"/>
        <v>0</v>
      </c>
      <c r="W116" s="59">
        <f t="shared" si="37"/>
        <v>0</v>
      </c>
      <c r="X116" s="59">
        <f t="shared" si="37"/>
        <v>0</v>
      </c>
      <c r="Y116" s="59">
        <f t="shared" si="37"/>
        <v>0</v>
      </c>
      <c r="Z116" s="59">
        <f t="shared" si="37"/>
        <v>0</v>
      </c>
      <c r="AA116" s="60"/>
      <c r="AB116" s="60"/>
      <c r="AC116" s="60"/>
      <c r="AD116" s="60"/>
      <c r="AE116" s="60"/>
      <c r="AF116" s="60"/>
      <c r="AG116" s="60"/>
      <c r="AH116" s="60"/>
      <c r="AI116" s="60"/>
      <c r="AJ116" s="60"/>
    </row>
    <row r="117" ht="14.25" hidden="1" spans="1:36">
      <c r="A117" s="35" t="s">
        <v>44</v>
      </c>
      <c r="B117" s="36" t="s">
        <v>292</v>
      </c>
      <c r="C117" s="36"/>
      <c r="D117" s="36"/>
      <c r="E117" s="36"/>
      <c r="F117" s="36"/>
      <c r="G117" s="36"/>
      <c r="H117" s="36"/>
      <c r="I117" s="36"/>
      <c r="J117" s="36"/>
      <c r="K117" s="52"/>
      <c r="L117" s="52"/>
      <c r="M117" s="52"/>
      <c r="N117" s="52"/>
      <c r="O117" s="52"/>
      <c r="P117" s="52"/>
      <c r="Q117" s="52"/>
      <c r="R117" s="52"/>
      <c r="S117" s="54"/>
      <c r="T117" s="54"/>
      <c r="U117" s="54"/>
      <c r="V117" s="54"/>
      <c r="W117" s="54"/>
      <c r="X117" s="54"/>
      <c r="Y117" s="54"/>
      <c r="Z117" s="54"/>
      <c r="AA117" s="52"/>
      <c r="AB117" s="52"/>
      <c r="AC117" s="52"/>
      <c r="AD117" s="52"/>
      <c r="AE117" s="52"/>
      <c r="AF117" s="52"/>
      <c r="AG117" s="74"/>
      <c r="AH117" s="74"/>
      <c r="AI117" s="74"/>
      <c r="AJ117" s="74"/>
    </row>
    <row r="118" ht="34" hidden="1" customHeight="1" spans="1:36">
      <c r="A118" s="35" t="s">
        <v>44</v>
      </c>
      <c r="B118" s="36" t="s">
        <v>293</v>
      </c>
      <c r="C118" s="36"/>
      <c r="D118" s="36"/>
      <c r="E118" s="36"/>
      <c r="F118" s="36"/>
      <c r="G118" s="36"/>
      <c r="H118" s="36"/>
      <c r="I118" s="36"/>
      <c r="J118" s="36"/>
      <c r="K118" s="52"/>
      <c r="L118" s="52">
        <f>L119</f>
        <v>3962</v>
      </c>
      <c r="M118" s="52">
        <f>M119</f>
        <v>1458</v>
      </c>
      <c r="N118" s="52">
        <f>N119</f>
        <v>35</v>
      </c>
      <c r="O118" s="52">
        <f>O119</f>
        <v>35</v>
      </c>
      <c r="P118" s="52"/>
      <c r="Q118" s="52">
        <f t="shared" ref="Q118:Z118" si="38">Q119</f>
        <v>0</v>
      </c>
      <c r="R118" s="52">
        <f t="shared" si="38"/>
        <v>0</v>
      </c>
      <c r="S118" s="52">
        <f t="shared" si="38"/>
        <v>35</v>
      </c>
      <c r="T118" s="52">
        <f t="shared" si="38"/>
        <v>0</v>
      </c>
      <c r="U118" s="52">
        <f t="shared" si="38"/>
        <v>0</v>
      </c>
      <c r="V118" s="52">
        <f t="shared" si="38"/>
        <v>0</v>
      </c>
      <c r="W118" s="52">
        <f t="shared" si="38"/>
        <v>0</v>
      </c>
      <c r="X118" s="52">
        <f t="shared" si="38"/>
        <v>0</v>
      </c>
      <c r="Y118" s="52">
        <f t="shared" si="38"/>
        <v>0</v>
      </c>
      <c r="Z118" s="52">
        <f t="shared" si="38"/>
        <v>0</v>
      </c>
      <c r="AA118" s="52"/>
      <c r="AB118" s="52"/>
      <c r="AC118" s="52"/>
      <c r="AD118" s="52"/>
      <c r="AE118" s="52"/>
      <c r="AF118" s="52"/>
      <c r="AG118" s="74"/>
      <c r="AH118" s="74"/>
      <c r="AI118" s="74"/>
      <c r="AJ118" s="74"/>
    </row>
    <row r="119" ht="71.25" spans="1:36">
      <c r="A119" s="37">
        <v>16</v>
      </c>
      <c r="B119" s="37" t="s">
        <v>294</v>
      </c>
      <c r="C119" s="37">
        <v>2026</v>
      </c>
      <c r="D119" s="37" t="s">
        <v>295</v>
      </c>
      <c r="E119" s="37" t="s">
        <v>219</v>
      </c>
      <c r="F119" s="37" t="s">
        <v>296</v>
      </c>
      <c r="G119" s="37" t="s">
        <v>50</v>
      </c>
      <c r="H119" s="37" t="s">
        <v>51</v>
      </c>
      <c r="I119" s="37" t="s">
        <v>297</v>
      </c>
      <c r="J119" s="53" t="s">
        <v>298</v>
      </c>
      <c r="K119" s="39"/>
      <c r="L119" s="39">
        <v>3962</v>
      </c>
      <c r="M119" s="39">
        <v>1458</v>
      </c>
      <c r="N119" s="39">
        <v>35</v>
      </c>
      <c r="O119" s="39">
        <v>35</v>
      </c>
      <c r="P119" s="39"/>
      <c r="Q119" s="39">
        <v>0</v>
      </c>
      <c r="R119" s="39">
        <v>0</v>
      </c>
      <c r="S119" s="39">
        <v>35</v>
      </c>
      <c r="T119" s="39">
        <v>0</v>
      </c>
      <c r="U119" s="39">
        <v>0</v>
      </c>
      <c r="V119" s="39">
        <v>0</v>
      </c>
      <c r="W119" s="39">
        <v>0</v>
      </c>
      <c r="X119" s="39">
        <v>0</v>
      </c>
      <c r="Y119" s="39"/>
      <c r="Z119" s="39">
        <v>0</v>
      </c>
      <c r="AA119" s="39" t="s">
        <v>150</v>
      </c>
      <c r="AB119" s="39" t="s">
        <v>299</v>
      </c>
      <c r="AC119" s="39" t="s">
        <v>150</v>
      </c>
      <c r="AD119" s="39" t="s">
        <v>151</v>
      </c>
      <c r="AE119" s="39" t="s">
        <v>152</v>
      </c>
      <c r="AF119" s="64" t="s">
        <v>300</v>
      </c>
      <c r="AG119" s="64" t="s">
        <v>301</v>
      </c>
      <c r="AH119" s="39"/>
      <c r="AI119" s="39"/>
      <c r="AJ119" s="39"/>
    </row>
    <row r="120" ht="14.25" hidden="1" spans="1:36">
      <c r="A120" s="35" t="s">
        <v>40</v>
      </c>
      <c r="B120" s="36" t="s">
        <v>302</v>
      </c>
      <c r="C120" s="36"/>
      <c r="D120" s="36"/>
      <c r="E120" s="36"/>
      <c r="F120" s="36"/>
      <c r="G120" s="36"/>
      <c r="H120" s="36"/>
      <c r="I120" s="36"/>
      <c r="J120" s="36"/>
      <c r="K120" s="52"/>
      <c r="L120" s="52"/>
      <c r="M120" s="52"/>
      <c r="N120" s="52"/>
      <c r="O120" s="52"/>
      <c r="P120" s="52"/>
      <c r="Q120" s="52"/>
      <c r="R120" s="52"/>
      <c r="S120" s="54"/>
      <c r="T120" s="54"/>
      <c r="U120" s="54"/>
      <c r="V120" s="54"/>
      <c r="W120" s="54"/>
      <c r="X120" s="54"/>
      <c r="Y120" s="54"/>
      <c r="Z120" s="54"/>
      <c r="AA120" s="52"/>
      <c r="AB120" s="52"/>
      <c r="AC120" s="52"/>
      <c r="AD120" s="52"/>
      <c r="AE120" s="52"/>
      <c r="AF120" s="52"/>
      <c r="AG120" s="74"/>
      <c r="AH120" s="74"/>
      <c r="AI120" s="74"/>
      <c r="AJ120" s="74"/>
    </row>
  </sheetData>
  <autoFilter ref="A4:AK120">
    <filterColumn colId="26">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autoFilter>
  <mergeCells count="135">
    <mergeCell ref="A1:AG1"/>
    <mergeCell ref="L2:M2"/>
    <mergeCell ref="O2:Z2"/>
    <mergeCell ref="AA2:AE2"/>
    <mergeCell ref="O3:T3"/>
    <mergeCell ref="A5:J5"/>
    <mergeCell ref="B6:J6"/>
    <mergeCell ref="B7:J7"/>
    <mergeCell ref="B8:J8"/>
    <mergeCell ref="B9:J9"/>
    <mergeCell ref="A10:J10"/>
    <mergeCell ref="B11:J11"/>
    <mergeCell ref="B12:J12"/>
    <mergeCell ref="B13:J13"/>
    <mergeCell ref="B14:J14"/>
    <mergeCell ref="B15:J15"/>
    <mergeCell ref="B16:J16"/>
    <mergeCell ref="B21:J21"/>
    <mergeCell ref="B23:J23"/>
    <mergeCell ref="B24:J24"/>
    <mergeCell ref="B25:J25"/>
    <mergeCell ref="B26:J26"/>
    <mergeCell ref="B27:J27"/>
    <mergeCell ref="B28:J28"/>
    <mergeCell ref="B29:J29"/>
    <mergeCell ref="B31:J31"/>
    <mergeCell ref="B32:J32"/>
    <mergeCell ref="B33:J33"/>
    <mergeCell ref="B34:J34"/>
    <mergeCell ref="B35:J35"/>
    <mergeCell ref="B36:J36"/>
    <mergeCell ref="B37:J37"/>
    <mergeCell ref="B38:J38"/>
    <mergeCell ref="B39:J39"/>
    <mergeCell ref="B40:J40"/>
    <mergeCell ref="B41:J41"/>
    <mergeCell ref="B42:J42"/>
    <mergeCell ref="B43:J43"/>
    <mergeCell ref="B45:J45"/>
    <mergeCell ref="B46:J46"/>
    <mergeCell ref="B47:J47"/>
    <mergeCell ref="B48:J48"/>
    <mergeCell ref="B49:J49"/>
    <mergeCell ref="B50:J50"/>
    <mergeCell ref="B51:J51"/>
    <mergeCell ref="B53:J53"/>
    <mergeCell ref="B54:J54"/>
    <mergeCell ref="B55:J55"/>
    <mergeCell ref="B56:J56"/>
    <mergeCell ref="B57:J57"/>
    <mergeCell ref="B58:J58"/>
    <mergeCell ref="B59:J59"/>
    <mergeCell ref="B60:J60"/>
    <mergeCell ref="B61:J61"/>
    <mergeCell ref="B62:J62"/>
    <mergeCell ref="B63:J63"/>
    <mergeCell ref="B64:J64"/>
    <mergeCell ref="B65:J65"/>
    <mergeCell ref="B66:J66"/>
    <mergeCell ref="B68:J68"/>
    <mergeCell ref="B69:J69"/>
    <mergeCell ref="B70:J70"/>
    <mergeCell ref="B71:J71"/>
    <mergeCell ref="B72:J72"/>
    <mergeCell ref="B73:J73"/>
    <mergeCell ref="B74:J74"/>
    <mergeCell ref="B75:J75"/>
    <mergeCell ref="B76:J76"/>
    <mergeCell ref="B77:J77"/>
    <mergeCell ref="B78:J78"/>
    <mergeCell ref="B83:J83"/>
    <mergeCell ref="B84:J84"/>
    <mergeCell ref="B85:J85"/>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10:J110"/>
    <mergeCell ref="B111:J111"/>
    <mergeCell ref="B112:J112"/>
    <mergeCell ref="B113:J113"/>
    <mergeCell ref="B114:J114"/>
    <mergeCell ref="B115:J115"/>
    <mergeCell ref="B116:J116"/>
    <mergeCell ref="B117:J117"/>
    <mergeCell ref="B118:J118"/>
    <mergeCell ref="B120:J120"/>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471527777777778" right="0.393055555555556" top="0.313888888888889" bottom="0.313888888888889" header="0.275" footer="0.354166666666667"/>
  <pageSetup paperSize="8" scale="5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2026年计划项目清单</vt:lpstr>
      <vt:lpstr>2026年项目库 (2026.4.3)</vt:lpstr>
      <vt:lpstr>2026年第一批启动 (2026.4.3) (上会定)</vt:lpstr>
      <vt:lpstr>2026年第一批启动 (2026.6.12) (项目替换调整)</vt:lpstr>
      <vt:lpstr>汇总表</vt:lpstr>
      <vt:lpstr>2026年第一批启动项目（拟定）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、fan..瑶</cp:lastModifiedBy>
  <dcterms:created xsi:type="dcterms:W3CDTF">2026-01-16T13:21:00Z</dcterms:created>
  <dcterms:modified xsi:type="dcterms:W3CDTF">2026-06-24T10:16:59Z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ICV">
    <vt:lpwstr>66EAE0AFE99A4DE0874B918D65773B9F_12</vt:lpwstr>
  </property>
  <property fmtid="{D5CDD505-2E9C-101B-9397-08002B2CF9AE}" pid="4" name="CalculationRule">
    <vt:i4>0</vt:i4>
  </property>
</Properties>
</file>