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695" windowHeight="13065" firstSheet="13" activeTab="13"/>
  </bookViews>
  <sheets>
    <sheet name="储备库10.8" sheetId="29" state="hidden" r:id="rId1"/>
    <sheet name="储备库统计表10.8" sheetId="18" state="hidden" r:id="rId2"/>
    <sheet name="储备库10.15" sheetId="30" state="hidden" r:id="rId3"/>
    <sheet name="储备库统计表10.15" sheetId="31" state="hidden" r:id="rId4"/>
    <sheet name="储备库（10.30)" sheetId="32" state="hidden" r:id="rId5"/>
    <sheet name="储备库（11.10)" sheetId="34" state="hidden" r:id="rId6"/>
    <sheet name="储备库统计表（11.10)" sheetId="35" state="hidden" r:id="rId7"/>
    <sheet name="储备库（2025.1.6)" sheetId="41" state="hidden" r:id="rId8"/>
    <sheet name="储备库（2025.4.3)1" sheetId="45" state="hidden" r:id="rId9"/>
    <sheet name="储备库（2025.5.23)" sheetId="51" state="hidden" r:id="rId10"/>
    <sheet name="储备库（2025.9.12) " sheetId="53" state="hidden" r:id="rId11"/>
    <sheet name="储备库（2025.11.21)" sheetId="55" state="hidden" r:id="rId12"/>
    <sheet name="储备库统计表（2025.11.21)" sheetId="56" state="hidden" r:id="rId13"/>
    <sheet name="年度项目计划调整启动项目（2025.11.25 " sheetId="57" r:id="rId14"/>
    <sheet name="年度向计划调整启动统计表（2025.11.21)" sheetId="58" state="hidden" r:id="rId15"/>
    <sheet name="第二批启动项目及第一批项目分配资金调整（2025.5.10)" sheetId="43" state="hidden" r:id="rId16"/>
    <sheet name="储备库统计表（2025.5.23)" sheetId="52" state="hidden" r:id="rId17"/>
    <sheet name="储备库统计表（2025.9.12)" sheetId="54" state="hidden" r:id="rId18"/>
    <sheet name="第二批启动项目及第一批项目分配资金调整（2025.5.15)简" sheetId="48" state="hidden" r:id="rId19"/>
    <sheet name="第二批启动项目定（2025.5.12)" sheetId="49" state="hidden" r:id="rId20"/>
    <sheet name="第二批启动项目（2025.5.10)" sheetId="46" state="hidden" r:id="rId21"/>
    <sheet name="储备库统计表（2025.1.6)" sheetId="42" state="hidden" r:id="rId22"/>
    <sheet name="储备库统计表（2025.4.3 )" sheetId="44" state="hidden" r:id="rId23"/>
    <sheet name="第二批启动项目定（2025.5.12))" sheetId="50" state="hidden" r:id="rId24"/>
    <sheet name="Sheet2" sheetId="47" state="hidden" r:id="rId25"/>
    <sheet name="计划库（11.10) " sheetId="39" state="hidden" r:id="rId26"/>
    <sheet name="计划库统计表（11.10) " sheetId="40" state="hidden" r:id="rId27"/>
    <sheet name="储备库统计表（10.30)" sheetId="33" state="hidden" r:id="rId28"/>
    <sheet name="项目分类统计表定" sheetId="3" state="hidden" r:id="rId29"/>
  </sheets>
  <definedNames>
    <definedName name="_xlnm._FilterDatabase" localSheetId="0" hidden="1">储备库10.8!$A$5:$AF$120</definedName>
    <definedName name="_xlnm._FilterDatabase" localSheetId="1" hidden="1">储备库统计表10.8!$A$4:$O$103</definedName>
    <definedName name="_xlnm._FilterDatabase" localSheetId="2" hidden="1">储备库10.15!$A$5:$AF$124</definedName>
    <definedName name="_xlnm._FilterDatabase" localSheetId="3" hidden="1">储备库统计表10.15!$A$4:$O$103</definedName>
    <definedName name="_xlnm._FilterDatabase" localSheetId="4" hidden="1">'储备库（10.30)'!$A$4:$AX$128</definedName>
    <definedName name="_xlnm._FilterDatabase" localSheetId="5" hidden="1">'储备库（11.10)'!$A$4:$AX$128</definedName>
    <definedName name="_xlnm._FilterDatabase" localSheetId="6" hidden="1">'储备库统计表（11.10)'!$A$4:$O$103</definedName>
    <definedName name="_xlnm._FilterDatabase" localSheetId="7" hidden="1">'储备库（2025.1.6)'!$A$4:$AX$129</definedName>
    <definedName name="_xlnm._FilterDatabase" localSheetId="8" hidden="1">'储备库（2025.4.3)1'!$A$4:$CM$131</definedName>
    <definedName name="_xlnm._FilterDatabase" localSheetId="9" hidden="1">'储备库（2025.5.23)'!$A$4:$CM$131</definedName>
    <definedName name="_xlnm._FilterDatabase" localSheetId="10" hidden="1">'储备库（2025.9.12) '!$A$4:$CM$132</definedName>
    <definedName name="_xlnm._FilterDatabase" localSheetId="11" hidden="1">'储备库（2025.11.21)'!$A$4:$CM$134</definedName>
    <definedName name="_xlnm._FilterDatabase" localSheetId="12" hidden="1">'储备库统计表（2025.11.21)'!$A$4:$O$103</definedName>
    <definedName name="_xlnm._FilterDatabase" localSheetId="13" hidden="1">'年度项目计划调整启动项目（2025.11.25 '!$A$4:$CK$131</definedName>
    <definedName name="_xlnm._FilterDatabase" localSheetId="14" hidden="1">'年度向计划调整启动统计表（2025.11.21)'!$A$4:$O$103</definedName>
    <definedName name="_xlnm._FilterDatabase" localSheetId="15" hidden="1">'第二批启动项目及第一批项目分配资金调整（2025.5.10)'!$A$4:$CS$129</definedName>
    <definedName name="_xlnm._FilterDatabase" localSheetId="16" hidden="1">'储备库统计表（2025.5.23)'!$A$4:$O$103</definedName>
    <definedName name="_xlnm._FilterDatabase" localSheetId="17" hidden="1">'储备库统计表（2025.9.12)'!$A$4:$O$103</definedName>
    <definedName name="_xlnm._FilterDatabase" localSheetId="18" hidden="1">'第二批启动项目及第一批项目分配资金调整（2025.5.15)简'!$A$4:$CZ$128</definedName>
    <definedName name="_xlnm._FilterDatabase" localSheetId="19" hidden="1">'第二批启动项目定（2025.5.12)'!$A$4:$CR$111</definedName>
    <definedName name="_xlnm._FilterDatabase" localSheetId="20" hidden="1">'第二批启动项目（2025.5.10)'!$A$4:$CS$130</definedName>
    <definedName name="_xlnm._FilterDatabase" localSheetId="21" hidden="1">'储备库统计表（2025.1.6)'!$A$4:$O$103</definedName>
    <definedName name="_xlnm._FilterDatabase" localSheetId="22" hidden="1">'储备库统计表（2025.4.3 )'!$A$4:$O$103</definedName>
    <definedName name="_xlnm._FilterDatabase" localSheetId="23" hidden="1">'第二批启动项目定（2025.5.12))'!$A$4:$O$103</definedName>
    <definedName name="_xlnm._FilterDatabase" localSheetId="25" hidden="1">'计划库（11.10) '!$A$4:$AX$126</definedName>
    <definedName name="_xlnm._FilterDatabase" localSheetId="26" hidden="1">'计划库统计表（11.10) '!$A$4:$O$103</definedName>
    <definedName name="_xlnm._FilterDatabase" localSheetId="27" hidden="1">'储备库统计表（10.30)'!$A$4:$O$103</definedName>
    <definedName name="_xlnm.Print_Area" localSheetId="1">储备库统计表10.8!$A$1:$G$103</definedName>
    <definedName name="_xlnm.Print_Titles" localSheetId="1">储备库统计表10.8!$3:$4</definedName>
    <definedName name="_xlnm.Print_Titles" localSheetId="0">储备库10.8!$3:$5</definedName>
    <definedName name="_xlnm.Print_Area" localSheetId="0">储备库10.8!$A$1:$AF$122</definedName>
    <definedName name="_xlnm.Print_Titles" localSheetId="2">储备库10.15!$3:$5</definedName>
    <definedName name="_xlnm.Print_Area" localSheetId="2">储备库10.15!$A$1:$AF$126</definedName>
    <definedName name="_xlnm.Print_Area" localSheetId="3">储备库统计表10.15!$A$1:$G$103</definedName>
    <definedName name="_xlnm.Print_Titles" localSheetId="3">储备库统计表10.15!$3:$4</definedName>
    <definedName name="_xlnm.Print_Titles" localSheetId="4">'储备库（10.30)'!$3:$5</definedName>
    <definedName name="_xlnm.Print_Area" localSheetId="4">'储备库（10.30)'!$A$1:$AG$130</definedName>
    <definedName name="_xlnm.Print_Area" localSheetId="27">'储备库统计表（10.30)'!$A$1:$G$103</definedName>
    <definedName name="_xlnm.Print_Titles" localSheetId="27">'储备库统计表（10.30)'!$3:$4</definedName>
    <definedName name="_xlnm.Print_Titles" localSheetId="5">'储备库（11.10)'!$3:$5</definedName>
    <definedName name="_xlnm.Print_Area" localSheetId="5">'储备库（11.10)'!$A$1:$AG$130</definedName>
    <definedName name="_xlnm.Print_Area" localSheetId="6">'储备库统计表（11.10)'!$A$1:$G$103</definedName>
    <definedName name="_xlnm.Print_Titles" localSheetId="6">'储备库统计表（11.10)'!$3:$4</definedName>
    <definedName name="_xlnm.Print_Titles" localSheetId="25">'计划库（11.10) '!$3:$5</definedName>
    <definedName name="_xlnm.Print_Area" localSheetId="25">'计划库（11.10) '!$A$1:$AG$128</definedName>
    <definedName name="_xlnm.Print_Area" localSheetId="26">'计划库统计表（11.10) '!$A$1:$G$103</definedName>
    <definedName name="_xlnm.Print_Titles" localSheetId="26">'计划库统计表（11.10) '!$3:$4</definedName>
    <definedName name="_xlnm.Print_Titles" localSheetId="7">'储备库（2025.1.6)'!$3:$5</definedName>
    <definedName name="_xlnm.Print_Area" localSheetId="7">'储备库（2025.1.6)'!$A$1:$AG$131</definedName>
    <definedName name="_xlnm.Print_Area" localSheetId="21">'储备库统计表（2025.1.6)'!$A$1:$G$103</definedName>
    <definedName name="_xlnm.Print_Titles" localSheetId="21">'储备库统计表（2025.1.6)'!$3:$4</definedName>
    <definedName name="_xlnm.Print_Titles" localSheetId="15">'第二批启动项目及第一批项目分配资金调整（2025.5.10)'!$3:$5</definedName>
    <definedName name="_xlnm.Print_Area" localSheetId="15">'第二批启动项目及第一批项目分配资金调整（2025.5.10)'!$A$1:$AM$131</definedName>
    <definedName name="_xlnm.Print_Area" localSheetId="22">'储备库统计表（2025.4.3 )'!$A$1:$G$103</definedName>
    <definedName name="_xlnm.Print_Titles" localSheetId="22">'储备库统计表（2025.4.3 )'!$3:$4</definedName>
    <definedName name="_xlnm.Print_Titles" localSheetId="20">'第二批启动项目（2025.5.10)'!$3:$5</definedName>
    <definedName name="_xlnm.Print_Area" localSheetId="20">'第二批启动项目（2025.5.10)'!$A$1:$AM$132</definedName>
    <definedName name="_xlnm.Print_Area" localSheetId="24">Sheet2!$A$1:$AN$13</definedName>
    <definedName name="_xlnm.Print_Titles" localSheetId="24">Sheet2!$3:$4</definedName>
    <definedName name="_xlnm.Print_Titles" localSheetId="18">'第二批启动项目及第一批项目分配资金调整（2025.5.15)简'!$3:$4</definedName>
    <definedName name="_xlnm.Print_Area" localSheetId="18">'第二批启动项目及第一批项目分配资金调整（2025.5.15)简'!$A$1:$AO$130</definedName>
    <definedName name="_xlnm.Print_Titles" localSheetId="19">'第二批启动项目定（2025.5.12)'!$3:$4</definedName>
    <definedName name="_xlnm.Print_Area" localSheetId="19">'第二批启动项目定（2025.5.12)'!$A$1:$AG$113</definedName>
    <definedName name="_xlnm.Print_Area" localSheetId="23">'第二批启动项目定（2025.5.12))'!$A$1:$G$103</definedName>
    <definedName name="_xlnm.Print_Titles" localSheetId="23">'第二批启动项目定（2025.5.12))'!$3:$4</definedName>
    <definedName name="_xlnm.Print_Area" localSheetId="16">'储备库统计表（2025.5.23)'!$A$1:$G$103</definedName>
    <definedName name="_xlnm.Print_Titles" localSheetId="16">'储备库统计表（2025.5.23)'!$3:$4</definedName>
    <definedName name="_xlnm.Print_Area" localSheetId="17">'储备库统计表（2025.9.12)'!$A$1:$G$103</definedName>
    <definedName name="_xlnm.Print_Titles" localSheetId="17">'储备库统计表（2025.9.12)'!$3:$4</definedName>
    <definedName name="_xlnm.Print_Area" localSheetId="12">'储备库统计表（2025.11.21)'!$A$1:$G$103</definedName>
    <definedName name="_xlnm.Print_Titles" localSheetId="12">'储备库统计表（2025.11.21)'!$3:$4</definedName>
    <definedName name="_xlnm.Print_Area" localSheetId="14">'年度向计划调整启动统计表（2025.11.21)'!$A$1:$G$103</definedName>
    <definedName name="_xlnm.Print_Titles" localSheetId="14">'年度向计划调整启动统计表（2025.11.21)'!$3:$4</definedName>
    <definedName name="_xlnm.Print_Titles" localSheetId="13">'年度项目计划调整启动项目（2025.11.25 '!$3:$5</definedName>
    <definedName name="_xlnm.Print_Area" localSheetId="13">'年度项目计划调整启动项目（2025.11.25 '!$A$1:$AE$131</definedName>
  </definedNames>
  <calcPr calcId="144525"/>
</workbook>
</file>

<file path=xl/sharedStrings.xml><?xml version="1.0" encoding="utf-8"?>
<sst xmlns="http://schemas.openxmlformats.org/spreadsheetml/2006/main" count="569">
  <si>
    <t>附件1</t>
  </si>
  <si>
    <t xml:space="preserve"> </t>
  </si>
  <si>
    <t>克州阿合奇县2025巩固拓展脱贫攻坚成果和乡村振兴项目储备库</t>
  </si>
  <si>
    <t>序号</t>
  </si>
  <si>
    <t>项目库编号(A)</t>
  </si>
  <si>
    <t xml:space="preserve">年度 </t>
  </si>
  <si>
    <t>项目名称(B)</t>
  </si>
  <si>
    <t>项目类别(C)</t>
  </si>
  <si>
    <t>项目子类型(D)</t>
  </si>
  <si>
    <t>建设性质（新建、扩建）     (E)</t>
  </si>
  <si>
    <t>实施地点（具体到村）(F)</t>
  </si>
  <si>
    <t>建设起止时间</t>
  </si>
  <si>
    <t>主要建设内容 (G)</t>
  </si>
  <si>
    <t>建设规模(H)</t>
  </si>
  <si>
    <t>受益情况</t>
  </si>
  <si>
    <t>资金规模（I）</t>
  </si>
  <si>
    <t>资金来源</t>
  </si>
  <si>
    <t>责任部门及责任人（K）</t>
  </si>
  <si>
    <t>简要绩效目标(L)</t>
  </si>
  <si>
    <t>简要利益机制</t>
  </si>
  <si>
    <t>入库时间(M)</t>
  </si>
  <si>
    <t>审批文号(N)</t>
  </si>
  <si>
    <t>备注</t>
  </si>
  <si>
    <t>户</t>
  </si>
  <si>
    <t>人</t>
  </si>
  <si>
    <t>中央衔接(J)</t>
  </si>
  <si>
    <t>自治区衔接</t>
  </si>
  <si>
    <r>
      <rPr>
        <b/>
        <sz val="12"/>
        <rFont val="宋体"/>
        <charset val="134"/>
      </rPr>
      <t>地方政府债券(J</t>
    </r>
    <r>
      <rPr>
        <b/>
        <vertAlign val="subscript"/>
        <sz val="12"/>
        <rFont val="宋体"/>
        <charset val="134"/>
      </rPr>
      <t>4</t>
    </r>
    <r>
      <rPr>
        <b/>
        <sz val="12"/>
        <rFont val="宋体"/>
        <charset val="134"/>
      </rPr>
      <t>)</t>
    </r>
  </si>
  <si>
    <t>州级配套资金</t>
  </si>
  <si>
    <t>县级配套资金</t>
  </si>
  <si>
    <t>其他资金(J5)</t>
  </si>
  <si>
    <t>备注（其他资金名称）</t>
  </si>
  <si>
    <t>企业投资</t>
  </si>
  <si>
    <t>建设单位</t>
  </si>
  <si>
    <t>建设单位责任人</t>
  </si>
  <si>
    <r>
      <rPr>
        <b/>
        <sz val="12"/>
        <rFont val="宋体"/>
        <charset val="134"/>
      </rPr>
      <t>项目主管单位（K</t>
    </r>
    <r>
      <rPr>
        <b/>
        <vertAlign val="subscript"/>
        <sz val="12"/>
        <rFont val="宋体"/>
        <charset val="134"/>
      </rPr>
      <t>1</t>
    </r>
    <r>
      <rPr>
        <b/>
        <sz val="12"/>
        <rFont val="宋体"/>
        <charset val="134"/>
      </rPr>
      <t>)</t>
    </r>
  </si>
  <si>
    <t>项目主管责任人（K2)</t>
  </si>
  <si>
    <t>县级分管领导</t>
  </si>
  <si>
    <t>合计</t>
  </si>
  <si>
    <t>一级</t>
  </si>
  <si>
    <t>产业发展</t>
  </si>
  <si>
    <t>二级</t>
  </si>
  <si>
    <t>产业到户奖补</t>
  </si>
  <si>
    <t>`1</t>
  </si>
  <si>
    <t>AHQ-2025-03</t>
  </si>
  <si>
    <t>阿合奇县产业发展到户补助项目</t>
  </si>
  <si>
    <t>生产项目</t>
  </si>
  <si>
    <t>新建</t>
  </si>
  <si>
    <t>各乡（镇）场</t>
  </si>
  <si>
    <t>2025.01-2025.12</t>
  </si>
  <si>
    <t>对全县有发展条件和发展愿望的监测对象家庭及脱贫户实施产业到户补助。到户补贴：种植业中的主要粮食作物单产提升（亩）、积造有机肥（立方米）；畜牧业中的引进良种母畜（头/只）、自繁良种母畜（头/只）、人工授精配种（头/只）、养殖圈舍设施改造（座）；庭院经济中的庭院特色种植（亩）、家禽（羽/只）；就业创业中的自主创业等方面</t>
  </si>
  <si>
    <t>各乡镇场</t>
  </si>
  <si>
    <t>各乡镇场负责人</t>
  </si>
  <si>
    <t>农业农业局</t>
  </si>
  <si>
    <t>阿斯力别克·亚力坤</t>
  </si>
  <si>
    <t>安瑞</t>
  </si>
  <si>
    <t>目标一：对全县脱贫户和监测对象实施到户产业奖补，提高农牧民收入
目标二：发展种养殖业，激发农牧民内生动力，积极拓展增收渠道</t>
  </si>
  <si>
    <t>一是激发脱贫户、监测户的内生动力，提高他们的自我发展能力。
二是促进稳定增收，巩固脱贫成果，防止返贫。
三是推动产业结构调整，发展特色产业，提高农产品附加值；
四是促进农村经济社会发展，改善农民生产生活条件。</t>
  </si>
  <si>
    <t>三级</t>
  </si>
  <si>
    <t>种植业</t>
  </si>
  <si>
    <t>畜牧业</t>
  </si>
  <si>
    <t>林果业</t>
  </si>
  <si>
    <t>渔业</t>
  </si>
  <si>
    <t>庭院经济</t>
  </si>
  <si>
    <t>就业创业</t>
  </si>
  <si>
    <t>种植业基地</t>
  </si>
  <si>
    <t>养殖业基地</t>
  </si>
  <si>
    <t>AHQ-2025-01</t>
  </si>
  <si>
    <t>阿合奇县2025年现代畜牧产业发展能力提升项目</t>
  </si>
  <si>
    <t>吉勒得斯村、布隆村、孔吾拉奇村、阿果依村、佳朗奇村、皮羌村、吾曲村</t>
  </si>
  <si>
    <t>2025.04-2025.10</t>
  </si>
  <si>
    <t>1.对库兰萨日克乡原有圈舍进行提升改造，区域划分，新建1座2700吨高标准草料储备库、机械棚1座，1600平方米羊圈1座，精饲料加工设备1套，生产用房100平方米、实验室100平方米、配种站140平方米、配备饲草料传送带及配套附属设施
2.在布隆村铁克列克牧业点新建良种配种站1座，占地200平方，配套附属设施。
3.孔吾拉奇村阿尔帕确切克新建配种站120㎡，采购配种相关设施设备，新建400平米的羊圈，配备一套生产用房，一套草料储备库，配套购买200只2岁柯尔克孜母羊，每只1000元。
4.色帕巴依乡大木孜都克喀拉苏牧业点新建配种站一座，建筑面积200平方米，配套水电等附属设施设备。
5.阿合奇镇采购适合本地环境养殖的2-4岁绒山羊母羊420只，每只1400元，采购公羊30只，每只2400元，平均分给三个村用于品种改良（皮羌村150只、佳朗奇村150只、吾曲村150只）。</t>
  </si>
  <si>
    <t>农业农村局</t>
  </si>
  <si>
    <t>1.推动牲畜品种优良化，提高牲畜养殖的经济效益，带动劳动力就业。有效遏制牲畜粪污乱处理现象，实现粪污处理无害化或资源化利用，改善生态环境
2.提高优秀公羊的利用率和提高公羊配种效益、节约饲养大量公羊的费用、提高质量，提高受胎率、克服不易受胎困难、不受地域和时间限制、加快育种速度和加速羊群的遗传进展、防止疾病传播、提高优良公羊的利用率</t>
  </si>
  <si>
    <t>1.带动农牧民群众的参与度，提高牧民科学养殖的思想意识，实现人畜分离，降低疫病风险，确保人畜安全，辐射带动全村发展畜牧养殖业，增加农民经济收入，有效减少土地污染和水污染，改善生态环境
2.基础设施建设过程中可以吸纳皮羌村劳动力就地就业，增加经济收入。建成后为我村所有母羊提供优质精子，提高受精率，真正实现品种改良</t>
  </si>
  <si>
    <t>水产养殖业发展</t>
  </si>
  <si>
    <t>林草基地建设</t>
  </si>
  <si>
    <t>AHQ-2025-04</t>
  </si>
  <si>
    <t>阿合奇县哈拉奇乡天然牧草地免耕补播技术试点项目</t>
  </si>
  <si>
    <t>其他</t>
  </si>
  <si>
    <r>
      <rPr>
        <sz val="20"/>
        <rFont val="宋体"/>
        <charset val="134"/>
      </rPr>
      <t>哈拉奇乡阿合奇村</t>
    </r>
    <r>
      <rPr>
        <sz val="20"/>
        <rFont val="Times New Roman"/>
        <charset val="134"/>
      </rPr>
      <t>5</t>
    </r>
    <r>
      <rPr>
        <sz val="20"/>
        <rFont val="宋体"/>
        <charset val="134"/>
      </rPr>
      <t>队、哈拉奇村阿克百依提</t>
    </r>
  </si>
  <si>
    <t>2025.5-2025.6</t>
  </si>
  <si>
    <r>
      <rPr>
        <sz val="20"/>
        <rFont val="宋体"/>
        <charset val="134"/>
      </rPr>
      <t>在</t>
    </r>
    <r>
      <rPr>
        <sz val="20"/>
        <rFont val="Times New Roman"/>
        <charset val="134"/>
      </rPr>
      <t>500</t>
    </r>
    <r>
      <rPr>
        <sz val="20"/>
        <rFont val="宋体"/>
        <charset val="134"/>
      </rPr>
      <t>亩天然牧草地实施免耕补播技术试点项目，采购无芒雀麦种</t>
    </r>
    <r>
      <rPr>
        <sz val="20"/>
        <rFont val="Times New Roman"/>
        <charset val="134"/>
      </rPr>
      <t>800</t>
    </r>
    <r>
      <rPr>
        <sz val="20"/>
        <rFont val="宋体"/>
        <charset val="134"/>
      </rPr>
      <t>千克、披碱草种子</t>
    </r>
    <r>
      <rPr>
        <sz val="20"/>
        <rFont val="Times New Roman"/>
        <charset val="134"/>
      </rPr>
      <t>550</t>
    </r>
    <r>
      <rPr>
        <sz val="20"/>
        <rFont val="宋体"/>
        <charset val="134"/>
      </rPr>
      <t>千克、红豆草种子</t>
    </r>
    <r>
      <rPr>
        <sz val="20"/>
        <rFont val="Times New Roman"/>
        <charset val="134"/>
      </rPr>
      <t>800</t>
    </r>
    <r>
      <rPr>
        <sz val="20"/>
        <rFont val="宋体"/>
        <charset val="134"/>
      </rPr>
      <t>千克。采购播种机</t>
    </r>
    <r>
      <rPr>
        <sz val="20"/>
        <rFont val="Times New Roman"/>
        <charset val="134"/>
      </rPr>
      <t>1</t>
    </r>
    <r>
      <rPr>
        <sz val="20"/>
        <rFont val="宋体"/>
        <charset val="134"/>
      </rPr>
      <t>台、压扁式割草机</t>
    </r>
    <r>
      <rPr>
        <sz val="20"/>
        <rFont val="Times New Roman"/>
        <charset val="134"/>
      </rPr>
      <t>1</t>
    </r>
    <r>
      <rPr>
        <sz val="20"/>
        <rFont val="宋体"/>
        <charset val="134"/>
      </rPr>
      <t>台，配套微喷管</t>
    </r>
    <r>
      <rPr>
        <sz val="20"/>
        <rFont val="Times New Roman"/>
        <charset val="134"/>
      </rPr>
      <t>3</t>
    </r>
    <r>
      <rPr>
        <sz val="20"/>
        <rFont val="宋体"/>
        <charset val="134"/>
      </rPr>
      <t>千米、</t>
    </r>
    <r>
      <rPr>
        <sz val="20"/>
        <rFont val="Times New Roman"/>
        <charset val="134"/>
      </rPr>
      <t>110</t>
    </r>
    <r>
      <rPr>
        <sz val="20"/>
        <rFont val="宋体"/>
        <charset val="134"/>
      </rPr>
      <t>管径</t>
    </r>
    <r>
      <rPr>
        <sz val="20"/>
        <rFont val="Times New Roman"/>
        <charset val="134"/>
      </rPr>
      <t>PVC</t>
    </r>
    <r>
      <rPr>
        <sz val="20"/>
        <rFont val="宋体"/>
        <charset val="134"/>
      </rPr>
      <t>引水管</t>
    </r>
    <r>
      <rPr>
        <sz val="20"/>
        <rFont val="Times New Roman"/>
        <charset val="134"/>
      </rPr>
      <t>2</t>
    </r>
    <r>
      <rPr>
        <sz val="20"/>
        <rFont val="宋体"/>
        <charset val="134"/>
      </rPr>
      <t>千米。</t>
    </r>
  </si>
  <si>
    <t>哈拉奇乡</t>
  </si>
  <si>
    <t>田木尔白克·依扎克</t>
  </si>
  <si>
    <t>目标一：通过该项目建设可以增加草料地面积500亩，增加饲草产量，可以增加牲畜饲养量400余只。
目标二：减少饲草料外调的成本，增加农牧民收入。</t>
  </si>
  <si>
    <t>一是项目建成后种植优质牧草可为村集体、农牧民的牲畜提供充足饲草料，节省饲养成本。二是可带动农牧民参与到饲草种植管护中，带动增加收入</t>
  </si>
  <si>
    <t>AHQ-2025-06</t>
  </si>
  <si>
    <t>阿合奇县杏树嫁改良项目</t>
  </si>
  <si>
    <t>库兰萨日克乡、阿合奇镇、色帕巴依乡、苏木塔什乡</t>
  </si>
  <si>
    <t>2025.03-2025.05</t>
  </si>
  <si>
    <t>1.对四个乡镇280亩，7551棵杏树嫁接为巴仁杏,
2.在阿合塔拉村猎鹰场草料地种植吊杆杏树2000棵</t>
  </si>
  <si>
    <t>阿合奇县林业和草原管理中心</t>
  </si>
  <si>
    <t>孙进奎</t>
  </si>
  <si>
    <t>通过嫁接改良品种巴仁杏，提升杏子品质，提高杏子产量，提高杏子附加值，发展特色林果业，增加群众收入。</t>
  </si>
  <si>
    <t>休闲农业与乡村旅游</t>
  </si>
  <si>
    <t>光伏电站建设</t>
  </si>
  <si>
    <t>AHQ-2025-07</t>
  </si>
  <si>
    <t>阿合奇县人工草地分布式光伏配电建设项目</t>
  </si>
  <si>
    <t>阿合奇县哈拉奇乡、苏木塔什乡、色帕巴依乡、阿合奇镇</t>
  </si>
  <si>
    <t>2025.5-2025.10</t>
  </si>
  <si>
    <t>建设装机容量5.2兆瓦（阿合奇村2兆瓦，苏木塔什阿合塔拉0.6兆瓦，色帕巴依阿果依0.6兆瓦，镇佳朗奇2兆瓦）的光伏发电设施设备全额上网。</t>
  </si>
  <si>
    <t>通过项目实施，可出售光伏发电，实现收入</t>
  </si>
  <si>
    <t>通过项目实施，光伏发电全额上网，增加村集体经济，向农牧民分红</t>
  </si>
  <si>
    <t>加工流通项目</t>
  </si>
  <si>
    <t>农产品仓储保鲜冷链基础设施建设</t>
  </si>
  <si>
    <t>产地初加工和精深加工</t>
  </si>
  <si>
    <t>AHQ-2025-02</t>
  </si>
  <si>
    <t>阿合奇县阿合奇镇佳朗奇村佳水纯净水厂扩建（二期）项目</t>
  </si>
  <si>
    <t>加工业</t>
  </si>
  <si>
    <t>佳朗奇村</t>
  </si>
  <si>
    <t>2025.4-2025.10</t>
  </si>
  <si>
    <t>佳朗奇村佳水纯净水厂（二期）进行扩建，1.新建彩钢房500平方，配套水电暖；2.对佳朗奇村纯净水厂现有DN150饮水管道更换DN300饮水管道，更换长度200米；3.对现有设备进行升级换代，新增500毫升瓶装水生产线；采购矿泉水生产线设备。</t>
  </si>
  <si>
    <t>阿合奇镇</t>
  </si>
  <si>
    <t>对山·白先巴依</t>
  </si>
  <si>
    <t>一是通过扩建项目，显著提升纯净水厂的生产能力，以满足日益增长的市场需求，确保稳定、充足的产品供应。
二是确保扩建后的纯净水厂在生产过程中严格遵循国家及行业标准，提升产品质量的稳定性和安全性，增强市场竞争力。
三是通过扩建项目的合理规划与实施，优化资源配置，降低生产成本，提高经济效益。</t>
  </si>
  <si>
    <t>一是扩建项目将直接增加纯净水厂的生产能力，提高产品产量和销售额，从而显著提升经济效益。同时，通过优化资源配置和降低成本，将进一步增强佳朗奇村的盈利能力。
二是扩建项目不仅提升了纯净水厂的经济效益，还将为当地创造更多的就业机会，改善民生福祉。同时，优质、安全的纯净水产品也将惠及更广泛的消费者群体，提升公众健康水平。
三是扩建项目将注重环保和可持续发展理念的融入，通过采用先进的生产技术和设备，减少废水、废气等污染物的排放，降低对环境的影响。同时，加强生产过程中的废弃物管理和资源回收利用工作。</t>
  </si>
  <si>
    <t>市场建设和农村电商物流</t>
  </si>
  <si>
    <t>品牌打造和展销平台</t>
  </si>
  <si>
    <t>配套基础设施项目</t>
  </si>
  <si>
    <t>小型农田水利设施建设(排碱渠、节水灌溉、防渗渠建设、其它乡村振兴有关的农田水利建设)</t>
  </si>
  <si>
    <t>AHQ-2025-09</t>
  </si>
  <si>
    <t>克州阿合奇县库兰萨日克乡、阿合奇镇防渗水渠2025年中央财政以工代赈项目</t>
  </si>
  <si>
    <t>乡村建设</t>
  </si>
  <si>
    <t>别迭里村、吉勒得斯村、阿克特克提尔村、皮羌村、佳朗奇村、吾曲村</t>
  </si>
  <si>
    <t>1.库兰萨日克乡新建16.3公里防渗渠及渠系建筑物（1700亩人工草场7.1km，别迭里村2.85km、吉勒得斯村2.3km），新建支渠4km及渠系建筑物。
2.佳朗奇村三队新建矩形防渗水渠1.3km；克孜塔拉牧业点维修矩形渠首0.1km及配套护坡。吾曲村四队维修梯形渠3处0.03km，新建0.160km矩形渠，吾曲村新建矩形防渗水渠0.09km配套分水闸等构筑物。新建皮羌村二队矩形防渗水渠1.5km及配套分水闸等构筑物，水闸维修8处。</t>
  </si>
  <si>
    <t>一是提高土地利用率，每亩增收200-300元                                                             
二是提升农业生产用水方便程度，为周边农田有效供给农业用水，为农牧民群众用水提供便利
三是保障农业用水需求，提高农业耕地灌溉和生产效率，从而提升农作物品质，提高农户收入</t>
  </si>
  <si>
    <t>通过项目的实施建设，提高土地利用率，每亩增收200-300元                                                             
二是提升农业生产用水方便程度，为周边农田有效供给农业用水，为农牧民群众用水提供便利
三是保障农业用水需求，提高农业耕地灌溉和生产效率，从而提升农作物品质，提高农户收入
四是对本乡水土保持、水系连通及水美乡村建设、水资源节约与保护起到极大作用</t>
  </si>
  <si>
    <t>AHQ-2025-17</t>
  </si>
  <si>
    <t>阿合奇县哈拉布拉克乡克热角力地沙依小流域治理工程</t>
  </si>
  <si>
    <t>哈拉布拉克乡</t>
  </si>
  <si>
    <t>2025.5-2025.11</t>
  </si>
  <si>
    <t>新建防洪堤长度9.113km，配套4座桥涵，其中箱涵1座、盖板涵1坐、圆管涵2座。</t>
  </si>
  <si>
    <t>阿合奇县水管站</t>
  </si>
  <si>
    <t>苏来曼·玉赛英</t>
  </si>
  <si>
    <t>阿合奇县水利局</t>
  </si>
  <si>
    <t>李存云</t>
  </si>
  <si>
    <t>宁海平</t>
  </si>
  <si>
    <t>一是保护阿合奇县哈拉布拉克乡哈拉布拉克村沿线居民2004人，保护耕地3000亩，保护乡政府及其周围基础设施；二是保障哈拉布拉克乡哈拉布拉克村耕地及人民生命财产安全，对促进社会稳定和生态环境可持续发展具有重要意义。</t>
  </si>
  <si>
    <t>保护阿合奇县哈拉布拉克乡哈拉布拉克村沿线居民2004人，保护耕地3000亩，保障人民生命和财产安全。</t>
  </si>
  <si>
    <t>AHQ-2025-16</t>
  </si>
  <si>
    <t>阿合奇县人工增水项目</t>
  </si>
  <si>
    <t>农村供水保障设施建设</t>
  </si>
  <si>
    <t>阿克翁库尔村、哈拉布拉克村、凯利特别克村、阿克巴夏特村、博孜塔拉村</t>
  </si>
  <si>
    <t>在阿合奇县海拔高度3000米以上的山区建设18座地面智能碘化银烟炉</t>
  </si>
  <si>
    <t>气象局</t>
  </si>
  <si>
    <t>李保安</t>
  </si>
  <si>
    <t>目标一：16座地面碘化银智能烟炉，增加人工增水</t>
  </si>
  <si>
    <t>一是通过增加人工增水设施，缓解牧区水资源短缺。二是改善牧区生产生活条件，为牧区饲草料种植，提高水资源</t>
  </si>
  <si>
    <t>产业园（区）</t>
  </si>
  <si>
    <t>其他（合作社补助、壮大村集体经济）</t>
  </si>
  <si>
    <t>产业服务支撑项目</t>
  </si>
  <si>
    <t>智慧（数字）农业</t>
  </si>
  <si>
    <t>产业科技服务</t>
  </si>
  <si>
    <t>人才培养</t>
  </si>
  <si>
    <t>农业社会化服务</t>
  </si>
  <si>
    <t>金融保险配套项目</t>
  </si>
  <si>
    <t>小额贷款贴息</t>
  </si>
  <si>
    <t>AHQ-2025-12</t>
  </si>
  <si>
    <t>阿合奇县扶贫小额贷款贴息</t>
  </si>
  <si>
    <t>小额信贷贴息</t>
  </si>
  <si>
    <t>为享受两免小额贷款脱贫户、边缘易致贫户进行贴息</t>
  </si>
  <si>
    <t>目标一：为全县脱贫户、边缘易致贫户扶贫小额信贷，提供贴息
目标目标二：促进户均增收1000元以上</t>
  </si>
  <si>
    <t>一是计划为脱贫户、边缘易致贫户扶贫小额信贷，提供贴息
二是促进脱贫户生产发展，减轻脱贫户还款压力</t>
  </si>
  <si>
    <t>小额信贷风险补偿金</t>
  </si>
  <si>
    <t>特色产业保险保费补助</t>
  </si>
  <si>
    <t>新型经营主体贷款贴息</t>
  </si>
  <si>
    <t>防贫保险（基金）</t>
  </si>
  <si>
    <t>就业项目</t>
  </si>
  <si>
    <t>务工补助</t>
  </si>
  <si>
    <t>交通费补助</t>
  </si>
  <si>
    <t>AHQ-2025-14</t>
  </si>
  <si>
    <t>阿合奇县就业补助项目—外出务工交通补贴项目</t>
  </si>
  <si>
    <t>向2025年外出务工的阿合奇县籍脱贫人口和监测对象发放一次性交通补贴（由人社部门统一组织有序输送的外出务工人员当年不享受一次性交通补贴）。补助标准：2025年连续外出务工就业3个月以上的，给予一次性交通补助。其中：疆外按照每人不超过2000元、疆内跨地州市（含兵团）按照每人不超过1000元标准给予补助，补助按年度发放。具体如下：疆外按照每人不超过2000元；阿克苏地区不超过300元，喀什地区不超过400元，和田地区、巴州不超过500元，北疆、东疆不超过1000元。</t>
  </si>
  <si>
    <t>人社局</t>
  </si>
  <si>
    <t>刘星星</t>
  </si>
  <si>
    <t>赵斌</t>
  </si>
  <si>
    <t>目标一：本项目的实施可以有效解决脱贫劳动力就业交通费用</t>
  </si>
  <si>
    <t>为脱贫劳动力就业提供一次性交通补助，解决脱贫劳动力就业交通费用，减轻农牧民就业负担</t>
  </si>
  <si>
    <t>生产奖补、劳务补助等</t>
  </si>
  <si>
    <t>就业培训</t>
  </si>
  <si>
    <t>帮扶车间（特色手工基地）建设</t>
  </si>
  <si>
    <t>技能培训</t>
  </si>
  <si>
    <t>以工代训</t>
  </si>
  <si>
    <t>创业</t>
  </si>
  <si>
    <t>创业培训</t>
  </si>
  <si>
    <t>创业奖补</t>
  </si>
  <si>
    <t>乡村工匠</t>
  </si>
  <si>
    <t>乡村工匠培育培训</t>
  </si>
  <si>
    <t>乡村工匠大师工作室</t>
  </si>
  <si>
    <t>乡村工匠传习所</t>
  </si>
  <si>
    <t>公益性岗位</t>
  </si>
  <si>
    <t>乡村建设行动</t>
  </si>
  <si>
    <t>农村基础设施（含产业基础设施配套）</t>
  </si>
  <si>
    <t>村庄规划编制（含修编）补助</t>
  </si>
  <si>
    <t>农村道路（县乡之间、乡乡之间、乡村之间及其沿线管理、服务等附属设施；道路安全生命防护工程、危旧桥梁改造；乡级客货运输站场、招呼站；村内道路、通户路等）</t>
  </si>
  <si>
    <t>产业路、资源路、旅游路建设</t>
  </si>
  <si>
    <t>农村供水保障（饮水安全）设施建设</t>
  </si>
  <si>
    <t>AHQ-2025-10</t>
  </si>
  <si>
    <t>阿合奇县农村饮用水水源地迁改工程（色帕巴依乡、库兰萨日克乡、良种场供水系统并网改造建设项目）</t>
  </si>
  <si>
    <t>续建</t>
  </si>
  <si>
    <t>色帕巴依乡、库兰萨日克乡、良种场</t>
  </si>
  <si>
    <t>2025.3-2025.6</t>
  </si>
  <si>
    <t>新建地下集水廊道90m、辐射管300m；新建水厂1座，新建输水总干管1条4.181km、配水支管4条33.84km，管道沿线附属建筑物60座及安装入户水表等信息化提升改造</t>
  </si>
  <si>
    <t>阿合奇县农村供水总站</t>
  </si>
  <si>
    <t>阿卜杜合力力·阿卜力米提</t>
  </si>
  <si>
    <t>一是逐步优化县农村供水工程布局，聚焦建立健全从“水源到水龙头”全链条全过程农村饮水安全保障体系目标。二是按照“建大、并中、减小”原则，规模化建设，对项目区内现有10座水厂进行合并，实现成本精简和效率提升，进一步提升色帕巴依乡、库兰萨日克乡、良种场2363户8581人农村居民的供水保障水平。</t>
  </si>
  <si>
    <t>优化县农村供水工程布局，对项目区内现有10座水厂进行合并，实现成本精简和效率提升，进一步提升辖区内农村供水保障水平。</t>
  </si>
  <si>
    <t>AHQ-2025-11</t>
  </si>
  <si>
    <t>阿合奇县哈拉奇乡牧业点供水保障设施建设项目</t>
  </si>
  <si>
    <t>哈拉奇乡阿合奇村、布隆村、哈拉奇村</t>
  </si>
  <si>
    <t>2024.9-2025.6</t>
  </si>
  <si>
    <t>哈拉奇乡10个牧业点，新建蓄水池10座，新建塘坝9座，新建机井2眼，泵房及配套设备3座。</t>
  </si>
  <si>
    <t>700万元为中央预算内资金</t>
  </si>
  <si>
    <t>一是通过10个牧业点蓄水池、塘坝、机井等供水设施建设，保障哈拉奇乡牧业点4.98万头牲畜饮水安全；   二是调节牧区水量时空分布不均问题，解决现状蓄水难、渗漏严重问题，增加畜牧成活率及增长率。</t>
  </si>
  <si>
    <t>保障哈拉奇乡牧业点4.98万头牲畜饮水安全，解决现状蓄水难、渗漏严重问题，增加畜牧成活率及增长率。</t>
  </si>
  <si>
    <t>电力设施及维修改造</t>
  </si>
  <si>
    <t>数字乡村建设（信息通信基础设施建设、数字化、智能化建设等）</t>
  </si>
  <si>
    <t>农村清洁能源设施（燃气、户用光伏、风电、水电、农村生物质能源、北方地区清洁取暖等）</t>
  </si>
  <si>
    <t>农业农村基础设施中长期贷款贴息</t>
  </si>
  <si>
    <t>其他（防洪工程、排碱渠，渠道清淤）</t>
  </si>
  <si>
    <t>人居环境整治</t>
  </si>
  <si>
    <t>农村卫生厕所改造（户用、公共厕所）</t>
  </si>
  <si>
    <t>农村污水治理</t>
  </si>
  <si>
    <t>AHQ-2025-08</t>
  </si>
  <si>
    <t>克州阿合奇县农村人居环境整治2025年中央财攻以工代赈项目</t>
  </si>
  <si>
    <t>阿克巴夏特村、凯利特别克村、吉勒得斯村</t>
  </si>
  <si>
    <t>1.对阿克巴夏特、凯利特别克村小区集中连片居民点建设DN300双壁波纹管污水主管网约9000m，新建DN225双壁波纹管污水支管网约2000m，分离之预制混凝土井100座；出户管管径为150的UPVC管，长度5000米；恢复路面；新建400m³化粪池1座；采购相关设施设备等。
2.对吉勒得斯村集中连片居民点建设管径300双壁波纹管污水管网长度10公里并接入本乡污水处理站主管网;采用预制混凝土检查井225座；出户管管径为150的UPVC管，长度1100米;恢复路面1800平方米</t>
  </si>
  <si>
    <t>目标一：可有效改善项目区生态环境，规范污水的收集处理行为。
目标二：提升项目区1741余户群众的生活条件。</t>
  </si>
  <si>
    <t>一是可带动项目区富裕劳动力参与项目建设，增加务工收入。二是改善农村人居环境整治，提升农村污水处理率</t>
  </si>
  <si>
    <t>农村垃圾治理</t>
  </si>
  <si>
    <t>村容村貌提升</t>
  </si>
  <si>
    <t>农村公共服务</t>
  </si>
  <si>
    <t>乡村学校建设或改造（含幼儿园）</t>
  </si>
  <si>
    <t>村卫生室标准化建设</t>
  </si>
  <si>
    <t>农村养老设施建设（养老院、幸福院、日间照料中心等）</t>
  </si>
  <si>
    <t>公共照明设施</t>
  </si>
  <si>
    <t>开展县乡村公共服务一体化示范创建</t>
  </si>
  <si>
    <t>其他（便民综合服务设施、文化活动广场、体育设施、村级客运站、农村公益性殡葬设施建设等）</t>
  </si>
  <si>
    <t>易地搬迁后扶</t>
  </si>
  <si>
    <t>公共服务岗位</t>
  </si>
  <si>
    <t>“一站式”社区综合服务设施建设</t>
  </si>
  <si>
    <t>产业发展工程</t>
  </si>
  <si>
    <t>就业发展工程</t>
  </si>
  <si>
    <t>必要基础设施建设</t>
  </si>
  <si>
    <t>易地扶贫搬迁贷款债劵贴息补助</t>
  </si>
  <si>
    <t>巩固三保障成果</t>
  </si>
  <si>
    <t>住房</t>
  </si>
  <si>
    <t>农村危房改造等农房改造</t>
  </si>
  <si>
    <t>教育</t>
  </si>
  <si>
    <t>享受"雨露计划+"职业教育补助</t>
  </si>
  <si>
    <t>AHQ-2025-13</t>
  </si>
  <si>
    <t>阿合奇县雨露计划补助项目</t>
  </si>
  <si>
    <t>职业教育补助</t>
  </si>
  <si>
    <t>对已脱贫户（含监测户）家庭子女接受中等、高等职业教育(中等职业教育包括全日制普通中专、成人中专、职业高中，技工院校；高等职业教育包括全日制普通大专、高职院校、技师学院等）及职业本科的在籍在读全日制学生进行补助，计划850人，补助标准每生3000元。</t>
  </si>
  <si>
    <t>教育局</t>
  </si>
  <si>
    <t>夏虎林</t>
  </si>
  <si>
    <t>俞震旦</t>
  </si>
  <si>
    <t>目标一：有效减轻贫困家庭子女上学负担
目标二：使贫困学生按时完成学业
目标三：提高贫困人员的受教育水平</t>
  </si>
  <si>
    <t>一是进一步提高已脱贫人口素质，增加家庭收入
二是促增强就业创业能力，帮助贫困人口转移就业</t>
  </si>
  <si>
    <t>饮水</t>
  </si>
  <si>
    <t>农村饮水安全巩固提升</t>
  </si>
  <si>
    <t>项目管理费</t>
  </si>
  <si>
    <t>少数民族特色村寨建设项目</t>
  </si>
  <si>
    <t>困难群众饮用低氟茶</t>
  </si>
  <si>
    <t>AHQ-2025-15</t>
  </si>
  <si>
    <t>阿合奇县困难群众饮用低氟边销茶项目</t>
  </si>
  <si>
    <t>2025.03-2025.5</t>
  </si>
  <si>
    <t>为全县3962余户脱贫户及监测户购买低氟边销茶，每户3公斤。</t>
  </si>
  <si>
    <t>统战部</t>
  </si>
  <si>
    <t>牛海宝</t>
  </si>
  <si>
    <t>买买提艾沙·托合提巴依</t>
  </si>
  <si>
    <t>目标一：为全县困难群众按照100元/户购买低氟边销茶
目标二：加强低氟病预防</t>
  </si>
  <si>
    <t>一是引导农牧民群众建立健康的饮茶消费观念，为满足各族群众日益增长的健康需求奠定坚实的基础。二是加大科普宣传力度，加强低氟病预防，广泛开展健康教育。</t>
  </si>
  <si>
    <t>……</t>
  </si>
  <si>
    <t>克州阿克陶县巩固拓展脱贫攻坚成果和乡村振兴项目储备库分类统计表</t>
  </si>
  <si>
    <t>项目类别</t>
  </si>
  <si>
    <t>项目个数</t>
  </si>
  <si>
    <t>建设规模</t>
  </si>
  <si>
    <t>资金规模</t>
  </si>
  <si>
    <t>单位</t>
  </si>
  <si>
    <t>规模</t>
  </si>
  <si>
    <t>万元</t>
  </si>
  <si>
    <t>占报备批次资金比例（%）</t>
  </si>
  <si>
    <t>%</t>
  </si>
  <si>
    <t>（一）</t>
  </si>
  <si>
    <t>1.</t>
  </si>
  <si>
    <t>座</t>
  </si>
  <si>
    <t>亩/棵</t>
  </si>
  <si>
    <t>兆瓦</t>
  </si>
  <si>
    <t>2.</t>
  </si>
  <si>
    <t>3.</t>
  </si>
  <si>
    <t>公里</t>
  </si>
  <si>
    <t>4.</t>
  </si>
  <si>
    <t>（二）</t>
  </si>
  <si>
    <t>（三）</t>
  </si>
  <si>
    <t>（四）</t>
  </si>
  <si>
    <t>（五）</t>
  </si>
  <si>
    <t>（六）</t>
  </si>
  <si>
    <t>对全县有发展条件和发展愿望的监测对象家庭及脱贫户实施产业到户补助。预计到户补贴：种植业中的主要粮食作物单产提升：300户2500亩20万元、积造有机肥700户500立方米1万元等；畜牧业：引进良种母畜20户200（头/只）40万元、自繁良种母畜3100户60000（头/只）2300万元、人工授精配种200户5000（头/只）20万元、养殖圈舍设施改造60户60（座）6万元等；庭院经济：庭院特色种植500户130（亩）60万元、家禽100户6000（羽/只）3万元等；就业创业：自主创业300户50万元等方面</t>
  </si>
  <si>
    <t>执行库</t>
  </si>
  <si>
    <t>目标一：推动牲畜品种优良化，提高牲畜养殖的经济效益，带动劳动力就业。有效遏制牲畜粪污乱处理现象，实现粪污处理无害化或资源化利用，改善生态环境
目标二：提高优秀公羊的利用率和提高公羊配种效益、节约饲养大量公羊的费用、提高质量，提高受胎率、克服不易受胎困难、不受地域和时间限制、加快育种速度和加速羊群的遗传进展、防止疾病传播、提高优良公羊的利用率</t>
  </si>
  <si>
    <t>目标一：通过嫁接改良品种巴仁杏，提升杏子品质，提高杏子产量，提高杏子附加值，发展特色林果业，增加群众收入。</t>
  </si>
  <si>
    <t>AHQ-2025-18</t>
  </si>
  <si>
    <t>克州阿合奇县哈拉奇乡人工草料地改造提升2025年中央财政以工代赈项目</t>
  </si>
  <si>
    <t>阿合奇村</t>
  </si>
  <si>
    <t>土地平整2200亩，客土回填2200亩（回填土厚30cm），新建预制装配式矩形渠3km及配套渠系建筑物，机耕道6.5 km。</t>
  </si>
  <si>
    <t>目标一：提升改造2200亩草场，保护草原生态环境，扩大草料储备，提高村集体经济收入。
目标二：中央财政以工代赈资金22%用于发放农民工资，可带动60个农民创收。
目标三：为应对自然灾害造成的牲畜饲料缺少的困难，坚持底线思维，提高牧业点防灾减灾能力。如遇到有突发事件时，确保牲畜饲草料安全继续供应，尽量避免农牧民财产遭受损失。
目标四：项目实施后，种植燕麦，预计产量可达到每亩200公斤，可增加牲畜养殖800只羊，受益338户，1345人。</t>
  </si>
  <si>
    <t>一是通过项目实施带动本地农牧民就业增收60余万元，项目建成后种植优质牧草可为村集体、农牧民的牲畜提供充足饲草料，节省饲养成本。二是可带动农牧民参与到饲草种植管护中，增加农机户机械租赁收入。</t>
  </si>
  <si>
    <t>佳朗奇村佳水纯净水厂（二期）进行扩建：1.新建标准厂房面积500平方（含钢结构，供排水，电，暖，自流平地面，混凝土地面），计138万；2.采购500毫升瓶装水生产线一条（从过滤至封装），计162万。</t>
  </si>
  <si>
    <t>目标一：通过扩建项目，显著提升纯净水厂的生产能力，以满足日益增长的市场需求，确保稳定、充足的产品供应。
目标二：确保扩建后的纯净水厂在生产过程中严格遵循国家及行业标准，提升产品质量的稳定性和安全性，增强市场竞争力。
目标三：通过扩建项目的合理规划与实施，优化资源配置，降低生产成本，提高经济效益。</t>
  </si>
  <si>
    <t>一是目前一期桶装水由有经验的企业进行运营管理，后期瓶装水生产线生产后可继续与该企业合作，通过收取租赁或分红的方式进行收益，预计首年收益至少可达到10万元以上，且逐年递增。
二是扩建项目不仅提升了纯净水厂的经济效益，还将为当地创造更多的就业机会，改善民生福祉。同时，优质、安全的纯净水产品也将惠及更广泛的消费者群体，提升公众健康水平。
三是扩建项目将注重环保和可持续发展理念的融入，通过采用先进的生产技术和设备，减少废水、废气等污染物的排放，降低对环境的影响。同时，加强生产过程中的废弃物管理和资源回收利用工作。</t>
  </si>
  <si>
    <t>计划库</t>
  </si>
  <si>
    <t>AHQ-2025-19</t>
  </si>
  <si>
    <t>阿合奇县色帕巴依乡色帕巴依村示范村建设—杏加工厂建设项目</t>
  </si>
  <si>
    <t>色帕巴依乡</t>
  </si>
  <si>
    <t>新建400㎡厂房一座，将原有烘干房进行保养搬迁至厂房附近，采购杏干清洗风干流水线、杏核分离机、杏仁破壳机、封装机、巴氏杀菌线、分装杏皮茶设备、通水电暖、配套相关消防设施设备等；项目建成后拟针对风干流水线操作工、杏核分离流水线操作工、杏仁破壳流水线操作工、巴氏杀菌线操作工、杏皮茶分装工及物料装卸工等工种开展培训，预计增加当地用工岗位11个，预计带动当地就业人口50人。</t>
  </si>
  <si>
    <t>色帕巴依乡人民政府</t>
  </si>
  <si>
    <t>买买提吐尔地·巴哈依</t>
  </si>
  <si>
    <t>目标一：提升杏子附加值，带动农牧民增收
目标二：调整产业结构，多渠道为村集体增收
目标三：增加就业岗位。</t>
  </si>
  <si>
    <t>一是推动产业结构调整，发展特色产业，提高农产品附加值
二是促进农村经济社会发展，改善农民生产生活条件。</t>
  </si>
  <si>
    <t>AHQ-2025-23</t>
  </si>
  <si>
    <t>克州阿合奇县库兰萨日克乡防渗水渠2025年中央财政以工代赈项目</t>
  </si>
  <si>
    <t>别迭里村、吉勒得斯村、阿克特克提尔村</t>
  </si>
  <si>
    <t>新建13.736公里防渗水渠，配套渠道建筑物195座。其中：阿克特克提尔村UJ800渠道1.96km，配套渠道建筑物22座；别迭里村UJ1200渠道3.134km，UJ800渠道2.593km，UJ600渠道3.797km，配套渠道建筑物128座；吉勒德斯村UJ800渠道1.46km，UJ600渠道0.792km，配套渠道建筑物45座。</t>
  </si>
  <si>
    <t>库兰萨日克乡</t>
  </si>
  <si>
    <t>依扎努·依不拉音</t>
  </si>
  <si>
    <t>目标一：该项目建成后，灌溉面积约2万亩，</t>
  </si>
  <si>
    <t>一是通过项目的实施建设，提高土地利用率。                                                            
二是提升农业生产用水方便程度，为周边农田、草地有效供给农业用水，为农牧民群众用水提供便利
三是保障农业用水需求，提高农业耕地灌溉和生产效率，从而提升农作物品质，提高农户收入
四是对本乡水土保持、水系连通及水美乡村建设、水资源节约与保护起到极大作用</t>
  </si>
  <si>
    <t>AHQ-2025-24</t>
  </si>
  <si>
    <t>阿合奇县阿合奇镇2025年防渗水渠建设项目</t>
  </si>
  <si>
    <t>皮羌村、佳朗奇村、吾曲村</t>
  </si>
  <si>
    <t>新建2.658公里防渗水渠，配套渠道建筑物88座。其中：吾曲村UJ600渠道0.262km，配套渠道建筑物9座；皮羌村UJ600渠道1.215km，配套渠道建筑物42座；佳朗奇村UJ600渠道1.181km，配套渠道建筑物37座。</t>
  </si>
  <si>
    <t>目标一：该项目建成后，灌溉面积约1500亩，</t>
  </si>
  <si>
    <t>储备库</t>
  </si>
  <si>
    <t>新建防洪堤长度9.113km，其中1#沟导流堤长779m、2-1#沟导流堤长1300m、泄洪通道1长639.8m，均位于本次治理范围西端；4-5#沟导流堤长922.5m、6#沟导流堤长290m、7#沟导流堤长238m、主沟长1414m，均位于G219国道北侧，主沟与G219国道平行；9-8#沟导流堤长496m、泄洪通道2长22611m，均位于本次治理范围东侧。</t>
  </si>
  <si>
    <t>目标一：保护阿合奇县哈拉布拉克乡哈拉布拉克村沿线居民2004人，保护耕地3000亩，保护乡政府及其周围基础设施。
目标二：保障哈拉布拉克乡哈拉布拉克村耕地及人民生命财产安全，对促进社会稳定和生态环境可持续发展具有重要意义。</t>
  </si>
  <si>
    <t>新建地下集水廊道90m，平行于主河道布置，集水廊道采用预制混凝土
箱涵（III 级）；辐射管300m，辐射管间距 10m，单根长 30m，采用φ159×8 滤水钢管，共长 300m；新建水厂1座，水厂规模 3185m³/d，水厂厂区占地面积 4030m²，水处理厂房面积 520.20m²；管理站房面积 128.53m²；厂区内配置500m³蓄水池 2 座，阀门井 6 座。 新建输水总干管1条4.181km，采用 de315PE 管，压力等级0.8Mpa。配水支管4条33.84km，至良种场配水干管，长度 2.925km，采用 de315PE 管，压力等级 0.8Mpa；至库兰萨日克乡配水干管，长度 18.695km，其中桩号 0+000-12+200 段采用de315PE管，压力等级1.6Mpa，桩号12+200-16+900段采用de250PE管，压力等级1.6Mpa，桩号 16+900-18+695 段采用 de200PE 管，压力等级 1.6Mpa；至库兰萨日克乡华能新村配水支管，长度 1.269km，采用 de110PE 管，压力等级 1.6Mpa。管道沿线附属建筑物60座及安装入户水表等信息化提升改造</t>
  </si>
  <si>
    <t>目标一：逐步优化县农村供水工程布局，聚焦建立健全从“水源到水龙头”全链条全过程农村饮水安全保障体系目标。
目标而：按照“建大、并中、减小”原则，规模化建设，对项目区内现有10座水厂进行合并，实现成本精简和效率提升，进一步提升色帕巴依乡、库兰萨日克乡、良种场2363户8581人农村居民的供水保障水平。</t>
  </si>
  <si>
    <t>哈拉奇乡10个牧业点，新建蓄水池10座，其中200m3蓄水池1座、300m3蓄水池5座、400m3蓄水池1座、500m3蓄水池3座；新建塘坝9座，其中200m3塘坝3座、300m3塘坝2座、400m3塘坝1座、500m3塘坝3座；新建机井2眼，确定井深为300-350m；新建泵房及配套设备3座。</t>
  </si>
  <si>
    <t>目标一：通过10个牧业点蓄水池、塘坝、机井等供水设施建设，保障哈拉奇乡牧业点4.98万头牲畜饮水安全；   目标二：调节牧区水量时空分布不均问题，解决现状蓄水难、渗漏严重问题，增加畜牧成活率及增长率。</t>
  </si>
  <si>
    <t>AHQ-2025-25</t>
  </si>
  <si>
    <t>克州阿合奇县马场农村人居环境整治2025年中央财政以工代赈项目</t>
  </si>
  <si>
    <t>阿克巴夏特村、凯利特别克村</t>
  </si>
  <si>
    <t xml:space="preserve">对阿克巴夏特小区和附近集中连片区建设DN300双壁波纹管污水主管网约2公里，新建DN225双壁波纹管污水支管网约5公里，160毫米的UPVC出户管8公里；改造水冲式公共旱厕3座；新建600m³化粪池1座；预制混凝土检查井500座；配套相关设施设备及路面恢复等。              </t>
  </si>
  <si>
    <t>马场</t>
  </si>
  <si>
    <t>朱马巴依•木哈西</t>
  </si>
  <si>
    <t>目标一：可有效改善项目区生态环境，规范污水的收集处理行为。
目标二：提升项目区367余户群众的生活条件。</t>
  </si>
  <si>
    <t>AHQ-2025-26</t>
  </si>
  <si>
    <t>克州阿合奇县库兰萨日克乡农村人居环境整治2025年中央财政以工代赈项目</t>
  </si>
  <si>
    <t>吉勒得斯村</t>
  </si>
  <si>
    <t>建设DN300管道9.265公里，160毫米的UPVC出户管3.14公里，预制混凝土检查井324座，及路面恢复等。</t>
  </si>
  <si>
    <t>目标一：可有效改善项目区生态环境，规范污水的收集处理行为。
目标二：提升项目区122余户群众的生活条件。</t>
  </si>
  <si>
    <t>AHQ-2025-27</t>
  </si>
  <si>
    <t>阿合奇县色帕巴依乡色帕巴依村示范村建设-粪污一体化建设项目</t>
  </si>
  <si>
    <t>色帕巴依村村</t>
  </si>
  <si>
    <t>色帕巴依村粪污一体化建设项目：新建DN300双壁波纹管污水主管网2.5Km，新建DN225双壁波纹管污水支管网4.1Km，新建分离式预制混凝土井：300座，新建300m³化粪池1座，新建1080m³化粪池1座，新建日处理量100m³地埋式污水处理一体1座，对厕所改造1个（旱厕改冲水式厕所），有条件的180户农户连接主管网，并建设、采购相关设施设备等</t>
  </si>
  <si>
    <t>克州阿合奇县巩固拓展脱贫攻坚成果和乡村振兴项目储备库分类统计表</t>
  </si>
  <si>
    <t>平方米</t>
  </si>
  <si>
    <r>
      <rPr>
        <b/>
        <sz val="22"/>
        <rFont val="宋体"/>
        <charset val="134"/>
      </rPr>
      <t>地方政府债券(J</t>
    </r>
    <r>
      <rPr>
        <b/>
        <vertAlign val="subscript"/>
        <sz val="22"/>
        <rFont val="宋体"/>
        <charset val="134"/>
      </rPr>
      <t>4</t>
    </r>
    <r>
      <rPr>
        <b/>
        <sz val="22"/>
        <rFont val="宋体"/>
        <charset val="134"/>
      </rPr>
      <t>)</t>
    </r>
  </si>
  <si>
    <r>
      <rPr>
        <b/>
        <sz val="18"/>
        <rFont val="宋体"/>
        <charset val="134"/>
      </rPr>
      <t>项目主管单位（K</t>
    </r>
    <r>
      <rPr>
        <b/>
        <vertAlign val="subscript"/>
        <sz val="18"/>
        <rFont val="宋体"/>
        <charset val="134"/>
      </rPr>
      <t>1</t>
    </r>
    <r>
      <rPr>
        <b/>
        <sz val="18"/>
        <rFont val="宋体"/>
        <charset val="134"/>
      </rPr>
      <t>)</t>
    </r>
  </si>
  <si>
    <t>AHQ-2025-28</t>
  </si>
  <si>
    <t>阿合奇县产业发展到户（种植业）补助项目</t>
  </si>
  <si>
    <t>（一）主要粮食作物单产提升。建设内容：对应用粮食增产先进技术，实现小麦单产提升1%以上的脱贫户和监测对象，其中：冬小麦产量达到363kg以上、春小麦产量达到262kg以上；玉米单产提升2%以上，产量达到580kg以上，按照监测户100元/亩、脱贫户80元/亩的标准给予补助。结合2024年实施情况，预计补助规模300户，户均700元，合计补助资金21万元。
（二）耕地质量保护和提升。建设内容：对积造有机肥的脱贫户和监测对象，按照30元/m³的标准给予补助。结合2024年实施情况，预计补助规模300户，户均600元，合计补助资金18万元。</t>
  </si>
  <si>
    <t>各乡（镇）场负责人</t>
  </si>
  <si>
    <t>目标一：主要粮食作物单产提升，：冬小麦产量达到363kg以上、春小麦产量达到262kg以上；玉米单产提升2%以上，产量达到580kg以上的农户进行补贴，增加群众收入</t>
  </si>
  <si>
    <t>一是通过项目实施后带动增加群众收入，进一步激发群众的内生动力。二是保障粮食安全</t>
  </si>
  <si>
    <t>计划库、执行库</t>
  </si>
  <si>
    <t>产业</t>
  </si>
  <si>
    <t>AHQ-2025-29</t>
  </si>
  <si>
    <t>阿合奇县产业发展到户（畜牧业）补助项目</t>
  </si>
  <si>
    <t>（一）良种能繁母畜养殖和畜禽养殖提质增效。建设内容：1.良种能繁母畜养殖。包括西门塔尔牛、帕米尔牦牛、柯尔克孜羊、绒山羊、柯尔克孜马等良种能繁母畜（母牛2岁-4岁；母羊2-4岁；母马4-6岁，饲养3个月以上）养殖给予适当补助。一是县外引进良种母畜：对当年引进的良种能繁母牛，按照人均纯收入1.5万元及以下的帮扶对象4000元/头，人均纯收入1.5万元以上的帮扶对象2000元/头（每户不超过10头）标准给予补助；对当年引进的良种能繁母羊，按照人均纯收入1.5万元及以下的帮扶对象400元/只，人均纯收入1.5万元以上的帮扶对象200元/只（每户不超过10只）标准给予补助；对当年引进的良种能繁母马，按照人均纯收入1.5万元及以下的帮扶对象4000元/匹，人均纯收入1.5万元以上的帮扶对象2000元/匹（每户不超过10匹）标准给予补助。（引进母畜当年只补一次，需提供动物检疫合格证、布病检测报告等）。二是自繁良种母畜：对当年自繁扩增符合本地主导品种的新增良种母畜，按照每头母牛：人均纯收入1.5万元及以下的帮扶对象3000元/头，人均纯收入1.5万元以上的帮扶对象1500元/头（每户不超过10头）的标准给予补助；按照每只母羊：人均纯收入1.5万元及以下的帮扶对象300元/只，人均纯收入1.5万元以上的帮扶对象150元/只（每户不超过30只）的标准给予补助。按照每匹母马，人均纯收入1.5万元及以下的帮扶对象2000元/匹，人均纯收入1.5万元以上的帮扶对象1000元/匹（每户不超过10匹）的标准给予补助。新增自繁良种母畜当年只补一次。2.畜禽养殖提质增效。一是品种改良：鼓励对母牛人工授精配种并定胎的，按照200元/头的标准给予补助；对母羊采用人工授精配种并定胎的，按照40元/只的标准给予补助。二是常见多发病防治社会化服务：对接受常规病种免疫、药浴驱虫、环境消杀等有偿畜牧兽医社会化服务的，按照不超过当地社会化服务项目市场价格50%的标准给予补助，当年每户养殖户补助标准为监测户200元、脱贫户150元。结合2024年实施情况，预计补助规模3600户，户均6500元，合计补助资金2340万元。
（二）养殖配套设施新建、改造提升和饲草料补助。1.青贮窖建设：发展牛羊等养殖并经营稳定，对新建砖混结构、容积达到20立方米（含）以上的青贮窖，按照1000元/座/户的标准给予一次性补助；对改造青贮窖的，按照300元/座/户的标准给予一次性补助。2.养殖圈舍建设：当年新建50㎡以上养殖圈舍，按照1000元/座/户的标准给予一次性补助。3.饲草料补助：发展牛羊等养殖并经营稳定，利用永久性青贮窖池加工调制青贮、黄贮饲草料，或使用裹包全株青贮玉米、农作物秸秆等调制饲草料，按照40元/吨的标准给予一次性补助。结合2024年实施情况，预计补助规模60户，户均1000元，合计补助资金6万元。</t>
  </si>
  <si>
    <t>目标一：发展壮大本地特色产业，优化畜牧业产业结构，鼓励群众发展牲畜养殖，引进良种牲畜，提高牲畜品质，扩大养殖规模，增加群众收入</t>
  </si>
  <si>
    <t>一是通过项目实施后，提升以柯尔克孜羊良种繁育、大畜品种改良、饲草料种植质量，加大品种引进推广与地方品种选育提纯力度，优化畜品种区域布局，以柯尔克孜羊作为主导品种，加大柯尔克孜羊扩繁场、核心群建设，持续提升畜群品质和产出效益。
二是坚持牲畜补贴等惠民补贴力度，鼓励农牧民购买优质生产资料，增加牲畜饲养数量，提高牲畜良种率，增加生产经营性收入</t>
  </si>
  <si>
    <t>AHQ-2025-30</t>
  </si>
  <si>
    <t>阿合奇县产业发展到户补助(庭院经济）项目</t>
  </si>
  <si>
    <t>1.庭院特色种植：利用自家房前屋后、前庭后院等区域发展家庭特色种植蔬菜、林果，种植面积在0.2亩以上并产生一定效益的，按照每户不超过1000元的标准给予补助。2.庭院养殖：庭院养殖鸡50羽以上，饲养3个月以上的，按照10元/羽的标准给予补助。庭院养殖肉鸽100羽以上，饲养30天以上的，按照3元/羽的标准给予补助。结合2024年实施情况，预计补助规模550户，户均1000元，合计补助资金55万元。</t>
  </si>
  <si>
    <t>目标一：提高群众家庭收入，提升庭院土地利用率，增加蔬菜、禽类等农产品产量，增加收入</t>
  </si>
  <si>
    <t>一是通过项目实施，进一步激发群的积极性，提升乡土特色，按照宜种则种、宜养则养，依托农家庭院，可以拓展农业的多种功能，在传统种养业、手工业的基础上，发休闲农业、乡村旅游等多元业态，有效提升农业产业链附加值。
二是转变群众思想，从单一发展传统的畜牧业转向多种途径，多种渠道发展生产，拓宽增收致富的渠道</t>
  </si>
  <si>
    <t>AHQ-2025-31</t>
  </si>
  <si>
    <t>阿合奇县产业发展到户补助(就业创业）项目</t>
  </si>
  <si>
    <t>县域内自主创业的帮扶对象，对取得相关资质或营业许可，从事特色手工产品制作、食品加工、农业农村生产生活服务等经营活动，生产或经营面积在20㎡（含）以上，注册正常经营至少6个月，按照2000元标准给予一次性补助；生产或经营面积不足20㎡（包含餐车、零售点等移动式摊位），正常经营至少3个月的按照1000元标准给予一次性补助。短期内经营活动不稳定的不予补助。结合2024年实施情况，预计补助规模300人，人均2000元，合计补助资金60万元。</t>
  </si>
  <si>
    <t>目标一：增加灵活就业岗位，提升劳动技能，实现家庭成员有一人稳定就业的目标，增加家庭收入</t>
  </si>
  <si>
    <t>一是通过项目实施，支持其发展创业，成功创业的农户可吸纳周边劳动力，特别是同村其他农户，形成创业-就业吸纳模式，共同发展
二是培养本地群众的就业能力，培育致富能手，乡村产业致富带头人</t>
  </si>
  <si>
    <t>目标一：推动牲畜品种优良化，提高牲畜养殖的经济效益
目标二：提高优秀公羊的利用率和提高公羊配种效益、节约饲养大量公羊的费用、提高质量，提高受胎率、克服不易受胎困难、不受地域和时间限制、加快育种速度和加速羊群的遗传进展、防止疾病传播、提高优良公羊的利用率
目标三：为5万余只母羊进行人工授精，提高配种率</t>
  </si>
  <si>
    <t>哈拉奇乡阿合奇村5队、哈拉奇村阿克百依提</t>
  </si>
  <si>
    <t>在500亩天然牧草地实施免耕补播技术试点项目，采购无芒雀麦种800千克、披碱草种子550千克、红豆草种子800千克。采购播种机1台、压扁式割草机1台，配套微喷管3千米、110管径PVC引水管2千米。</t>
  </si>
  <si>
    <t>1.对四个乡镇280亩，7551棵杏树嫁接为巴仁杏,
2.在阿合塔拉村猎鹰场草料地种植吊杆杏树2000棵
3.克孜勒宫拜孜村种植巴仁杏300棵</t>
  </si>
  <si>
    <t>目标一：通过嫁接改良品种巴仁杏，提升杏子品质，提高杏子产量，提高杏子附加值，发展特色林果业，增加群众收入。
目标二：依托日照充足优势，通过种植吊干杏发展特色林果业，带动农牧民增收、壮大村集体经济收入</t>
  </si>
  <si>
    <t>土地平整1800亩，客土回填1800（回填土厚30cm），新建预制装配式矩形渠4km及配套渠系建筑物，机耕道4.5 km。</t>
  </si>
  <si>
    <t>目标一：提升改造1800亩草场，保护草原生态环境，扩大草料储备，提高村集体经济收入。
目标二：中央财政以工代赈资金22%用于发放农民工资，可带动60个农民创收。
目标三：为应对自然灾害造成的牲畜饲料缺少的困难，坚持底线思维，提高牧业点防灾减灾能力。如遇到有突发事件时，确保牲畜饲草料安全继续供应，尽量避免农牧民财产遭受损失
目标四：项目实施后，种植燕麦，预计产量可达到每亩450公斤以上，可增加牲畜养殖3600只羊，受益659户，2803人。</t>
  </si>
  <si>
    <t>一是目前一期桶装水由有经验的企业进行运营管理，后期瓶装水生产线生产后可继续与该企业合作，产权归属为阿合奇镇佳朗奇村村民委员会，通过收取租赁或分红的方式进行收益，预计首年保底收益可达到10万元以上，且逐年递增，具体分红可根据当年收益进行适当的调整。
二是扩建项目不仅提升了纯净水厂的经济效益，至少为当地创造3个以上的就业机会。同时，优质、安全的纯净水产品也将惠及更广泛的消费者群体，提升公众健康水平。
三是扩建项目将注重环保和可持续发展理念的融入，通过采用先进的生产技术和设备，减少废水、废气等污染物的排放，降低对环境的影响。同时，加强生产过程中的废弃物管理和资源回收利用工作。</t>
  </si>
  <si>
    <t>AHQ-2025-32</t>
  </si>
  <si>
    <t>阿合奇县色帕巴依乡纸产品生产加工建设项目</t>
  </si>
  <si>
    <t>新建400㎡生产厂房一座（含两间库房）及水电暖监控等设施，抽纸生产设备一台、抽纸包装设备一台等；采购并储存成品纸张材料（抽纸原料、抽纸包装原料等）；采购小型运输车一辆、叉车一辆等。项目建成后拟针对抽纸生产设备操作工、抽纸包装设备操作工及物料装卸工等工种开展培训，预计增加当地用工岗位3-5个，预计带动当地就业人口15人。</t>
  </si>
  <si>
    <t>目标一：生产加工厂采取“党支部+合作社（公司)+群众就业”的运管模式，可以带动3-5名群众在家门口稳定就业。加工厂不仅有效盘活村内现有资源，使闲置变资源、资源变资产、资产变资金推动村集体经济发展，拓宽群众就业渠道，提升群众收入，进一步有效助力乡村振兴。
目标二：调整产业结构，多渠道为村集体增收
目标三：增加就业岗位。</t>
  </si>
  <si>
    <t>促进农村经济社会发展，改善农民生产生活条件。
生产加工厂采取“党支部+合作社（公司)+群众就业”的运管模式，可以带动3-5名群众在家门口稳定就业。加工厂不仅有效盘活村内现有资源，使闲置变资源、资源变资产、资产变资金推动村集体经济发展，拓宽群众就业渠道，提升群众收入，进一步有效助力乡村振兴。线上+线下，实现多渠道增收致富。</t>
  </si>
  <si>
    <t>新建300㎡厂房一座，采购杏核分离机、杏仁破壳机包装设备等原有烘干房进行维修保养搬迁至厂房附近，通水电、配套相关消防设施设备等；预计增加当地用工岗位3个，预计带动当地就业人口10人。</t>
  </si>
  <si>
    <t>目标一：该项目建成后，灌溉面积约2万亩，有效保障了耕地和草料地的灌溉用水</t>
  </si>
  <si>
    <t>目标一：该项目建成后，灌溉面积约1500亩，为后续草料基地的开发奠定基础。
直接提高了农牧民的牧畜收入，解决了畜牧业的草料供应问题，间接增加了全镇经济效益。</t>
  </si>
  <si>
    <t>对阿克巴夏特小区和附近集中连片区建设DN300双壁波纹管污水主管网约2公里，新建DN225双壁波纹管污水支管网约5公里，160毫米的UPVC出户管8公里；改造水冲式公共旱厕3座；新建600m³化粪池1座；预制混凝土检查井500座；配套相关设施设备及路面恢复等。</t>
  </si>
  <si>
    <t>目标一：可有效改善项目区生态环境，规范污水的收集处理行为。
目标二：提升项目区180余户群众的生活条件。</t>
  </si>
  <si>
    <t>2024.11.10</t>
  </si>
  <si>
    <r>
      <rPr>
        <sz val="26"/>
        <rFont val="宋体"/>
        <charset val="134"/>
      </rPr>
      <t>阿党农领阅</t>
    </r>
    <r>
      <rPr>
        <sz val="26"/>
        <rFont val="方正仿宋_GBK"/>
        <charset val="134"/>
      </rPr>
      <t>〔</t>
    </r>
    <r>
      <rPr>
        <sz val="26"/>
        <rFont val="宋体"/>
        <charset val="134"/>
      </rPr>
      <t>2024</t>
    </r>
    <r>
      <rPr>
        <sz val="26"/>
        <rFont val="方正仿宋_GBK"/>
        <charset val="134"/>
      </rPr>
      <t>〕</t>
    </r>
    <r>
      <rPr>
        <sz val="26"/>
        <rFont val="宋体"/>
        <charset val="134"/>
      </rPr>
      <t>10号</t>
    </r>
  </si>
  <si>
    <t>**电站建设</t>
  </si>
  <si>
    <t>农村清洁能源设施（燃气、风电、水电、农村生物质能源、北方地区清洁取暖等）</t>
  </si>
  <si>
    <t>阿合奇县色帕巴依乡色帕巴依村示范村建设-人居环境整治项目</t>
  </si>
  <si>
    <t>AHQ-2025-33</t>
  </si>
  <si>
    <t>阿合奇县2025年农村供水保障能力提升项目</t>
  </si>
  <si>
    <t>2025.4-2025.11</t>
  </si>
  <si>
    <t>对阿合奇县哈拉布拉克乡、马场等4个居民小区供水管网及配套设施进行能力提升改建约5km，修缮蓄水调节池3座及配套设施等；扩容阿合奇镇供水管网约2.0km；修缮其他乡（镇）地震局部损伤30处（部位），应急变频器及水泵2套等，水厂（水源）安全措施部分。</t>
  </si>
  <si>
    <t>2025年中央水利发展资金</t>
  </si>
  <si>
    <t>水利局</t>
  </si>
  <si>
    <t>目标一：对阿合奇县哈拉布拉克乡、马场等4个居民小区供水管网及配套设施进行能力提升改建约5km，修缮蓄水调节池3座及配套设施等；扩容阿合奇镇供水管网约2.0km；修缮其他乡（镇）地震局部损伤30处（部位），应急变频器及水泵2套等，水厂（水源）安全措施部分，进一步提高农村供水保障能力。</t>
  </si>
  <si>
    <r>
      <rPr>
        <b/>
        <sz val="26"/>
        <rFont val="宋体"/>
        <charset val="134"/>
      </rPr>
      <t>一是</t>
    </r>
    <r>
      <rPr>
        <sz val="26"/>
        <rFont val="宋体"/>
        <charset val="134"/>
      </rPr>
      <t>通过实施该项目，解决马场、哈拉布拉克乡农村供水管道损坏及水厂供水能力不足等问题。</t>
    </r>
    <r>
      <rPr>
        <b/>
        <sz val="26"/>
        <rFont val="宋体"/>
        <charset val="134"/>
      </rPr>
      <t>二是</t>
    </r>
    <r>
      <rPr>
        <sz val="26"/>
        <rFont val="宋体"/>
        <charset val="134"/>
      </rPr>
      <t>进一步农村供水保障能力。</t>
    </r>
  </si>
  <si>
    <t>AHQ-2025-35</t>
  </si>
  <si>
    <t>阿合奇县哈拉奇乡围栏养殖草原畜牧业转型升级试点项目</t>
  </si>
  <si>
    <t>哈拉奇村</t>
  </si>
  <si>
    <t>2025.05-2025.10</t>
  </si>
  <si>
    <t>拉设围栏25km，将整体分为9个区域，实现轮牧育肥养殖；新建1000m³青贮窖1座，用储存青贮草料，育肥喂食；可饲养450只羊存栏羊圈3座；新建400㎡草料库1座，进行备草备料，钢结构搭建；精饲料库一座；60㎡配种室一间；堆粪场地300㎡；泵房及沉砂池一座；新建药浴池一座；供水管线铺设和维修。</t>
  </si>
  <si>
    <t>目标一：通过围栏养殖，从传统散养向圈养转变，改变饲养模式，提高饲养量，节约养殖成本
目标二：通过围栏禁牧、草畜平衡，减少天然牧草地载畜压力，逐步探索科学化、标准化、规范化养殖，增加群众收入</t>
  </si>
  <si>
    <t>围栏养殖具有显著的经济效益和环保效益。通过节约成本、提高产量和满足市场需求等方式，实现经济效益的提升。同时，通过合理利用土地资源，使养殖密度得到合理控制，减少饲料消耗，通过合理布局和饲养管理，可以减少对周边环境的破坏，保护生物多样性，实现环保效益的提升。还有利于标准化生产管理，保证牲畜的生长环境良好，生长速度快。这不仅能够缩短出栏时间，而且可以提高每头牲畜的肉品质量，从而实现更高的经济效益；通过良好的管理，可有效控制疫病的发生和传播，降低了治疗成本。</t>
  </si>
  <si>
    <t>阿合奇镇、苏木塔什乡、哈拉布拉克乡</t>
  </si>
  <si>
    <t>对阿合奇县阿合奇镇、苏木塔什乡、哈拉布拉克乡等居民小区供水管网及配套设施进行能力提升改建，蓄水池防渗处理2座及配套设施等;维修围墙裂缝15座水厂，改造配水管道6389m，更换水厂泵房配套设施及管件，计量设施及软件维护等;对水厂屋顶、地面进行修缮维修，水厂(水源)安全措施等</t>
  </si>
  <si>
    <t>目标一：解决阿合奇镇、苏木塔什乡、哈拉布拉克乡部分居民区管道损坏、供水能力不高等问题，进一步提高农村供水保障能力。</t>
  </si>
  <si>
    <r>
      <rPr>
        <b/>
        <sz val="26"/>
        <rFont val="宋体"/>
        <charset val="134"/>
      </rPr>
      <t>一是</t>
    </r>
    <r>
      <rPr>
        <sz val="26"/>
        <rFont val="宋体"/>
        <charset val="134"/>
      </rPr>
      <t>通过实施该项目，解决马阿合奇镇、苏木塔什乡、哈拉布拉克乡农村供水管道损坏及水厂供水能力不足等问题。</t>
    </r>
    <r>
      <rPr>
        <b/>
        <sz val="26"/>
        <rFont val="宋体"/>
        <charset val="134"/>
      </rPr>
      <t>二是</t>
    </r>
    <r>
      <rPr>
        <sz val="26"/>
        <rFont val="宋体"/>
        <charset val="134"/>
      </rPr>
      <t>进一步农村供水保障能力。</t>
    </r>
  </si>
  <si>
    <t>AHQ-2025-34</t>
  </si>
  <si>
    <t>阿合奇县哈拉布拉克乡哈拉布拉克村人居环境整治项目</t>
  </si>
  <si>
    <t>哈拉布拉克村</t>
  </si>
  <si>
    <t>新建 DN315HDPE 双壁波 纹管排水管道 3919.1米，加压排水管聚乙烯PE管DE110（公称压力1.0MPa）540米，新建φ1000 钢筋混凝土排水检查井134座，500立方米化粪池1座，300 立 方米化粪池1座。</t>
  </si>
  <si>
    <t>哈拉布拉克乡人民政府</t>
  </si>
  <si>
    <t>吾肉孜买买提·白先</t>
  </si>
  <si>
    <t>目标一：可有效改善项目区生态环境，规范污水的收集处理行为。
目标二：提升项目区358余户群众的生活条件。</t>
  </si>
  <si>
    <t>克州阿合奇县2025巩固拓展脱贫攻坚成果和乡村振兴项目库调整备案表</t>
  </si>
  <si>
    <t>拉设围栏25km，泵房及沉砂池一座；羊圈一座；供水管线铺设和维修等。</t>
  </si>
  <si>
    <t>行业部门资金</t>
  </si>
  <si>
    <t>周明来</t>
  </si>
  <si>
    <t>AHQ-2025-36</t>
  </si>
  <si>
    <t>阿合奇县苏木塔什乡克孜勒宫拜孜村垃圾填埋场建设项目</t>
  </si>
  <si>
    <t>克孜勒宫拜孜村</t>
  </si>
  <si>
    <t>2025.10-2025.12</t>
  </si>
  <si>
    <t>新建一座垃圾填埋场及配套设施</t>
  </si>
  <si>
    <t>苏木塔什乡人民政府</t>
  </si>
  <si>
    <t>木娜尔</t>
  </si>
  <si>
    <t>住建局</t>
  </si>
  <si>
    <t>高伟杰</t>
  </si>
  <si>
    <t>阿里木汗·买买提肉孜</t>
  </si>
  <si>
    <t>目标一：可有效改善项目区人居环境，规范垃圾的收集处理行为。
目标二：提升项目区334余户群众的生活条件。</t>
  </si>
  <si>
    <t>一是项目实施后受益村垃圾处理基础设施得到全面改善，垃圾能够得到及时处理。二是改善人居环境，使村庄干净整洁，提升村庄面貌</t>
  </si>
  <si>
    <t>AHQ-2025-37</t>
  </si>
  <si>
    <t>阿合奇县哈拉奇乡产业强镇试点项目（二期）</t>
  </si>
  <si>
    <t>2025.11-2026.09</t>
  </si>
  <si>
    <t>建设1000㎡羊圈1座（彩钢结构）；引进特级种公羊30只；引进柯尔克孜生产母羊150只；修建400㎡草料棚1座、100㎡饲草加工车间1间、200㎡精料库1个；采购饲料搅拌机1台、粉碎机（短草槽喂）1台、颗粒饲料机1台、投料车1辆；采购粪污一体化处理设备1套；修建内部道路3公里；水、电、路灯等基础设施设施。</t>
  </si>
  <si>
    <t>1座</t>
  </si>
  <si>
    <t>新增项目</t>
  </si>
  <si>
    <t>.</t>
  </si>
  <si>
    <t>阿合奇县阿合奇镇佳朗奇村纯净水厂建设项目</t>
  </si>
  <si>
    <t>中央预算内资金</t>
  </si>
  <si>
    <t>AHQ-2025-38</t>
  </si>
  <si>
    <t>阿合奇县哈拉布拉克乡饮水工程采购项目</t>
  </si>
  <si>
    <t>哈拉布拉克村、阿克翁库尔村</t>
  </si>
  <si>
    <t>2025.12-2025.12</t>
  </si>
  <si>
    <t>水厂变频器、潜水泵、电缆、铺设铁西克恰莆供水管网及恢复地坪、维修蓄水池、维修部分主管道及入户管道、新建22户深水井及入户管道、铁艺围栏，等其他设施包含安装施工。</t>
  </si>
  <si>
    <t>目标一：提升350户农户饮水安全
目标2：供水设备正常运营率达98%</t>
  </si>
  <si>
    <t>一是彻底解决冬季水量小的问题。二是提升部分分散农户供水质量问题</t>
  </si>
  <si>
    <t>克州阿合奇县2025年巩固拓展脱贫攻坚成果和乡村振兴项目实施计划调整备案表</t>
  </si>
  <si>
    <r>
      <t>地方政府债券(J</t>
    </r>
    <r>
      <rPr>
        <b/>
        <vertAlign val="subscript"/>
        <sz val="22"/>
        <rFont val="宋体"/>
        <charset val="134"/>
      </rPr>
      <t>4</t>
    </r>
    <r>
      <rPr>
        <b/>
        <sz val="22"/>
        <rFont val="宋体"/>
        <charset val="134"/>
      </rPr>
      <t>)</t>
    </r>
  </si>
  <si>
    <r>
      <t>项目主管单位（K</t>
    </r>
    <r>
      <rPr>
        <b/>
        <vertAlign val="subscript"/>
        <sz val="18"/>
        <rFont val="宋体"/>
        <charset val="134"/>
      </rPr>
      <t>1</t>
    </r>
    <r>
      <rPr>
        <b/>
        <sz val="18"/>
        <rFont val="宋体"/>
        <charset val="134"/>
      </rPr>
      <t>)</t>
    </r>
  </si>
  <si>
    <t>1.支持主要粮食作物单产提升。对应用粮食增产先进技术，种植面积在1亩以上，实现小麦单产提升1%以上（冬小麦产量达到381kg以上、春小麦产量达到270kg以上）、玉米单产提升2%以上（产量达到603kg以上），按照100元/亩的标准给予补助。
2.支持耕地质量保护和提升。种植面积在1亩以上，对积造有机肥的，按照30元/m³的标准给予补助。</t>
  </si>
  <si>
    <t>1.支持良种能繁母畜养殖。包括牛、羊、马、骆驼等良种能繁母畜养殖给予适当补助，每头（只、匹、峰）母畜当年只补一次。
①县外引进良种母畜。对当年引进符合本地主导品种的良种能繁母畜（饲养三个月以上）：母牛按照2000元/头的标准给予补助；母马、母骆驼按照4000元/匹、峰的标准给予补助；母羊按照400元/只的标准给予补助。
②自繁良种母畜。对当年自繁扩增的母畜（饲养三个月以上）：母牛犊按照1500元/头的标准给予补助；母马驹、母骆驼羔按照3000元/匹、峰的标准给予补助；母羊羔按照300元/只的标准给予补助。
2.支持畜禽养殖提质增效。
①品种改良。对母羊采用人工授精配种并定胎的，按照40元/只的标准给予补助。
②常见多发病防治社会化服务。对接受常见病免疫、诊疗、药浴、驱虫、环境消杀等有偿畜牧兽医社会化服务的，按照200元/户/年的标准给予补助。可由县级或乡级统一委托当地畜牧兽医社会化服务组织提供服务。
3.支持养殖配套设施新建改造提升。
①青贮窖建设。发展牛羊等养殖并经营稳定，对新建砖混结构、容积达到20立方米（含）以上的青贮窖，按照1000元/座/户的标准给予一次性补助；对改造青贮窖的，按照500元/座/户的标准给予一次性补助。
②养殖圈舍设施改造。发展牛羊等养殖并经营稳定，对原有养殖圈舍的围栏、食槽、饮水、棚顶、围墙等设施改造加固，符合规范养殖要求的，按照1000元/座/户的标准给予一次性补助。
4.支持饲草料补助。发展牛羊等养殖并经营稳定，利用永久性青贮窖池加工调制青贮、黄贮饲草料的，按照50元/吨的标准给予一次性补助；对购买或自配全价饲料和配合饲料养殖牛羊的，按照饲料成本的30%给予一次性补助（单户当年最高补助1000 元）。</t>
  </si>
  <si>
    <t>1.庭院特色种植：利用自家房前屋后、前庭后院等区域发展家庭特色种植蔬菜、林果，种植面积在0.2亩以上并产生一定效益的，按照每户不超过1000元的标准给予补助2.庭院养殖：庭院养殖鸡50羽以上，饲养3个月以上的，按照10元/羽的标准给予补助庭院养殖肉鸽100羽以上，饲养30天以上的，按照3元/羽的标准给予补助。</t>
  </si>
  <si>
    <t>对取得相关资质或营业许可，县域内从事特色手工产品制作、食品加工、农业农村生产生活服务等经营活动，生产或经营面积在20㎡（含）以上，正常经营至少6个月，按照2000元标准给予一次性补助；生产或经营面积不足20㎡（包含餐车、零售点等移动式摊位），正常经营至少3个月的，按照1000 元标准给予一次性补助。</t>
  </si>
  <si>
    <r>
      <t>一是</t>
    </r>
    <r>
      <rPr>
        <sz val="26"/>
        <rFont val="宋体"/>
        <charset val="134"/>
      </rPr>
      <t>通过实施该项目，解决马阿合奇镇、苏木塔什乡、哈拉布拉克乡农村供水管道损坏及水厂供水能力不足等问题。</t>
    </r>
    <r>
      <rPr>
        <b/>
        <sz val="26"/>
        <rFont val="宋体"/>
        <charset val="134"/>
      </rPr>
      <t>二是</t>
    </r>
    <r>
      <rPr>
        <sz val="26"/>
        <rFont val="宋体"/>
        <charset val="134"/>
      </rPr>
      <t>进一步农村供水保障能力。</t>
    </r>
  </si>
  <si>
    <t>巩固拓展任务</t>
  </si>
  <si>
    <t>少数民族发展</t>
  </si>
  <si>
    <t>以工代赈</t>
  </si>
  <si>
    <t>第二批启动，</t>
  </si>
  <si>
    <t>第二批启动</t>
  </si>
  <si>
    <t>行业资金</t>
  </si>
  <si>
    <t>行业专项资金</t>
  </si>
  <si>
    <t>克州阿合奇县2025巩固拓展脱贫攻坚成果和乡村振兴项目计划表</t>
  </si>
  <si>
    <t>第一批资金</t>
  </si>
  <si>
    <t>第二批资金</t>
  </si>
  <si>
    <t>阿合奇县2025年度巩固拓展脱贫攻坚成果和乡村振兴第二批实施项目计划备案表</t>
  </si>
  <si>
    <t>中央资金</t>
  </si>
  <si>
    <t>第一批衔接资金结余</t>
  </si>
  <si>
    <t>第一批衔接资金</t>
  </si>
  <si>
    <t>第一批衔接资金结余及行业专项资金</t>
  </si>
  <si>
    <t>第一批衔接资金结余及州县配套资金</t>
  </si>
  <si>
    <t>第一批中央衔接(J)</t>
  </si>
  <si>
    <t>第一批巩固拓展任务</t>
  </si>
  <si>
    <t>第一批少数民族发展</t>
  </si>
  <si>
    <t>第一批以工代赈</t>
  </si>
  <si>
    <t>第一批自治区衔接</t>
  </si>
  <si>
    <t>第二批巩固拓展任务</t>
  </si>
  <si>
    <t>第二批少数民族发展</t>
  </si>
  <si>
    <t>第二批自治区衔接</t>
  </si>
  <si>
    <t>克州阿合奇县2025巩固拓展脱贫攻坚成果和乡村振兴第二批资金项目计划表</t>
  </si>
  <si>
    <t>第二批到位资金合计</t>
  </si>
  <si>
    <t>第一批启动</t>
  </si>
  <si>
    <t>克州***县（市）巩固拓展脱贫攻坚成果和乡村振兴项目库分类统计表（标准格式）</t>
  </si>
  <si>
    <t>一</t>
  </si>
  <si>
    <t>三</t>
  </si>
  <si>
    <t>农村基础设施</t>
  </si>
  <si>
    <t>村庄规划编制（含修编）</t>
  </si>
  <si>
    <t>(1)</t>
  </si>
  <si>
    <t>常规定植</t>
  </si>
  <si>
    <t>农村道路（通村、通户路）</t>
  </si>
  <si>
    <t>(2)</t>
  </si>
  <si>
    <t>种植业基地建设</t>
  </si>
  <si>
    <t>畜禽养殖</t>
  </si>
  <si>
    <t>农村电网（通生产、生活用电、提高综合电压和供电可靠性）</t>
  </si>
  <si>
    <t>特色养殖</t>
  </si>
  <si>
    <t>数字乡村（信息通信基础设施建设、数字化、智能化建设等）</t>
  </si>
  <si>
    <t>(3)</t>
  </si>
  <si>
    <t>畜禽圈舍</t>
  </si>
  <si>
    <t>(4)</t>
  </si>
  <si>
    <t>防疫和良种项目</t>
  </si>
  <si>
    <t>林果嫁接</t>
  </si>
  <si>
    <t>林果提质增效</t>
  </si>
  <si>
    <t>饲草料地</t>
  </si>
  <si>
    <t>小型饲料加工（设施）设备</t>
  </si>
  <si>
    <t>光伏电站</t>
  </si>
  <si>
    <t>学校建设或改造（含幼儿园）</t>
  </si>
  <si>
    <t>扶贫车间（特色手工基地）建设</t>
  </si>
  <si>
    <t>农村公益性殡葬设施建设</t>
  </si>
  <si>
    <t>市场建设和农村物流</t>
  </si>
  <si>
    <t>其他（便民综合服务设施、文化活动广场、体育设施、村级客运站、公共照明设施等）</t>
  </si>
  <si>
    <t>四</t>
  </si>
  <si>
    <t>小型农田水利设施建设</t>
  </si>
  <si>
    <t>排碱渠</t>
  </si>
  <si>
    <t>节水灌溉</t>
  </si>
  <si>
    <t>防渗渠建设</t>
  </si>
  <si>
    <t>五</t>
  </si>
  <si>
    <t>其它乡村振兴有关的农田水利建设</t>
  </si>
  <si>
    <t>智慧农业</t>
  </si>
  <si>
    <t>享受"雨露计划"职业教育补助</t>
  </si>
  <si>
    <t>科技服务</t>
  </si>
  <si>
    <t>参与"学前学会普通话"行动</t>
  </si>
  <si>
    <t>其他教育类项目</t>
  </si>
  <si>
    <t>健康</t>
  </si>
  <si>
    <t>参加城乡居民基本医疗保险</t>
  </si>
  <si>
    <t>参加大病保险</t>
  </si>
  <si>
    <t>参加意外保险</t>
  </si>
  <si>
    <t>参加其他补充医疗保险</t>
  </si>
  <si>
    <t>接受医疗救助</t>
  </si>
  <si>
    <t>接受大病、慢性病(地方病)救治</t>
  </si>
  <si>
    <t>综合保障</t>
  </si>
  <si>
    <t>二</t>
  </si>
  <si>
    <t>享受农村居民最低生活保障</t>
  </si>
  <si>
    <t>参加城乡居民基本养老保险</t>
  </si>
  <si>
    <t>享受特困人员救助供养</t>
  </si>
  <si>
    <t>劳动奖补</t>
  </si>
  <si>
    <t>接受留守关爱服务</t>
  </si>
  <si>
    <t>接受临时救助</t>
  </si>
  <si>
    <t>六</t>
  </si>
  <si>
    <t>乡村治理和精神文明建设</t>
  </si>
  <si>
    <t>乡村治理</t>
  </si>
  <si>
    <t>开展乡村治理示范创建</t>
  </si>
  <si>
    <t>推进“积分制”“清单式”等管理方式</t>
  </si>
  <si>
    <t>创业补助</t>
  </si>
  <si>
    <t>农村精神文明建设</t>
  </si>
  <si>
    <t>培养“四有”新时代农民</t>
  </si>
  <si>
    <t>移风易俗改革示范县（乡、村）</t>
  </si>
  <si>
    <t>科技文化卫生“三下乡”</t>
  </si>
  <si>
    <t>农村文化项目</t>
  </si>
  <si>
    <t>（五)</t>
  </si>
  <si>
    <t>七</t>
  </si>
  <si>
    <t>八</t>
  </si>
</sst>
</file>

<file path=xl/styles.xml><?xml version="1.0" encoding="utf-8"?>
<styleSheet xmlns="http://schemas.openxmlformats.org/spreadsheetml/2006/main">
  <numFmts count="9">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 numFmtId="176" formatCode="0;[Red]0"/>
    <numFmt numFmtId="177" formatCode="0.00_ "/>
    <numFmt numFmtId="178" formatCode="0.00;[Red]0.00"/>
    <numFmt numFmtId="179" formatCode="0_ "/>
    <numFmt numFmtId="180" formatCode="0_);[Red]\(0\)"/>
  </numFmts>
  <fonts count="89">
    <font>
      <sz val="11"/>
      <color theme="1"/>
      <name val="宋体"/>
      <charset val="134"/>
      <scheme val="minor"/>
    </font>
    <font>
      <b/>
      <sz val="22"/>
      <name val="方正小标宋简体"/>
      <charset val="134"/>
    </font>
    <font>
      <b/>
      <sz val="11"/>
      <name val="仿宋"/>
      <charset val="134"/>
    </font>
    <font>
      <sz val="10"/>
      <name val="宋体"/>
      <charset val="134"/>
    </font>
    <font>
      <sz val="10"/>
      <color theme="1"/>
      <name val="宋体"/>
      <charset val="134"/>
      <scheme val="minor"/>
    </font>
    <font>
      <b/>
      <sz val="10"/>
      <name val="宋体"/>
      <charset val="134"/>
    </font>
    <font>
      <b/>
      <sz val="10"/>
      <color theme="1"/>
      <name val="宋体"/>
      <charset val="134"/>
      <scheme val="minor"/>
    </font>
    <font>
      <sz val="10"/>
      <name val="宋体"/>
      <charset val="134"/>
      <scheme val="minor"/>
    </font>
    <font>
      <sz val="10"/>
      <color theme="1"/>
      <name val="宋体"/>
      <charset val="1"/>
      <scheme val="minor"/>
    </font>
    <font>
      <sz val="12"/>
      <name val="宋体"/>
      <charset val="134"/>
    </font>
    <font>
      <sz val="11"/>
      <name val="宋体"/>
      <charset val="134"/>
    </font>
    <font>
      <b/>
      <sz val="11"/>
      <name val="宋体"/>
      <charset val="134"/>
    </font>
    <font>
      <sz val="12"/>
      <color rgb="FFFF0000"/>
      <name val="宋体"/>
      <charset val="134"/>
    </font>
    <font>
      <sz val="12"/>
      <color theme="4"/>
      <name val="宋体"/>
      <charset val="134"/>
    </font>
    <font>
      <sz val="11"/>
      <color theme="4"/>
      <name val="宋体"/>
      <charset val="134"/>
      <scheme val="minor"/>
    </font>
    <font>
      <sz val="11"/>
      <color rgb="FFFF0000"/>
      <name val="宋体"/>
      <charset val="134"/>
      <scheme val="minor"/>
    </font>
    <font>
      <b/>
      <sz val="14"/>
      <name val="方正小标宋简体"/>
      <charset val="134"/>
    </font>
    <font>
      <b/>
      <sz val="9"/>
      <name val="宋体"/>
      <charset val="134"/>
    </font>
    <font>
      <sz val="10"/>
      <color rgb="FFFF0000"/>
      <name val="宋体"/>
      <charset val="134"/>
    </font>
    <font>
      <sz val="9"/>
      <color rgb="FFFF0000"/>
      <name val="宋体"/>
      <charset val="134"/>
    </font>
    <font>
      <sz val="10"/>
      <color theme="4"/>
      <name val="宋体"/>
      <charset val="134"/>
    </font>
    <font>
      <sz val="9"/>
      <color theme="4"/>
      <name val="宋体"/>
      <charset val="134"/>
    </font>
    <font>
      <sz val="9"/>
      <color theme="4"/>
      <name val="宋体"/>
      <charset val="134"/>
      <scheme val="minor"/>
    </font>
    <font>
      <sz val="9"/>
      <name val="宋体"/>
      <charset val="134"/>
      <scheme val="minor"/>
    </font>
    <font>
      <sz val="9"/>
      <color rgb="FFFF0000"/>
      <name val="宋体"/>
      <charset val="134"/>
      <scheme val="minor"/>
    </font>
    <font>
      <sz val="14"/>
      <name val="Times New Roman"/>
      <charset val="134"/>
    </font>
    <font>
      <sz val="11"/>
      <name val="Times New Roman"/>
      <charset val="134"/>
    </font>
    <font>
      <b/>
      <sz val="18"/>
      <name val="宋体"/>
      <charset val="134"/>
    </font>
    <font>
      <b/>
      <sz val="12"/>
      <name val="宋体"/>
      <charset val="134"/>
    </font>
    <font>
      <sz val="12"/>
      <name val="宋体"/>
      <charset val="134"/>
      <scheme val="minor"/>
    </font>
    <font>
      <sz val="18"/>
      <name val="宋体"/>
      <charset val="134"/>
      <scheme val="minor"/>
    </font>
    <font>
      <sz val="11"/>
      <name val="宋体"/>
      <charset val="134"/>
      <scheme val="minor"/>
    </font>
    <font>
      <sz val="18"/>
      <name val="宋体"/>
      <charset val="134"/>
    </font>
    <font>
      <sz val="22"/>
      <name val="宋体"/>
      <charset val="134"/>
      <scheme val="minor"/>
    </font>
    <font>
      <sz val="14"/>
      <name val="宋体"/>
      <charset val="134"/>
    </font>
    <font>
      <b/>
      <sz val="28"/>
      <name val="宋体"/>
      <charset val="134"/>
    </font>
    <font>
      <b/>
      <sz val="22"/>
      <name val="宋体"/>
      <charset val="134"/>
    </font>
    <font>
      <sz val="26"/>
      <name val="宋体"/>
      <charset val="134"/>
      <scheme val="minor"/>
    </font>
    <font>
      <sz val="26"/>
      <name val="宋体"/>
      <charset val="134"/>
    </font>
    <font>
      <sz val="22"/>
      <name val="宋体"/>
      <charset val="134"/>
    </font>
    <font>
      <sz val="22"/>
      <name val="Times New Roman"/>
      <charset val="134"/>
    </font>
    <font>
      <sz val="16"/>
      <name val="宋体"/>
      <charset val="134"/>
      <scheme val="minor"/>
    </font>
    <font>
      <b/>
      <sz val="36"/>
      <name val="宋体"/>
      <charset val="134"/>
    </font>
    <font>
      <sz val="20"/>
      <name val="宋体"/>
      <charset val="134"/>
      <scheme val="minor"/>
    </font>
    <font>
      <b/>
      <sz val="26"/>
      <name val="宋体"/>
      <charset val="134"/>
      <scheme val="minor"/>
    </font>
    <font>
      <sz val="28"/>
      <name val="宋体"/>
      <charset val="134"/>
      <scheme val="minor"/>
    </font>
    <font>
      <sz val="26"/>
      <color rgb="FFFF0000"/>
      <name val="宋体"/>
      <charset val="134"/>
      <scheme val="minor"/>
    </font>
    <font>
      <sz val="26"/>
      <color rgb="FFFF0000"/>
      <name val="宋体"/>
      <charset val="134"/>
    </font>
    <font>
      <sz val="16"/>
      <name val="宋体"/>
      <charset val="134"/>
    </font>
    <font>
      <sz val="24"/>
      <name val="宋体"/>
      <charset val="134"/>
    </font>
    <font>
      <sz val="20"/>
      <name val="宋体"/>
      <charset val="134"/>
    </font>
    <font>
      <sz val="28"/>
      <name val="宋体"/>
      <charset val="134"/>
    </font>
    <font>
      <b/>
      <sz val="26"/>
      <name val="宋体"/>
      <charset val="134"/>
    </font>
    <font>
      <sz val="26"/>
      <color theme="1"/>
      <name val="宋体"/>
      <charset val="134"/>
      <scheme val="minor"/>
    </font>
    <font>
      <sz val="24"/>
      <color theme="1"/>
      <name val="宋体"/>
      <charset val="134"/>
      <scheme val="minor"/>
    </font>
    <font>
      <sz val="20"/>
      <color theme="1"/>
      <name val="宋体"/>
      <charset val="134"/>
      <scheme val="minor"/>
    </font>
    <font>
      <sz val="20"/>
      <name val="宋体"/>
      <charset val="0"/>
      <scheme val="minor"/>
    </font>
    <font>
      <b/>
      <sz val="12"/>
      <name val="宋体"/>
      <charset val="134"/>
      <scheme val="minor"/>
    </font>
    <font>
      <sz val="28"/>
      <color theme="1"/>
      <name val="宋体"/>
      <charset val="134"/>
      <scheme val="minor"/>
    </font>
    <font>
      <b/>
      <sz val="72"/>
      <name val="宋体"/>
      <charset val="134"/>
      <scheme val="minor"/>
    </font>
    <font>
      <sz val="72"/>
      <color theme="1"/>
      <name val="宋体"/>
      <charset val="134"/>
      <scheme val="minor"/>
    </font>
    <font>
      <sz val="72"/>
      <name val="宋体"/>
      <charset val="134"/>
      <scheme val="minor"/>
    </font>
    <font>
      <sz val="24"/>
      <name val="宋体"/>
      <charset val="134"/>
      <scheme val="minor"/>
    </font>
    <font>
      <sz val="22"/>
      <color theme="1"/>
      <name val="宋体"/>
      <charset val="134"/>
      <scheme val="minor"/>
    </font>
    <font>
      <sz val="11"/>
      <color theme="1"/>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0"/>
      <name val="Arial"/>
      <charset val="0"/>
    </font>
    <font>
      <sz val="11"/>
      <color theme="0"/>
      <name val="宋体"/>
      <charset val="0"/>
      <scheme val="minor"/>
    </font>
    <font>
      <b/>
      <sz val="11"/>
      <color rgb="FF3F3F3F"/>
      <name val="宋体"/>
      <charset val="0"/>
      <scheme val="minor"/>
    </font>
    <font>
      <b/>
      <sz val="15"/>
      <color theme="3"/>
      <name val="宋体"/>
      <charset val="134"/>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006100"/>
      <name val="宋体"/>
      <charset val="0"/>
      <scheme val="minor"/>
    </font>
    <font>
      <b/>
      <vertAlign val="subscript"/>
      <sz val="22"/>
      <name val="宋体"/>
      <charset val="134"/>
    </font>
    <font>
      <b/>
      <vertAlign val="subscript"/>
      <sz val="18"/>
      <name val="宋体"/>
      <charset val="134"/>
    </font>
    <font>
      <sz val="26"/>
      <name val="方正仿宋_GBK"/>
      <charset val="134"/>
    </font>
    <font>
      <b/>
      <vertAlign val="subscript"/>
      <sz val="12"/>
      <name val="宋体"/>
      <charset val="134"/>
    </font>
    <font>
      <sz val="20"/>
      <name val="Times New Roman"/>
      <charset val="134"/>
    </font>
  </fonts>
  <fills count="41">
    <fill>
      <patternFill patternType="none"/>
    </fill>
    <fill>
      <patternFill patternType="gray125"/>
    </fill>
    <fill>
      <patternFill patternType="solid">
        <fgColor theme="0"/>
        <bgColor indexed="64"/>
      </patternFill>
    </fill>
    <fill>
      <patternFill patternType="solid">
        <fgColor theme="9" tint="0.4"/>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rgb="FFFF0000"/>
        <bgColor indexed="64"/>
      </patternFill>
    </fill>
    <fill>
      <patternFill patternType="solid">
        <fgColor theme="9" tint="0.6"/>
        <bgColor indexed="64"/>
      </patternFill>
    </fill>
    <fill>
      <patternFill patternType="solid">
        <fgColor theme="3" tint="0.6"/>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right/>
      <top/>
      <bottom style="medium">
        <color theme="4" tint="0.499984740745262"/>
      </bottom>
      <diagonal/>
    </border>
  </borders>
  <cellStyleXfs count="52">
    <xf numFmtId="0" fontId="0" fillId="0" borderId="0">
      <alignment vertical="center"/>
    </xf>
    <xf numFmtId="42" fontId="0" fillId="0" borderId="0" applyFont="0" applyFill="0" applyBorder="0" applyAlignment="0" applyProtection="0">
      <alignment vertical="center"/>
    </xf>
    <xf numFmtId="0" fontId="64" fillId="30" borderId="0" applyNumberFormat="0" applyBorder="0" applyAlignment="0" applyProtection="0">
      <alignment vertical="center"/>
    </xf>
    <xf numFmtId="0" fontId="77" fillId="27" borderId="1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4" fillId="17" borderId="0" applyNumberFormat="0" applyBorder="0" applyAlignment="0" applyProtection="0">
      <alignment vertical="center"/>
    </xf>
    <xf numFmtId="0" fontId="68" fillId="13" borderId="0" applyNumberFormat="0" applyBorder="0" applyAlignment="0" applyProtection="0">
      <alignment vertical="center"/>
    </xf>
    <xf numFmtId="43" fontId="0" fillId="0" borderId="0" applyFont="0" applyFill="0" applyBorder="0" applyAlignment="0" applyProtection="0">
      <alignment vertical="center"/>
    </xf>
    <xf numFmtId="0" fontId="73" fillId="33" borderId="0" applyNumberFormat="0" applyBorder="0" applyAlignment="0" applyProtection="0">
      <alignment vertical="center"/>
    </xf>
    <xf numFmtId="0" fontId="82" fillId="0" borderId="0" applyNumberFormat="0" applyFill="0" applyBorder="0" applyAlignment="0" applyProtection="0">
      <alignment vertical="center"/>
    </xf>
    <xf numFmtId="9" fontId="0" fillId="0" borderId="0" applyFont="0" applyFill="0" applyBorder="0" applyAlignment="0" applyProtection="0">
      <alignment vertical="center"/>
    </xf>
    <xf numFmtId="0" fontId="67" fillId="0" borderId="0" applyNumberFormat="0" applyFill="0" applyBorder="0" applyAlignment="0" applyProtection="0">
      <alignment vertical="center"/>
    </xf>
    <xf numFmtId="0" fontId="0" fillId="22" borderId="14" applyNumberFormat="0" applyFont="0" applyAlignment="0" applyProtection="0">
      <alignment vertical="center"/>
    </xf>
    <xf numFmtId="0" fontId="73" fillId="26" borderId="0" applyNumberFormat="0" applyBorder="0" applyAlignment="0" applyProtection="0">
      <alignment vertical="center"/>
    </xf>
    <xf numFmtId="0" fontId="66"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75" fillId="0" borderId="12" applyNumberFormat="0" applyFill="0" applyAlignment="0" applyProtection="0">
      <alignment vertical="center"/>
    </xf>
    <xf numFmtId="0" fontId="70" fillId="0" borderId="12" applyNumberFormat="0" applyFill="0" applyAlignment="0" applyProtection="0">
      <alignment vertical="center"/>
    </xf>
    <xf numFmtId="0" fontId="73" fillId="32" borderId="0" applyNumberFormat="0" applyBorder="0" applyAlignment="0" applyProtection="0">
      <alignment vertical="center"/>
    </xf>
    <xf numFmtId="0" fontId="66" fillId="0" borderId="18" applyNumberFormat="0" applyFill="0" applyAlignment="0" applyProtection="0">
      <alignment vertical="center"/>
    </xf>
    <xf numFmtId="0" fontId="73" fillId="25" borderId="0" applyNumberFormat="0" applyBorder="0" applyAlignment="0" applyProtection="0">
      <alignment vertical="center"/>
    </xf>
    <xf numFmtId="0" fontId="74" fillId="21" borderId="13" applyNumberFormat="0" applyAlignment="0" applyProtection="0">
      <alignment vertical="center"/>
    </xf>
    <xf numFmtId="0" fontId="78" fillId="21" borderId="15" applyNumberFormat="0" applyAlignment="0" applyProtection="0">
      <alignment vertical="center"/>
    </xf>
    <xf numFmtId="0" fontId="69" fillId="16" borderId="11" applyNumberFormat="0" applyAlignment="0" applyProtection="0">
      <alignment vertical="center"/>
    </xf>
    <xf numFmtId="0" fontId="64" fillId="40" borderId="0" applyNumberFormat="0" applyBorder="0" applyAlignment="0" applyProtection="0">
      <alignment vertical="center"/>
    </xf>
    <xf numFmtId="0" fontId="73" fillId="36" borderId="0" applyNumberFormat="0" applyBorder="0" applyAlignment="0" applyProtection="0">
      <alignment vertical="center"/>
    </xf>
    <xf numFmtId="0" fontId="79" fillId="0" borderId="16" applyNumberFormat="0" applyFill="0" applyAlignment="0" applyProtection="0">
      <alignment vertical="center"/>
    </xf>
    <xf numFmtId="0" fontId="80" fillId="0" borderId="17" applyNumberFormat="0" applyFill="0" applyAlignment="0" applyProtection="0">
      <alignment vertical="center"/>
    </xf>
    <xf numFmtId="0" fontId="83" fillId="39" borderId="0" applyNumberFormat="0" applyBorder="0" applyAlignment="0" applyProtection="0">
      <alignment vertical="center"/>
    </xf>
    <xf numFmtId="0" fontId="76" fillId="24" borderId="0" applyNumberFormat="0" applyBorder="0" applyAlignment="0" applyProtection="0">
      <alignment vertical="center"/>
    </xf>
    <xf numFmtId="0" fontId="64" fillId="29" borderId="0" applyNumberFormat="0" applyBorder="0" applyAlignment="0" applyProtection="0">
      <alignment vertical="center"/>
    </xf>
    <xf numFmtId="0" fontId="73" fillId="20" borderId="0" applyNumberFormat="0" applyBorder="0" applyAlignment="0" applyProtection="0">
      <alignment vertical="center"/>
    </xf>
    <xf numFmtId="0" fontId="64" fillId="28" borderId="0" applyNumberFormat="0" applyBorder="0" applyAlignment="0" applyProtection="0">
      <alignment vertical="center"/>
    </xf>
    <xf numFmtId="0" fontId="64" fillId="15" borderId="0" applyNumberFormat="0" applyBorder="0" applyAlignment="0" applyProtection="0">
      <alignment vertical="center"/>
    </xf>
    <xf numFmtId="0" fontId="64" fillId="38" borderId="0" applyNumberFormat="0" applyBorder="0" applyAlignment="0" applyProtection="0">
      <alignment vertical="center"/>
    </xf>
    <xf numFmtId="0" fontId="64" fillId="12" borderId="0" applyNumberFormat="0" applyBorder="0" applyAlignment="0" applyProtection="0">
      <alignment vertical="center"/>
    </xf>
    <xf numFmtId="0" fontId="73" fillId="19" borderId="0" applyNumberFormat="0" applyBorder="0" applyAlignment="0" applyProtection="0">
      <alignment vertical="center"/>
    </xf>
    <xf numFmtId="0" fontId="73" fillId="35" borderId="0" applyNumberFormat="0" applyBorder="0" applyAlignment="0" applyProtection="0">
      <alignment vertical="center"/>
    </xf>
    <xf numFmtId="0" fontId="64" fillId="37" borderId="0" applyNumberFormat="0" applyBorder="0" applyAlignment="0" applyProtection="0">
      <alignment vertical="center"/>
    </xf>
    <xf numFmtId="0" fontId="64" fillId="11" borderId="0" applyNumberFormat="0" applyBorder="0" applyAlignment="0" applyProtection="0">
      <alignment vertical="center"/>
    </xf>
    <xf numFmtId="0" fontId="73" fillId="18" borderId="0" applyNumberFormat="0" applyBorder="0" applyAlignment="0" applyProtection="0">
      <alignment vertical="center"/>
    </xf>
    <xf numFmtId="0" fontId="64" fillId="14" borderId="0" applyNumberFormat="0" applyBorder="0" applyAlignment="0" applyProtection="0">
      <alignment vertical="center"/>
    </xf>
    <xf numFmtId="0" fontId="73" fillId="31" borderId="0" applyNumberFormat="0" applyBorder="0" applyAlignment="0" applyProtection="0">
      <alignment vertical="center"/>
    </xf>
    <xf numFmtId="0" fontId="73" fillId="34" borderId="0" applyNumberFormat="0" applyBorder="0" applyAlignment="0" applyProtection="0">
      <alignment vertical="center"/>
    </xf>
    <xf numFmtId="0" fontId="64" fillId="10" borderId="0" applyNumberFormat="0" applyBorder="0" applyAlignment="0" applyProtection="0">
      <alignment vertical="center"/>
    </xf>
    <xf numFmtId="0" fontId="73" fillId="23" borderId="0" applyNumberFormat="0" applyBorder="0" applyAlignment="0" applyProtection="0">
      <alignment vertical="center"/>
    </xf>
    <xf numFmtId="0" fontId="72" fillId="0" borderId="0"/>
    <xf numFmtId="0" fontId="3" fillId="0" borderId="0">
      <alignment vertical="center"/>
    </xf>
    <xf numFmtId="0" fontId="9" fillId="0" borderId="0"/>
  </cellStyleXfs>
  <cellXfs count="447">
    <xf numFmtId="0" fontId="0" fillId="0" borderId="0" xfId="0">
      <alignment vertical="center"/>
    </xf>
    <xf numFmtId="0" fontId="1" fillId="2" borderId="0" xfId="0" applyNumberFormat="1" applyFont="1" applyFill="1" applyAlignment="1" applyProtection="1">
      <alignment horizontal="center" vertical="center"/>
    </xf>
    <xf numFmtId="0" fontId="2" fillId="2" borderId="1" xfId="0" applyNumberFormat="1" applyFont="1" applyFill="1" applyBorder="1" applyAlignment="1" applyProtection="1">
      <alignment horizontal="center" vertical="center" wrapText="1"/>
    </xf>
    <xf numFmtId="177" fontId="2" fillId="2" borderId="2" xfId="0" applyNumberFormat="1" applyFont="1" applyFill="1" applyBorder="1" applyAlignment="1" applyProtection="1">
      <alignment horizontal="center" vertical="center" wrapText="1"/>
    </xf>
    <xf numFmtId="177" fontId="2" fillId="2" borderId="3" xfId="0" applyNumberFormat="1" applyFont="1" applyFill="1" applyBorder="1" applyAlignment="1" applyProtection="1">
      <alignment horizontal="center" vertical="center" wrapText="1"/>
    </xf>
    <xf numFmtId="177" fontId="2" fillId="2" borderId="1" xfId="0" applyNumberFormat="1" applyFont="1" applyFill="1" applyBorder="1" applyAlignment="1" applyProtection="1">
      <alignment horizontal="center" vertical="center" wrapText="1"/>
    </xf>
    <xf numFmtId="10" fontId="2" fillId="2" borderId="1" xfId="0" applyNumberFormat="1" applyFont="1" applyFill="1" applyBorder="1" applyAlignment="1" applyProtection="1">
      <alignment horizontal="center" vertical="center" wrapText="1"/>
    </xf>
    <xf numFmtId="0" fontId="2" fillId="2" borderId="2" xfId="0" applyNumberFormat="1" applyFont="1" applyFill="1" applyBorder="1" applyAlignment="1" applyProtection="1">
      <alignment horizontal="center" vertical="center" wrapText="1"/>
    </xf>
    <xf numFmtId="0" fontId="2" fillId="2" borderId="3" xfId="0" applyNumberFormat="1" applyFont="1" applyFill="1" applyBorder="1" applyAlignment="1" applyProtection="1">
      <alignment horizontal="center" vertical="center" wrapText="1"/>
    </xf>
    <xf numFmtId="0" fontId="3" fillId="2" borderId="1" xfId="0" applyNumberFormat="1" applyFont="1" applyFill="1" applyBorder="1" applyAlignment="1" applyProtection="1">
      <alignment horizontal="center" vertical="center"/>
    </xf>
    <xf numFmtId="0" fontId="3" fillId="2" borderId="1" xfId="0" applyNumberFormat="1" applyFont="1" applyFill="1" applyBorder="1" applyAlignment="1" applyProtection="1">
      <alignment horizontal="left" vertical="center" wrapText="1"/>
    </xf>
    <xf numFmtId="176" fontId="3" fillId="2" borderId="1" xfId="0" applyNumberFormat="1" applyFont="1" applyFill="1" applyBorder="1" applyAlignment="1" applyProtection="1">
      <alignment horizontal="center" vertical="center"/>
    </xf>
    <xf numFmtId="177" fontId="3" fillId="2" borderId="1" xfId="0" applyNumberFormat="1" applyFont="1" applyFill="1" applyBorder="1" applyAlignment="1" applyProtection="1">
      <alignment horizontal="center" vertical="center"/>
    </xf>
    <xf numFmtId="176" fontId="3" fillId="2" borderId="1" xfId="0" applyNumberFormat="1" applyFont="1" applyFill="1" applyBorder="1" applyAlignment="1" applyProtection="1">
      <alignment horizontal="center" vertical="center" wrapText="1"/>
    </xf>
    <xf numFmtId="177" fontId="3" fillId="2" borderId="2" xfId="0" applyNumberFormat="1" applyFont="1" applyFill="1" applyBorder="1" applyAlignment="1" applyProtection="1">
      <alignment horizontal="center" vertical="center"/>
    </xf>
    <xf numFmtId="10" fontId="4" fillId="0" borderId="1" xfId="0" applyNumberFormat="1" applyFont="1" applyFill="1" applyBorder="1" applyAlignment="1">
      <alignment horizontal="center" vertical="center"/>
    </xf>
    <xf numFmtId="0" fontId="5" fillId="3" borderId="1" xfId="0" applyNumberFormat="1" applyFont="1" applyFill="1" applyBorder="1" applyAlignment="1" applyProtection="1">
      <alignment horizontal="center" vertical="center"/>
    </xf>
    <xf numFmtId="0" fontId="5" fillId="3" borderId="1" xfId="0" applyNumberFormat="1" applyFont="1" applyFill="1" applyBorder="1" applyAlignment="1" applyProtection="1">
      <alignment horizontal="left" vertical="center" wrapText="1"/>
    </xf>
    <xf numFmtId="176" fontId="5" fillId="3" borderId="1" xfId="0" applyNumberFormat="1" applyFont="1" applyFill="1" applyBorder="1" applyAlignment="1" applyProtection="1">
      <alignment horizontal="center" vertical="center"/>
    </xf>
    <xf numFmtId="177" fontId="5" fillId="3" borderId="1" xfId="0" applyNumberFormat="1" applyFont="1" applyFill="1" applyBorder="1" applyAlignment="1" applyProtection="1">
      <alignment horizontal="center" vertical="center"/>
    </xf>
    <xf numFmtId="176" fontId="5" fillId="3" borderId="1" xfId="0" applyNumberFormat="1" applyFont="1" applyFill="1" applyBorder="1" applyAlignment="1" applyProtection="1">
      <alignment horizontal="center" vertical="center" wrapText="1"/>
    </xf>
    <xf numFmtId="177" fontId="5" fillId="3" borderId="2" xfId="0" applyNumberFormat="1" applyFont="1" applyFill="1" applyBorder="1" applyAlignment="1" applyProtection="1">
      <alignment horizontal="center" vertical="center"/>
    </xf>
    <xf numFmtId="10" fontId="6" fillId="3" borderId="1" xfId="0" applyNumberFormat="1" applyFont="1" applyFill="1" applyBorder="1" applyAlignment="1">
      <alignment horizontal="center" vertical="center"/>
    </xf>
    <xf numFmtId="0" fontId="3" fillId="4" borderId="1" xfId="0" applyNumberFormat="1" applyFont="1" applyFill="1" applyBorder="1" applyAlignment="1" applyProtection="1">
      <alignment horizontal="center" vertical="center"/>
    </xf>
    <xf numFmtId="0" fontId="3" fillId="4" borderId="1" xfId="0" applyNumberFormat="1" applyFont="1" applyFill="1" applyBorder="1" applyAlignment="1" applyProtection="1">
      <alignment horizontal="left" vertical="center" wrapText="1"/>
    </xf>
    <xf numFmtId="176" fontId="3" fillId="4" borderId="1" xfId="0" applyNumberFormat="1" applyFont="1" applyFill="1" applyBorder="1" applyAlignment="1" applyProtection="1">
      <alignment horizontal="center" vertical="center"/>
    </xf>
    <xf numFmtId="177" fontId="3" fillId="4" borderId="1" xfId="0" applyNumberFormat="1" applyFont="1" applyFill="1" applyBorder="1" applyAlignment="1" applyProtection="1">
      <alignment horizontal="center" vertical="center"/>
    </xf>
    <xf numFmtId="176" fontId="3" fillId="4" borderId="1" xfId="0" applyNumberFormat="1" applyFont="1" applyFill="1" applyBorder="1" applyAlignment="1" applyProtection="1">
      <alignment horizontal="center" vertical="center" wrapText="1"/>
    </xf>
    <xf numFmtId="177" fontId="3" fillId="4" borderId="2" xfId="0" applyNumberFormat="1" applyFont="1" applyFill="1" applyBorder="1" applyAlignment="1" applyProtection="1">
      <alignment horizontal="center" vertical="center"/>
    </xf>
    <xf numFmtId="10" fontId="4" fillId="4" borderId="1" xfId="0" applyNumberFormat="1" applyFont="1" applyFill="1" applyBorder="1" applyAlignment="1">
      <alignment horizontal="center" vertical="center"/>
    </xf>
    <xf numFmtId="0" fontId="3" fillId="0" borderId="1" xfId="0" applyNumberFormat="1" applyFont="1" applyFill="1" applyBorder="1" applyAlignment="1" applyProtection="1">
      <alignment horizontal="center" vertical="center"/>
    </xf>
    <xf numFmtId="0" fontId="3" fillId="0" borderId="1" xfId="0" applyNumberFormat="1" applyFont="1" applyFill="1" applyBorder="1" applyAlignment="1" applyProtection="1">
      <alignment horizontal="left" vertical="center" wrapText="1"/>
    </xf>
    <xf numFmtId="176" fontId="3" fillId="0" borderId="1" xfId="0" applyNumberFormat="1" applyFont="1" applyFill="1" applyBorder="1" applyAlignment="1" applyProtection="1">
      <alignment horizontal="center" vertical="center"/>
    </xf>
    <xf numFmtId="177" fontId="3" fillId="0" borderId="1" xfId="0" applyNumberFormat="1" applyFont="1" applyFill="1" applyBorder="1" applyAlignment="1" applyProtection="1">
      <alignment horizontal="center" vertical="center"/>
    </xf>
    <xf numFmtId="176" fontId="3" fillId="0" borderId="1" xfId="0" applyNumberFormat="1" applyFont="1" applyFill="1" applyBorder="1" applyAlignment="1" applyProtection="1">
      <alignment horizontal="center" vertical="center" wrapText="1"/>
    </xf>
    <xf numFmtId="177" fontId="3" fillId="0" borderId="2" xfId="0" applyNumberFormat="1" applyFont="1" applyFill="1" applyBorder="1" applyAlignment="1" applyProtection="1">
      <alignment horizontal="center" vertical="center"/>
    </xf>
    <xf numFmtId="49" fontId="3" fillId="0" borderId="1" xfId="0" applyNumberFormat="1" applyFont="1" applyFill="1" applyBorder="1" applyAlignment="1" applyProtection="1">
      <alignment horizontal="center" vertical="center"/>
    </xf>
    <xf numFmtId="0" fontId="7" fillId="0" borderId="1" xfId="0" applyFont="1" applyFill="1" applyBorder="1" applyAlignment="1">
      <alignment horizontal="left" vertical="center" wrapText="1"/>
    </xf>
    <xf numFmtId="0" fontId="7" fillId="4" borderId="1" xfId="0" applyFont="1" applyFill="1" applyBorder="1" applyAlignment="1">
      <alignment horizontal="left" vertical="center" wrapText="1"/>
    </xf>
    <xf numFmtId="0" fontId="7" fillId="0" borderId="1" xfId="0" applyFont="1" applyFill="1" applyBorder="1" applyAlignment="1">
      <alignment horizontal="left" vertical="center"/>
    </xf>
    <xf numFmtId="0" fontId="7" fillId="4" borderId="1" xfId="0" applyFont="1" applyFill="1" applyBorder="1" applyAlignment="1">
      <alignment horizontal="left" vertical="center"/>
    </xf>
    <xf numFmtId="0" fontId="5" fillId="4" borderId="1" xfId="0" applyNumberFormat="1" applyFont="1" applyFill="1" applyBorder="1" applyAlignment="1" applyProtection="1">
      <alignment horizontal="center" vertical="center"/>
    </xf>
    <xf numFmtId="176" fontId="5" fillId="4" borderId="1" xfId="0" applyNumberFormat="1" applyFont="1" applyFill="1" applyBorder="1" applyAlignment="1" applyProtection="1">
      <alignment horizontal="center" vertical="center"/>
    </xf>
    <xf numFmtId="177" fontId="5" fillId="4" borderId="1" xfId="0" applyNumberFormat="1" applyFont="1" applyFill="1" applyBorder="1" applyAlignment="1" applyProtection="1">
      <alignment horizontal="center" vertical="center"/>
    </xf>
    <xf numFmtId="176" fontId="5" fillId="4" borderId="1" xfId="0" applyNumberFormat="1" applyFont="1" applyFill="1" applyBorder="1" applyAlignment="1" applyProtection="1">
      <alignment horizontal="center" vertical="center" wrapText="1"/>
    </xf>
    <xf numFmtId="177" fontId="5" fillId="4" borderId="2" xfId="0" applyNumberFormat="1" applyFont="1" applyFill="1" applyBorder="1" applyAlignment="1" applyProtection="1">
      <alignment horizontal="center" vertical="center"/>
    </xf>
    <xf numFmtId="10" fontId="6" fillId="4" borderId="1" xfId="0" applyNumberFormat="1" applyFont="1" applyFill="1" applyBorder="1" applyAlignment="1">
      <alignment horizontal="center" vertical="center"/>
    </xf>
    <xf numFmtId="0" fontId="3" fillId="0" borderId="1" xfId="0" applyFont="1" applyFill="1" applyBorder="1" applyAlignment="1">
      <alignment horizontal="left" vertical="center"/>
    </xf>
    <xf numFmtId="0" fontId="3" fillId="4" borderId="1" xfId="0" applyFont="1" applyFill="1" applyBorder="1" applyAlignment="1">
      <alignment horizontal="left" vertical="center"/>
    </xf>
    <xf numFmtId="178" fontId="5" fillId="3" borderId="1" xfId="0" applyNumberFormat="1" applyFont="1" applyFill="1" applyBorder="1" applyAlignment="1" applyProtection="1">
      <alignment horizontal="center" vertical="center" wrapText="1"/>
    </xf>
    <xf numFmtId="0" fontId="2" fillId="2" borderId="1" xfId="0" applyNumberFormat="1" applyFont="1" applyFill="1" applyBorder="1" applyAlignment="1" applyProtection="1">
      <alignment vertical="center" wrapText="1"/>
    </xf>
    <xf numFmtId="0" fontId="0" fillId="0" borderId="1" xfId="0" applyBorder="1">
      <alignment vertical="center"/>
    </xf>
    <xf numFmtId="0" fontId="5" fillId="4" borderId="1" xfId="0" applyNumberFormat="1" applyFont="1" applyFill="1" applyBorder="1" applyAlignment="1" applyProtection="1">
      <alignment horizontal="left" vertical="center" wrapText="1"/>
    </xf>
    <xf numFmtId="178" fontId="5" fillId="4" borderId="1" xfId="0" applyNumberFormat="1" applyFont="1" applyFill="1" applyBorder="1" applyAlignment="1" applyProtection="1">
      <alignment horizontal="center" vertical="center" wrapText="1"/>
    </xf>
    <xf numFmtId="178" fontId="3" fillId="0" borderId="1" xfId="0" applyNumberFormat="1" applyFont="1" applyFill="1" applyBorder="1" applyAlignment="1" applyProtection="1">
      <alignment horizontal="center" vertical="center" wrapText="1"/>
    </xf>
    <xf numFmtId="0" fontId="7" fillId="0" borderId="4" xfId="0" applyFont="1" applyFill="1" applyBorder="1" applyAlignment="1">
      <alignment horizontal="left" vertical="center"/>
    </xf>
    <xf numFmtId="0" fontId="7" fillId="0" borderId="4" xfId="0" applyFont="1" applyFill="1" applyBorder="1" applyAlignment="1">
      <alignment horizontal="left" vertical="center" wrapText="1"/>
    </xf>
    <xf numFmtId="0" fontId="3" fillId="0" borderId="1" xfId="0" applyFont="1" applyFill="1" applyBorder="1" applyAlignment="1">
      <alignment horizontal="left" vertical="center" wrapText="1"/>
    </xf>
    <xf numFmtId="0" fontId="5" fillId="4" borderId="1" xfId="0" applyNumberFormat="1" applyFont="1" applyFill="1" applyBorder="1" applyAlignment="1" applyProtection="1">
      <alignment horizontal="center" vertical="center" wrapText="1"/>
    </xf>
    <xf numFmtId="178" fontId="3" fillId="2" borderId="1" xfId="0" applyNumberFormat="1" applyFont="1" applyFill="1" applyBorder="1" applyAlignment="1" applyProtection="1">
      <alignment horizontal="center" vertical="center" wrapText="1"/>
    </xf>
    <xf numFmtId="0" fontId="8" fillId="0" borderId="1" xfId="0" applyFont="1" applyFill="1" applyBorder="1" applyAlignment="1">
      <alignment horizontal="left" vertical="center" wrapText="1"/>
    </xf>
    <xf numFmtId="0" fontId="5" fillId="3" borderId="1"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center"/>
    </xf>
    <xf numFmtId="0" fontId="5" fillId="0" borderId="1" xfId="0" applyNumberFormat="1" applyFont="1" applyFill="1" applyBorder="1" applyAlignment="1" applyProtection="1">
      <alignment horizontal="left" vertical="center" wrapText="1"/>
    </xf>
    <xf numFmtId="176" fontId="5" fillId="0" borderId="1" xfId="0" applyNumberFormat="1" applyFont="1" applyFill="1" applyBorder="1" applyAlignment="1" applyProtection="1">
      <alignment horizontal="center" vertical="center"/>
    </xf>
    <xf numFmtId="177" fontId="5" fillId="0" borderId="1" xfId="0" applyNumberFormat="1" applyFont="1" applyFill="1" applyBorder="1" applyAlignment="1" applyProtection="1">
      <alignment horizontal="center" vertical="center"/>
    </xf>
    <xf numFmtId="178" fontId="5" fillId="0" borderId="1" xfId="0" applyNumberFormat="1" applyFont="1" applyFill="1" applyBorder="1" applyAlignment="1" applyProtection="1">
      <alignment horizontal="center" vertical="center" wrapText="1"/>
    </xf>
    <xf numFmtId="177" fontId="5" fillId="0" borderId="2" xfId="0" applyNumberFormat="1" applyFont="1" applyFill="1" applyBorder="1" applyAlignment="1" applyProtection="1">
      <alignment horizontal="center" vertical="center"/>
    </xf>
    <xf numFmtId="10" fontId="6" fillId="0" borderId="1" xfId="0" applyNumberFormat="1" applyFont="1" applyFill="1" applyBorder="1" applyAlignment="1">
      <alignment horizontal="center" vertical="center"/>
    </xf>
    <xf numFmtId="0" fontId="3" fillId="2" borderId="1" xfId="0" applyNumberFormat="1" applyFont="1" applyFill="1" applyBorder="1" applyAlignment="1" applyProtection="1">
      <alignment vertical="center"/>
    </xf>
    <xf numFmtId="177" fontId="3" fillId="2" borderId="1" xfId="0" applyNumberFormat="1" applyFont="1" applyFill="1" applyBorder="1" applyAlignment="1" applyProtection="1">
      <alignment vertical="center"/>
    </xf>
    <xf numFmtId="0" fontId="3" fillId="2" borderId="1"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vertical="center"/>
    </xf>
    <xf numFmtId="0" fontId="10" fillId="0" borderId="0" xfId="0" applyNumberFormat="1" applyFont="1" applyFill="1" applyBorder="1" applyAlignment="1" applyProtection="1">
      <alignment vertical="center"/>
    </xf>
    <xf numFmtId="0" fontId="11" fillId="0" borderId="0" xfId="0" applyNumberFormat="1" applyFont="1" applyFill="1" applyBorder="1" applyAlignment="1" applyProtection="1">
      <alignment vertical="center"/>
    </xf>
    <xf numFmtId="0" fontId="12" fillId="0" borderId="0" xfId="0" applyNumberFormat="1" applyFont="1" applyFill="1" applyBorder="1" applyAlignment="1" applyProtection="1">
      <alignment vertical="center"/>
    </xf>
    <xf numFmtId="0" fontId="13" fillId="0" borderId="0" xfId="0" applyNumberFormat="1" applyFont="1" applyFill="1" applyBorder="1" applyAlignment="1" applyProtection="1">
      <alignment vertical="center"/>
    </xf>
    <xf numFmtId="0" fontId="14" fillId="0" borderId="0" xfId="0" applyFont="1">
      <alignment vertical="center"/>
    </xf>
    <xf numFmtId="0" fontId="15" fillId="0" borderId="0" xfId="0" applyFont="1">
      <alignment vertical="center"/>
    </xf>
    <xf numFmtId="0" fontId="3" fillId="0" borderId="0" xfId="0" applyNumberFormat="1" applyFont="1" applyFill="1" applyBorder="1" applyAlignment="1" applyProtection="1">
      <alignment horizontal="left" vertical="center"/>
    </xf>
    <xf numFmtId="0" fontId="16" fillId="0" borderId="0" xfId="0" applyNumberFormat="1" applyFont="1" applyFill="1" applyAlignment="1" applyProtection="1">
      <alignment horizontal="center" vertical="center"/>
    </xf>
    <xf numFmtId="0" fontId="2" fillId="0" borderId="1" xfId="0" applyNumberFormat="1" applyFont="1" applyFill="1" applyBorder="1" applyAlignment="1" applyProtection="1">
      <alignment horizontal="center" vertical="center" wrapText="1"/>
    </xf>
    <xf numFmtId="177" fontId="2" fillId="0" borderId="2" xfId="0" applyNumberFormat="1" applyFont="1" applyFill="1" applyBorder="1" applyAlignment="1" applyProtection="1">
      <alignment horizontal="center" vertical="center" wrapText="1"/>
    </xf>
    <xf numFmtId="177" fontId="2" fillId="0" borderId="3" xfId="0" applyNumberFormat="1" applyFont="1" applyFill="1" applyBorder="1" applyAlignment="1" applyProtection="1">
      <alignment horizontal="center" vertical="center" wrapText="1"/>
    </xf>
    <xf numFmtId="177" fontId="2" fillId="0" borderId="1" xfId="0" applyNumberFormat="1" applyFont="1" applyFill="1" applyBorder="1" applyAlignment="1" applyProtection="1">
      <alignment horizontal="center" vertical="center" wrapText="1"/>
    </xf>
    <xf numFmtId="10" fontId="2" fillId="0" borderId="1" xfId="0" applyNumberFormat="1" applyFont="1" applyFill="1" applyBorder="1" applyAlignment="1" applyProtection="1">
      <alignment horizontal="center" vertical="center" wrapText="1"/>
    </xf>
    <xf numFmtId="0" fontId="2" fillId="0" borderId="2" xfId="0" applyNumberFormat="1" applyFont="1" applyFill="1" applyBorder="1" applyAlignment="1" applyProtection="1">
      <alignment horizontal="center" vertical="center" wrapText="1"/>
    </xf>
    <xf numFmtId="0" fontId="2" fillId="0" borderId="3" xfId="0" applyNumberFormat="1" applyFont="1" applyFill="1" applyBorder="1" applyAlignment="1" applyProtection="1">
      <alignment horizontal="center" vertical="center" wrapText="1"/>
    </xf>
    <xf numFmtId="0" fontId="17" fillId="0" borderId="1" xfId="0" applyFont="1" applyFill="1" applyBorder="1" applyAlignment="1">
      <alignment horizontal="center" vertical="center" wrapText="1"/>
    </xf>
    <xf numFmtId="10" fontId="17" fillId="0" borderId="1" xfId="0" applyNumberFormat="1" applyFont="1" applyFill="1" applyBorder="1" applyAlignment="1">
      <alignment horizontal="center" vertical="center" wrapText="1"/>
    </xf>
    <xf numFmtId="0" fontId="18" fillId="0" borderId="1" xfId="0" applyNumberFormat="1" applyFont="1" applyFill="1" applyBorder="1" applyAlignment="1" applyProtection="1">
      <alignment vertical="center"/>
    </xf>
    <xf numFmtId="0" fontId="18" fillId="0" borderId="1" xfId="0" applyNumberFormat="1" applyFont="1" applyFill="1" applyBorder="1" applyAlignment="1" applyProtection="1">
      <alignment vertical="center" wrapText="1"/>
    </xf>
    <xf numFmtId="0" fontId="19" fillId="0" borderId="1" xfId="0" applyFont="1" applyFill="1" applyBorder="1" applyAlignment="1">
      <alignment horizontal="center" vertical="center"/>
    </xf>
    <xf numFmtId="10" fontId="19" fillId="0" borderId="1" xfId="0" applyNumberFormat="1" applyFont="1" applyFill="1" applyBorder="1" applyAlignment="1">
      <alignment horizontal="center" vertical="center"/>
    </xf>
    <xf numFmtId="0" fontId="20" fillId="0" borderId="1" xfId="0" applyNumberFormat="1" applyFont="1" applyFill="1" applyBorder="1" applyAlignment="1" applyProtection="1">
      <alignment vertical="center"/>
    </xf>
    <xf numFmtId="0" fontId="20" fillId="0" borderId="1" xfId="0" applyNumberFormat="1" applyFont="1" applyFill="1" applyBorder="1" applyAlignment="1" applyProtection="1">
      <alignment vertical="center" wrapText="1"/>
    </xf>
    <xf numFmtId="0" fontId="21" fillId="0" borderId="1" xfId="0" applyNumberFormat="1" applyFont="1" applyFill="1" applyBorder="1" applyAlignment="1">
      <alignment horizontal="center" vertical="center"/>
    </xf>
    <xf numFmtId="10" fontId="21" fillId="0" borderId="1" xfId="0" applyNumberFormat="1" applyFont="1" applyFill="1" applyBorder="1" applyAlignment="1">
      <alignment horizontal="center" vertical="center"/>
    </xf>
    <xf numFmtId="0" fontId="3" fillId="0" borderId="1" xfId="0" applyNumberFormat="1" applyFont="1" applyFill="1" applyBorder="1" applyAlignment="1" applyProtection="1">
      <alignment vertical="center"/>
    </xf>
    <xf numFmtId="0" fontId="3" fillId="0" borderId="1" xfId="0" applyNumberFormat="1" applyFont="1" applyFill="1" applyBorder="1" applyAlignment="1" applyProtection="1">
      <alignment vertical="center" wrapText="1"/>
    </xf>
    <xf numFmtId="0" fontId="22" fillId="0" borderId="1" xfId="0" applyFont="1" applyFill="1" applyBorder="1" applyAlignment="1">
      <alignment vertical="center"/>
    </xf>
    <xf numFmtId="0" fontId="23" fillId="0" borderId="1" xfId="0" applyFont="1" applyFill="1" applyBorder="1" applyAlignment="1">
      <alignment vertical="center"/>
    </xf>
    <xf numFmtId="0" fontId="24" fillId="0" borderId="1" xfId="0" applyFont="1" applyFill="1" applyBorder="1" applyAlignment="1">
      <alignment vertical="center"/>
    </xf>
    <xf numFmtId="0" fontId="23" fillId="0" borderId="1" xfId="0" applyFont="1" applyFill="1" applyBorder="1">
      <alignment vertical="center"/>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49" fontId="13" fillId="0" borderId="0" xfId="0" applyNumberFormat="1" applyFont="1" applyFill="1" applyBorder="1" applyAlignment="1" applyProtection="1">
      <alignment vertical="center"/>
    </xf>
    <xf numFmtId="0" fontId="7" fillId="0" borderId="1" xfId="0" applyFont="1" applyFill="1" applyBorder="1" applyAlignment="1">
      <alignment vertical="center"/>
    </xf>
    <xf numFmtId="49" fontId="14" fillId="0" borderId="0" xfId="0" applyNumberFormat="1" applyFont="1">
      <alignment vertical="center"/>
    </xf>
    <xf numFmtId="0" fontId="15" fillId="0" borderId="0" xfId="0" applyFont="1" applyFill="1" applyAlignment="1">
      <alignment vertical="center"/>
    </xf>
    <xf numFmtId="0" fontId="7" fillId="0" borderId="1" xfId="0" applyFont="1" applyFill="1" applyBorder="1">
      <alignment vertical="center"/>
    </xf>
    <xf numFmtId="0" fontId="22" fillId="0" borderId="1" xfId="0" applyFont="1" applyFill="1" applyBorder="1">
      <alignment vertical="center"/>
    </xf>
    <xf numFmtId="0" fontId="22" fillId="0" borderId="1" xfId="0" applyFont="1" applyFill="1" applyBorder="1" applyAlignment="1">
      <alignment horizontal="center" vertical="center"/>
    </xf>
    <xf numFmtId="0" fontId="24" fillId="0" borderId="1" xfId="0" applyFont="1" applyFill="1" applyBorder="1">
      <alignment vertical="center"/>
    </xf>
    <xf numFmtId="0" fontId="7" fillId="0" borderId="1" xfId="0" applyFont="1" applyFill="1" applyBorder="1" applyAlignment="1">
      <alignment horizontal="center" vertical="center"/>
    </xf>
    <xf numFmtId="0" fontId="25" fillId="0" borderId="0" xfId="0" applyFont="1" applyFill="1" applyAlignment="1">
      <alignment horizontal="left" vertical="center" wrapText="1"/>
    </xf>
    <xf numFmtId="0" fontId="26" fillId="0" borderId="0" xfId="0" applyFont="1" applyFill="1" applyAlignment="1">
      <alignment horizontal="center" vertical="center" wrapText="1"/>
    </xf>
    <xf numFmtId="0" fontId="27" fillId="0" borderId="0" xfId="0" applyFont="1" applyFill="1" applyAlignment="1">
      <alignment horizontal="center" vertical="center" wrapText="1"/>
    </xf>
    <xf numFmtId="0" fontId="28" fillId="0" borderId="0" xfId="0" applyFont="1" applyFill="1" applyAlignment="1">
      <alignment horizontal="center" vertical="center" wrapText="1"/>
    </xf>
    <xf numFmtId="0" fontId="27" fillId="0" borderId="0" xfId="0" applyFont="1" applyFill="1">
      <alignment vertical="center"/>
    </xf>
    <xf numFmtId="0" fontId="29" fillId="0" borderId="1" xfId="0" applyFont="1" applyFill="1" applyBorder="1">
      <alignment vertical="center"/>
    </xf>
    <xf numFmtId="0" fontId="30" fillId="0" borderId="0" xfId="0" applyFont="1" applyFill="1" applyAlignment="1">
      <alignment vertical="center"/>
    </xf>
    <xf numFmtId="0" fontId="31" fillId="4" borderId="1" xfId="0" applyFont="1" applyFill="1" applyBorder="1">
      <alignment vertical="center"/>
    </xf>
    <xf numFmtId="0" fontId="31" fillId="0" borderId="1" xfId="0" applyFont="1" applyFill="1" applyBorder="1">
      <alignment vertical="center"/>
    </xf>
    <xf numFmtId="0" fontId="32" fillId="0" borderId="0" xfId="0" applyFont="1" applyFill="1" applyAlignment="1">
      <alignment vertical="center"/>
    </xf>
    <xf numFmtId="0" fontId="29" fillId="4" borderId="1" xfId="0" applyFont="1" applyFill="1" applyBorder="1">
      <alignment vertical="center"/>
    </xf>
    <xf numFmtId="0" fontId="30" fillId="0" borderId="0" xfId="0" applyFont="1" applyFill="1">
      <alignment vertical="center"/>
    </xf>
    <xf numFmtId="0" fontId="31" fillId="0" borderId="0" xfId="0" applyFont="1" applyFill="1" applyAlignment="1">
      <alignment horizontal="center" vertical="center"/>
    </xf>
    <xf numFmtId="0" fontId="31" fillId="0" borderId="0" xfId="0" applyFont="1" applyFill="1" applyAlignment="1">
      <alignment horizontal="center" vertical="center" wrapText="1"/>
    </xf>
    <xf numFmtId="0" fontId="31" fillId="0" borderId="0" xfId="0" applyNumberFormat="1" applyFont="1" applyFill="1" applyAlignment="1">
      <alignment horizontal="center" vertical="center"/>
    </xf>
    <xf numFmtId="0" fontId="31" fillId="0" borderId="0" xfId="0" applyFont="1" applyFill="1">
      <alignment vertical="center"/>
    </xf>
    <xf numFmtId="0" fontId="33" fillId="0" borderId="0" xfId="0" applyFont="1" applyFill="1" applyAlignment="1">
      <alignment horizontal="center" vertical="center"/>
    </xf>
    <xf numFmtId="0" fontId="31" fillId="0" borderId="0" xfId="0" applyFont="1" applyFill="1" applyAlignment="1">
      <alignment vertical="center" wrapText="1"/>
    </xf>
    <xf numFmtId="0" fontId="31" fillId="0" borderId="0" xfId="0" applyFont="1" applyFill="1" applyBorder="1">
      <alignment vertical="center"/>
    </xf>
    <xf numFmtId="0" fontId="34" fillId="0" borderId="0" xfId="0" applyFont="1" applyFill="1" applyAlignment="1">
      <alignment horizontal="left" vertical="center" wrapText="1"/>
    </xf>
    <xf numFmtId="0" fontId="34" fillId="0" borderId="0" xfId="0" applyNumberFormat="1" applyFont="1" applyFill="1" applyAlignment="1">
      <alignment horizontal="left" vertical="center" wrapText="1"/>
    </xf>
    <xf numFmtId="0" fontId="34" fillId="0" borderId="0" xfId="0" applyFont="1" applyFill="1" applyAlignment="1">
      <alignment horizontal="center" vertical="center" wrapText="1"/>
    </xf>
    <xf numFmtId="0" fontId="25" fillId="0" borderId="0" xfId="0" applyFont="1" applyFill="1" applyAlignment="1">
      <alignment horizontal="center" vertical="center" wrapText="1"/>
    </xf>
    <xf numFmtId="0" fontId="35" fillId="0" borderId="0" xfId="0" applyFont="1" applyFill="1" applyAlignment="1">
      <alignment horizontal="center" vertical="center" wrapText="1"/>
    </xf>
    <xf numFmtId="0" fontId="35" fillId="0" borderId="0" xfId="0" applyNumberFormat="1" applyFont="1" applyFill="1" applyAlignment="1">
      <alignment horizontal="center" vertical="center" wrapText="1"/>
    </xf>
    <xf numFmtId="0" fontId="36" fillId="0" borderId="1" xfId="0" applyFont="1" applyFill="1" applyBorder="1" applyAlignment="1">
      <alignment horizontal="center" vertical="center" wrapText="1"/>
    </xf>
    <xf numFmtId="0" fontId="36" fillId="0" borderId="1" xfId="0" applyNumberFormat="1" applyFont="1" applyFill="1" applyBorder="1" applyAlignment="1">
      <alignment horizontal="center" vertical="center" wrapText="1"/>
    </xf>
    <xf numFmtId="0" fontId="28" fillId="0" borderId="1" xfId="0" applyFont="1" applyFill="1" applyBorder="1" applyAlignment="1">
      <alignment horizontal="center" vertical="center" wrapText="1"/>
    </xf>
    <xf numFmtId="0" fontId="28" fillId="0" borderId="1" xfId="0" applyNumberFormat="1" applyFont="1" applyFill="1" applyBorder="1" applyAlignment="1">
      <alignment horizontal="center" vertical="center" wrapText="1"/>
    </xf>
    <xf numFmtId="0" fontId="27" fillId="0" borderId="2" xfId="0" applyFont="1" applyFill="1" applyBorder="1" applyAlignment="1">
      <alignment horizontal="center" vertical="center" wrapText="1"/>
    </xf>
    <xf numFmtId="0" fontId="27" fillId="0" borderId="5" xfId="0" applyFont="1" applyFill="1" applyBorder="1" applyAlignment="1">
      <alignment horizontal="center" vertical="center" wrapText="1"/>
    </xf>
    <xf numFmtId="0" fontId="27" fillId="0" borderId="1" xfId="0" applyNumberFormat="1" applyFont="1" applyFill="1" applyBorder="1" applyAlignment="1" applyProtection="1">
      <alignment horizontal="center" vertical="center"/>
    </xf>
    <xf numFmtId="0" fontId="27" fillId="0" borderId="1" xfId="0" applyNumberFormat="1" applyFont="1" applyFill="1" applyBorder="1" applyAlignment="1" applyProtection="1">
      <alignment horizontal="justify" vertical="center" wrapText="1"/>
    </xf>
    <xf numFmtId="0" fontId="27" fillId="0" borderId="1" xfId="0" applyNumberFormat="1" applyFont="1" applyFill="1" applyBorder="1" applyAlignment="1" applyProtection="1">
      <alignment horizontal="center" vertical="center" wrapText="1"/>
    </xf>
    <xf numFmtId="0" fontId="27" fillId="0" borderId="1" xfId="0" applyNumberFormat="1" applyFont="1" applyFill="1" applyBorder="1" applyAlignment="1" applyProtection="1">
      <alignment horizontal="left" vertical="center" wrapText="1"/>
    </xf>
    <xf numFmtId="0" fontId="37" fillId="0" borderId="1" xfId="0" applyNumberFormat="1" applyFont="1" applyFill="1" applyBorder="1" applyAlignment="1" applyProtection="1">
      <alignment horizontal="center" vertical="center"/>
    </xf>
    <xf numFmtId="0" fontId="37" fillId="0" borderId="1" xfId="0" applyFont="1" applyFill="1" applyBorder="1" applyAlignment="1">
      <alignment horizontal="center" vertical="center" wrapText="1"/>
    </xf>
    <xf numFmtId="0" fontId="37" fillId="0" borderId="1" xfId="0" applyNumberFormat="1" applyFont="1" applyFill="1" applyBorder="1" applyAlignment="1" applyProtection="1">
      <alignment horizontal="left" vertical="center" wrapText="1"/>
    </xf>
    <xf numFmtId="0" fontId="37" fillId="0" borderId="1" xfId="0" applyNumberFormat="1" applyFont="1" applyFill="1" applyBorder="1" applyAlignment="1" applyProtection="1">
      <alignment horizontal="center" vertical="center" wrapText="1"/>
    </xf>
    <xf numFmtId="0" fontId="30" fillId="0" borderId="1" xfId="0" applyNumberFormat="1" applyFont="1" applyFill="1" applyBorder="1" applyAlignment="1" applyProtection="1">
      <alignment horizontal="center" vertical="center"/>
    </xf>
    <xf numFmtId="0" fontId="32" fillId="0" borderId="1" xfId="0" applyNumberFormat="1" applyFont="1" applyFill="1" applyBorder="1" applyAlignment="1" applyProtection="1">
      <alignment horizontal="center" vertical="center"/>
    </xf>
    <xf numFmtId="0" fontId="37" fillId="4" borderId="1" xfId="0" applyNumberFormat="1" applyFont="1" applyFill="1" applyBorder="1" applyAlignment="1" applyProtection="1">
      <alignment horizontal="center" vertical="center"/>
    </xf>
    <xf numFmtId="0" fontId="37" fillId="4" borderId="1" xfId="0" applyFont="1" applyFill="1" applyBorder="1" applyAlignment="1">
      <alignment horizontal="center" vertical="center" wrapText="1"/>
    </xf>
    <xf numFmtId="0" fontId="37" fillId="4" borderId="1" xfId="0" applyFont="1" applyFill="1" applyBorder="1" applyAlignment="1">
      <alignment horizontal="left" vertical="center" wrapText="1"/>
    </xf>
    <xf numFmtId="0" fontId="37" fillId="4" borderId="1" xfId="0" applyNumberFormat="1" applyFont="1" applyFill="1" applyBorder="1" applyAlignment="1" applyProtection="1">
      <alignment horizontal="center" vertical="center" wrapText="1"/>
    </xf>
    <xf numFmtId="0" fontId="37" fillId="0" borderId="1" xfId="0" applyNumberFormat="1" applyFont="1" applyFill="1" applyBorder="1" applyAlignment="1" applyProtection="1">
      <alignment horizontal="justify" vertical="center" wrapText="1"/>
    </xf>
    <xf numFmtId="0" fontId="37" fillId="4" borderId="1" xfId="0" applyNumberFormat="1" applyFont="1" applyFill="1" applyBorder="1" applyAlignment="1" applyProtection="1">
      <alignment horizontal="justify" vertical="center" wrapText="1"/>
    </xf>
    <xf numFmtId="0" fontId="37" fillId="4" borderId="1" xfId="0" applyNumberFormat="1" applyFont="1" applyFill="1" applyBorder="1" applyAlignment="1" applyProtection="1">
      <alignment horizontal="left" vertical="center" wrapText="1"/>
    </xf>
    <xf numFmtId="0" fontId="38" fillId="4" borderId="1" xfId="0" applyNumberFormat="1" applyFont="1" applyFill="1" applyBorder="1" applyAlignment="1" applyProtection="1">
      <alignment horizontal="left" vertical="center" wrapText="1"/>
    </xf>
    <xf numFmtId="0" fontId="38" fillId="4" borderId="1" xfId="0" applyNumberFormat="1" applyFont="1" applyFill="1" applyBorder="1" applyAlignment="1" applyProtection="1">
      <alignment horizontal="center" vertical="center" wrapText="1"/>
    </xf>
    <xf numFmtId="0" fontId="37" fillId="0" borderId="1" xfId="0" applyNumberFormat="1" applyFont="1" applyFill="1" applyBorder="1" applyAlignment="1" applyProtection="1">
      <alignment horizontal="left" vertical="center"/>
    </xf>
    <xf numFmtId="0" fontId="37" fillId="0" borderId="1" xfId="0" applyFont="1" applyFill="1" applyBorder="1" applyAlignment="1">
      <alignment horizontal="left" vertical="center" wrapText="1"/>
    </xf>
    <xf numFmtId="0" fontId="39" fillId="0" borderId="0" xfId="0" applyFont="1" applyFill="1" applyAlignment="1">
      <alignment horizontal="center" vertical="center" wrapText="1"/>
    </xf>
    <xf numFmtId="0" fontId="40" fillId="0" borderId="0" xfId="0" applyFont="1" applyFill="1" applyAlignment="1">
      <alignment horizontal="center" vertical="center" wrapText="1"/>
    </xf>
    <xf numFmtId="0" fontId="36" fillId="0" borderId="0" xfId="0" applyFont="1" applyFill="1" applyAlignment="1">
      <alignment horizontal="center" vertical="center" wrapText="1"/>
    </xf>
    <xf numFmtId="0" fontId="36" fillId="0" borderId="4" xfId="0" applyNumberFormat="1" applyFont="1" applyFill="1" applyBorder="1" applyAlignment="1">
      <alignment horizontal="center" vertical="center" wrapText="1"/>
    </xf>
    <xf numFmtId="0" fontId="28" fillId="0" borderId="6" xfId="0" applyNumberFormat="1" applyFont="1" applyFill="1" applyBorder="1" applyAlignment="1">
      <alignment horizontal="center" vertical="center" wrapText="1"/>
    </xf>
    <xf numFmtId="0" fontId="27" fillId="0" borderId="3" xfId="0" applyFont="1" applyFill="1" applyBorder="1" applyAlignment="1">
      <alignment horizontal="center" vertical="center" wrapText="1"/>
    </xf>
    <xf numFmtId="0" fontId="39" fillId="0" borderId="1" xfId="0" applyFont="1" applyFill="1" applyBorder="1" applyAlignment="1">
      <alignment horizontal="center" vertical="center"/>
    </xf>
    <xf numFmtId="0" fontId="37" fillId="0" borderId="1" xfId="0" applyFont="1" applyFill="1" applyBorder="1" applyAlignment="1">
      <alignment horizontal="center" vertical="center"/>
    </xf>
    <xf numFmtId="0" fontId="41" fillId="0" borderId="1" xfId="0" applyNumberFormat="1" applyFont="1" applyFill="1" applyBorder="1" applyAlignment="1" applyProtection="1">
      <alignment horizontal="left" vertical="center" wrapText="1"/>
    </xf>
    <xf numFmtId="0" fontId="37" fillId="0" borderId="1" xfId="0" applyFont="1" applyFill="1" applyBorder="1" applyAlignment="1">
      <alignment horizontal="justify" vertical="center" indent="2"/>
    </xf>
    <xf numFmtId="0" fontId="33" fillId="0" borderId="1" xfId="0" applyFont="1" applyFill="1" applyBorder="1" applyAlignment="1">
      <alignment horizontal="center" vertical="center"/>
    </xf>
    <xf numFmtId="0" fontId="33" fillId="4" borderId="1" xfId="0" applyFont="1" applyFill="1" applyBorder="1" applyAlignment="1">
      <alignment horizontal="left" vertical="center" wrapText="1"/>
    </xf>
    <xf numFmtId="0" fontId="38" fillId="4" borderId="1" xfId="0" applyFont="1" applyFill="1" applyBorder="1" applyAlignment="1">
      <alignment horizontal="center" vertical="center"/>
    </xf>
    <xf numFmtId="0" fontId="37" fillId="4" borderId="1" xfId="0" applyFont="1" applyFill="1" applyBorder="1" applyAlignment="1">
      <alignment horizontal="center" vertical="center"/>
    </xf>
    <xf numFmtId="0" fontId="27" fillId="0" borderId="1" xfId="0" applyFont="1" applyFill="1" applyBorder="1" applyAlignment="1">
      <alignment horizontal="center" vertical="center" wrapText="1"/>
    </xf>
    <xf numFmtId="0" fontId="32" fillId="0" borderId="1" xfId="0" applyFont="1" applyFill="1" applyBorder="1" applyAlignment="1">
      <alignment horizontal="center" vertical="center" wrapText="1"/>
    </xf>
    <xf numFmtId="0" fontId="30" fillId="0" borderId="1" xfId="0" applyFont="1" applyFill="1" applyBorder="1" applyAlignment="1">
      <alignment vertical="center" wrapText="1"/>
    </xf>
    <xf numFmtId="0" fontId="32" fillId="0" borderId="1" xfId="0" applyFont="1" applyFill="1" applyBorder="1" applyAlignment="1">
      <alignment vertical="center" wrapText="1"/>
    </xf>
    <xf numFmtId="0" fontId="38" fillId="4" borderId="1" xfId="0" applyFont="1" applyFill="1" applyBorder="1" applyAlignment="1">
      <alignment horizontal="center" vertical="center" wrapText="1"/>
    </xf>
    <xf numFmtId="0" fontId="42" fillId="0" borderId="0" xfId="0" applyFont="1" applyFill="1" applyAlignment="1">
      <alignment horizontal="center" vertical="center" wrapText="1"/>
    </xf>
    <xf numFmtId="0" fontId="32" fillId="0" borderId="1" xfId="0" applyFont="1" applyFill="1" applyBorder="1" applyAlignment="1">
      <alignment horizontal="center" vertical="center"/>
    </xf>
    <xf numFmtId="0" fontId="27" fillId="0" borderId="1" xfId="0" applyFont="1" applyFill="1" applyBorder="1" applyAlignment="1">
      <alignment horizontal="center" vertical="center"/>
    </xf>
    <xf numFmtId="0" fontId="30" fillId="0" borderId="1" xfId="0" applyFont="1" applyFill="1" applyBorder="1" applyAlignment="1">
      <alignment vertical="center"/>
    </xf>
    <xf numFmtId="0" fontId="37" fillId="4" borderId="1" xfId="0" applyNumberFormat="1" applyFont="1" applyFill="1" applyBorder="1" applyAlignment="1">
      <alignment horizontal="left" vertical="center" wrapText="1"/>
    </xf>
    <xf numFmtId="0" fontId="32" fillId="0" borderId="1" xfId="0" applyFont="1" applyFill="1" applyBorder="1" applyAlignment="1">
      <alignment vertical="center"/>
    </xf>
    <xf numFmtId="0" fontId="43" fillId="4" borderId="1" xfId="0" applyFont="1" applyFill="1" applyBorder="1" applyAlignment="1">
      <alignment horizontal="left" vertical="center" wrapText="1"/>
    </xf>
    <xf numFmtId="0" fontId="37" fillId="4" borderId="1" xfId="0" applyFont="1" applyFill="1" applyBorder="1">
      <alignment vertical="center"/>
    </xf>
    <xf numFmtId="0" fontId="25" fillId="0" borderId="0" xfId="0" applyFont="1" applyFill="1" applyBorder="1" applyAlignment="1">
      <alignment horizontal="left" vertical="center" wrapText="1"/>
    </xf>
    <xf numFmtId="0" fontId="26" fillId="0" borderId="0" xfId="0" applyFont="1" applyFill="1" applyBorder="1" applyAlignment="1">
      <alignment horizontal="center" vertical="center" wrapText="1"/>
    </xf>
    <xf numFmtId="0" fontId="27" fillId="0" borderId="4" xfId="0" applyFont="1" applyFill="1" applyBorder="1" applyAlignment="1">
      <alignment horizontal="center" vertical="center" wrapText="1"/>
    </xf>
    <xf numFmtId="0" fontId="27" fillId="0" borderId="0" xfId="0" applyFont="1" applyFill="1" applyBorder="1" applyAlignment="1">
      <alignment horizontal="center" vertical="center" wrapText="1"/>
    </xf>
    <xf numFmtId="0" fontId="27" fillId="0" borderId="7" xfId="0" applyFont="1" applyFill="1" applyBorder="1" applyAlignment="1">
      <alignment horizontal="center" vertical="center" wrapText="1"/>
    </xf>
    <xf numFmtId="0" fontId="27" fillId="0" borderId="6" xfId="0" applyFont="1" applyFill="1" applyBorder="1" applyAlignment="1">
      <alignment horizontal="center" vertical="center" wrapText="1"/>
    </xf>
    <xf numFmtId="0" fontId="28" fillId="0" borderId="0" xfId="0" applyFont="1" applyFill="1" applyBorder="1" applyAlignment="1">
      <alignment horizontal="center" vertical="center" wrapText="1"/>
    </xf>
    <xf numFmtId="0" fontId="27" fillId="0" borderId="1" xfId="0" applyFont="1" applyFill="1" applyBorder="1">
      <alignment vertical="center"/>
    </xf>
    <xf numFmtId="0" fontId="27" fillId="0" borderId="0" xfId="0" applyFont="1" applyFill="1" applyBorder="1">
      <alignment vertical="center"/>
    </xf>
    <xf numFmtId="0" fontId="33" fillId="0" borderId="1" xfId="0" applyFont="1" applyFill="1" applyBorder="1">
      <alignment vertical="center"/>
    </xf>
    <xf numFmtId="0" fontId="29" fillId="0" borderId="0" xfId="0" applyFont="1" applyFill="1" applyBorder="1">
      <alignment vertical="center"/>
    </xf>
    <xf numFmtId="0" fontId="30" fillId="0" borderId="0" xfId="0" applyFont="1" applyFill="1" applyBorder="1" applyAlignment="1">
      <alignment vertical="center"/>
    </xf>
    <xf numFmtId="0" fontId="33" fillId="4" borderId="1" xfId="0" applyFont="1" applyFill="1" applyBorder="1">
      <alignment vertical="center"/>
    </xf>
    <xf numFmtId="0" fontId="31" fillId="4" borderId="0" xfId="0" applyFont="1" applyFill="1" applyBorder="1">
      <alignment vertical="center"/>
    </xf>
    <xf numFmtId="0" fontId="32" fillId="0" borderId="0" xfId="0" applyFont="1" applyFill="1" applyBorder="1" applyAlignment="1">
      <alignment vertical="center"/>
    </xf>
    <xf numFmtId="0" fontId="29" fillId="4" borderId="0" xfId="0" applyFont="1" applyFill="1" applyBorder="1">
      <alignment vertical="center"/>
    </xf>
    <xf numFmtId="0" fontId="29" fillId="0" borderId="3" xfId="0" applyFont="1" applyFill="1" applyBorder="1">
      <alignment vertical="center"/>
    </xf>
    <xf numFmtId="0" fontId="31" fillId="4" borderId="3" xfId="0" applyFont="1" applyFill="1" applyBorder="1">
      <alignment vertical="center"/>
    </xf>
    <xf numFmtId="0" fontId="31" fillId="0" borderId="3" xfId="0" applyFont="1" applyFill="1" applyBorder="1">
      <alignment vertical="center"/>
    </xf>
    <xf numFmtId="0" fontId="29" fillId="4" borderId="3" xfId="0" applyFont="1" applyFill="1" applyBorder="1">
      <alignment vertical="center"/>
    </xf>
    <xf numFmtId="179" fontId="37" fillId="0" borderId="1" xfId="0" applyNumberFormat="1" applyFont="1" applyFill="1" applyBorder="1" applyAlignment="1" applyProtection="1">
      <alignment horizontal="left" vertical="center" wrapText="1"/>
    </xf>
    <xf numFmtId="0" fontId="30" fillId="0" borderId="1" xfId="0" applyFont="1" applyFill="1" applyBorder="1" applyAlignment="1">
      <alignment horizontal="center" vertical="center" wrapText="1"/>
    </xf>
    <xf numFmtId="0" fontId="30" fillId="0" borderId="1" xfId="0" applyFont="1" applyFill="1" applyBorder="1">
      <alignment vertical="center"/>
    </xf>
    <xf numFmtId="0" fontId="30" fillId="0" borderId="0" xfId="0" applyFont="1" applyFill="1" applyBorder="1">
      <alignment vertical="center"/>
    </xf>
    <xf numFmtId="0" fontId="33" fillId="0" borderId="0" xfId="0" applyFont="1" applyFill="1" applyBorder="1">
      <alignment vertical="center"/>
    </xf>
    <xf numFmtId="0" fontId="36" fillId="0" borderId="4" xfId="0" applyFont="1" applyFill="1" applyBorder="1" applyAlignment="1">
      <alignment horizontal="center" vertical="center" wrapText="1"/>
    </xf>
    <xf numFmtId="0" fontId="36" fillId="0" borderId="6" xfId="0" applyFont="1" applyFill="1" applyBorder="1" applyAlignment="1">
      <alignment horizontal="center" vertical="center" wrapText="1"/>
    </xf>
    <xf numFmtId="0" fontId="27" fillId="0" borderId="2" xfId="0" applyNumberFormat="1" applyFont="1" applyFill="1" applyBorder="1" applyAlignment="1" applyProtection="1">
      <alignment horizontal="center" vertical="center"/>
    </xf>
    <xf numFmtId="0" fontId="27" fillId="0" borderId="5" xfId="0" applyNumberFormat="1" applyFont="1" applyFill="1" applyBorder="1" applyAlignment="1" applyProtection="1">
      <alignment horizontal="center" vertical="center"/>
    </xf>
    <xf numFmtId="0" fontId="37" fillId="0" borderId="1" xfId="0" applyFont="1" applyFill="1" applyBorder="1" applyAlignment="1">
      <alignment vertical="center" wrapText="1"/>
    </xf>
    <xf numFmtId="0" fontId="37" fillId="0" borderId="1" xfId="0" applyNumberFormat="1" applyFont="1" applyFill="1" applyBorder="1" applyAlignment="1" applyProtection="1">
      <alignment vertical="center" wrapText="1"/>
    </xf>
    <xf numFmtId="0" fontId="36" fillId="0" borderId="2" xfId="0" applyNumberFormat="1" applyFont="1" applyFill="1" applyBorder="1" applyAlignment="1">
      <alignment horizontal="center" vertical="center" wrapText="1"/>
    </xf>
    <xf numFmtId="0" fontId="36" fillId="0" borderId="5" xfId="0" applyNumberFormat="1" applyFont="1" applyFill="1" applyBorder="1" applyAlignment="1">
      <alignment horizontal="center" vertical="center" wrapText="1"/>
    </xf>
    <xf numFmtId="0" fontId="27" fillId="0" borderId="3" xfId="0" applyNumberFormat="1" applyFont="1" applyFill="1" applyBorder="1" applyAlignment="1" applyProtection="1">
      <alignment horizontal="center" vertical="center"/>
    </xf>
    <xf numFmtId="0" fontId="36" fillId="0" borderId="1" xfId="0" applyFont="1" applyFill="1" applyBorder="1" applyAlignment="1">
      <alignment horizontal="center" vertical="center"/>
    </xf>
    <xf numFmtId="0" fontId="37" fillId="0" borderId="1" xfId="0" applyFont="1" applyFill="1" applyBorder="1" applyAlignment="1">
      <alignment vertical="center"/>
    </xf>
    <xf numFmtId="0" fontId="36" fillId="0" borderId="3" xfId="0" applyNumberFormat="1" applyFont="1" applyFill="1" applyBorder="1" applyAlignment="1">
      <alignment horizontal="center" vertical="center" wrapText="1"/>
    </xf>
    <xf numFmtId="0" fontId="36" fillId="0" borderId="7" xfId="0" applyNumberFormat="1" applyFont="1" applyFill="1" applyBorder="1" applyAlignment="1">
      <alignment horizontal="center" vertical="center" wrapText="1"/>
    </xf>
    <xf numFmtId="0" fontId="37" fillId="0" borderId="1" xfId="0" applyFont="1" applyFill="1" applyBorder="1">
      <alignment vertical="center"/>
    </xf>
    <xf numFmtId="0" fontId="40" fillId="0" borderId="0" xfId="0" applyFont="1" applyFill="1" applyBorder="1" applyAlignment="1">
      <alignment horizontal="left" vertical="center" wrapText="1"/>
    </xf>
    <xf numFmtId="0" fontId="40" fillId="0" borderId="0" xfId="0" applyFont="1" applyFill="1" applyBorder="1" applyAlignment="1">
      <alignment horizontal="center" vertical="center" wrapText="1"/>
    </xf>
    <xf numFmtId="0" fontId="36" fillId="0" borderId="7" xfId="0" applyFont="1" applyFill="1" applyBorder="1" applyAlignment="1">
      <alignment horizontal="center" vertical="center" wrapText="1"/>
    </xf>
    <xf numFmtId="0" fontId="36" fillId="0" borderId="1" xfId="0" applyFont="1" applyFill="1" applyBorder="1">
      <alignment vertical="center"/>
    </xf>
    <xf numFmtId="0" fontId="37" fillId="0" borderId="1" xfId="0" applyNumberFormat="1" applyFont="1" applyFill="1" applyBorder="1" applyAlignment="1">
      <alignment horizontal="left" vertical="center" wrapText="1"/>
    </xf>
    <xf numFmtId="0" fontId="44" fillId="0" borderId="1" xfId="0" applyFont="1" applyFill="1" applyBorder="1" applyAlignment="1">
      <alignment vertical="center" wrapText="1"/>
    </xf>
    <xf numFmtId="10" fontId="22" fillId="0" borderId="1" xfId="0" applyNumberFormat="1" applyFont="1" applyFill="1" applyBorder="1" applyAlignment="1">
      <alignment vertical="center"/>
    </xf>
    <xf numFmtId="0" fontId="38" fillId="0" borderId="1" xfId="0" applyNumberFormat="1" applyFont="1" applyFill="1" applyBorder="1" applyAlignment="1" applyProtection="1">
      <alignment horizontal="left" vertical="center" wrapText="1"/>
    </xf>
    <xf numFmtId="0" fontId="38" fillId="0" borderId="1" xfId="0" applyNumberFormat="1" applyFont="1" applyFill="1" applyBorder="1" applyAlignment="1" applyProtection="1">
      <alignment horizontal="center" vertical="center" wrapText="1"/>
    </xf>
    <xf numFmtId="0" fontId="36" fillId="5" borderId="1" xfId="0" applyFont="1" applyFill="1" applyBorder="1" applyAlignment="1">
      <alignment horizontal="center" vertical="center" wrapText="1"/>
    </xf>
    <xf numFmtId="0" fontId="36" fillId="5" borderId="4" xfId="0" applyFont="1" applyFill="1" applyBorder="1" applyAlignment="1">
      <alignment horizontal="center" vertical="center" wrapText="1"/>
    </xf>
    <xf numFmtId="0" fontId="28" fillId="5" borderId="1" xfId="0" applyFont="1" applyFill="1" applyBorder="1" applyAlignment="1">
      <alignment horizontal="center" vertical="center" wrapText="1"/>
    </xf>
    <xf numFmtId="0" fontId="28" fillId="5" borderId="6" xfId="0" applyFont="1" applyFill="1" applyBorder="1" applyAlignment="1">
      <alignment horizontal="center" vertical="center" wrapText="1"/>
    </xf>
    <xf numFmtId="0" fontId="33" fillId="0" borderId="1" xfId="0" applyFont="1" applyFill="1" applyBorder="1" applyAlignment="1">
      <alignment horizontal="left" vertical="center" wrapText="1"/>
    </xf>
    <xf numFmtId="0" fontId="38" fillId="0" borderId="1" xfId="0" applyFont="1" applyFill="1" applyBorder="1" applyAlignment="1">
      <alignment horizontal="center" vertical="center"/>
    </xf>
    <xf numFmtId="0" fontId="36" fillId="5" borderId="4" xfId="0" applyNumberFormat="1" applyFont="1" applyFill="1" applyBorder="1" applyAlignment="1">
      <alignment horizontal="center" vertical="center" wrapText="1"/>
    </xf>
    <xf numFmtId="0" fontId="36" fillId="6" borderId="4" xfId="0" applyFont="1" applyFill="1" applyBorder="1" applyAlignment="1">
      <alignment horizontal="center" vertical="center" wrapText="1"/>
    </xf>
    <xf numFmtId="0" fontId="36" fillId="6" borderId="4" xfId="0" applyNumberFormat="1" applyFont="1" applyFill="1" applyBorder="1" applyAlignment="1">
      <alignment horizontal="center" vertical="center" wrapText="1"/>
    </xf>
    <xf numFmtId="0" fontId="28" fillId="5" borderId="6" xfId="0" applyNumberFormat="1" applyFont="1" applyFill="1" applyBorder="1" applyAlignment="1">
      <alignment horizontal="center" vertical="center" wrapText="1"/>
    </xf>
    <xf numFmtId="0" fontId="28" fillId="6" borderId="6" xfId="0" applyNumberFormat="1" applyFont="1" applyFill="1" applyBorder="1" applyAlignment="1">
      <alignment horizontal="center" vertical="center" wrapText="1"/>
    </xf>
    <xf numFmtId="0" fontId="38" fillId="0" borderId="1" xfId="0" applyFont="1" applyFill="1" applyBorder="1" applyAlignment="1">
      <alignment horizontal="center" vertical="center" wrapText="1"/>
    </xf>
    <xf numFmtId="0" fontId="43" fillId="0" borderId="1" xfId="0" applyFont="1" applyFill="1" applyBorder="1" applyAlignment="1">
      <alignment horizontal="left" vertical="center" wrapText="1"/>
    </xf>
    <xf numFmtId="0" fontId="45" fillId="0" borderId="1" xfId="0" applyNumberFormat="1" applyFont="1" applyFill="1" applyBorder="1" applyAlignment="1" applyProtection="1">
      <alignment vertical="center" wrapText="1"/>
    </xf>
    <xf numFmtId="0" fontId="36" fillId="0" borderId="8" xfId="0" applyNumberFormat="1" applyFont="1" applyFill="1" applyBorder="1" applyAlignment="1">
      <alignment horizontal="center" vertical="center" wrapText="1"/>
    </xf>
    <xf numFmtId="0" fontId="36" fillId="0" borderId="3" xfId="0" applyNumberFormat="1" applyFont="1" applyFill="1" applyBorder="1" applyAlignment="1">
      <alignment horizontal="center" vertical="center"/>
    </xf>
    <xf numFmtId="0" fontId="36" fillId="0" borderId="9" xfId="0" applyNumberFormat="1" applyFont="1" applyFill="1" applyBorder="1" applyAlignment="1">
      <alignment horizontal="center" vertical="center" wrapText="1"/>
    </xf>
    <xf numFmtId="0" fontId="36" fillId="0" borderId="4" xfId="0" applyFont="1" applyFill="1" applyBorder="1" applyAlignment="1">
      <alignment vertical="center" wrapText="1"/>
    </xf>
    <xf numFmtId="0" fontId="36" fillId="0" borderId="10" xfId="0" applyNumberFormat="1" applyFont="1" applyFill="1" applyBorder="1" applyAlignment="1">
      <alignment horizontal="center" vertical="center"/>
    </xf>
    <xf numFmtId="0" fontId="36" fillId="0" borderId="8" xfId="0" applyNumberFormat="1" applyFont="1" applyFill="1" applyBorder="1" applyAlignment="1">
      <alignment horizontal="center" vertical="center"/>
    </xf>
    <xf numFmtId="0" fontId="36" fillId="0" borderId="1" xfId="0" applyFont="1" applyFill="1" applyBorder="1" applyAlignment="1">
      <alignment vertical="center" wrapText="1"/>
    </xf>
    <xf numFmtId="0" fontId="46" fillId="0" borderId="1" xfId="0" applyFont="1" applyFill="1" applyBorder="1" applyAlignment="1">
      <alignment horizontal="center" vertical="center"/>
    </xf>
    <xf numFmtId="0" fontId="46" fillId="0" borderId="1" xfId="0" applyFont="1" applyFill="1" applyBorder="1" applyAlignment="1">
      <alignment horizontal="center" vertical="center" wrapText="1"/>
    </xf>
    <xf numFmtId="0" fontId="37" fillId="7" borderId="1" xfId="0" applyFont="1" applyFill="1" applyBorder="1" applyAlignment="1">
      <alignment horizontal="center" vertical="center" wrapText="1"/>
    </xf>
    <xf numFmtId="0" fontId="46" fillId="0" borderId="1" xfId="0" applyNumberFormat="1" applyFont="1" applyFill="1" applyBorder="1" applyAlignment="1" applyProtection="1">
      <alignment horizontal="center" vertical="center" wrapText="1"/>
    </xf>
    <xf numFmtId="0" fontId="47" fillId="0" borderId="1" xfId="0" applyFont="1" applyFill="1" applyBorder="1" applyAlignment="1">
      <alignment horizontal="center" vertical="center"/>
    </xf>
    <xf numFmtId="0" fontId="36" fillId="0" borderId="9" xfId="0" applyNumberFormat="1" applyFont="1" applyFill="1" applyBorder="1" applyAlignment="1">
      <alignment horizontal="center" vertical="center"/>
    </xf>
    <xf numFmtId="0" fontId="36" fillId="0" borderId="10" xfId="0" applyNumberFormat="1" applyFont="1" applyFill="1" applyBorder="1" applyAlignment="1">
      <alignment horizontal="center" vertical="center" wrapText="1"/>
    </xf>
    <xf numFmtId="0" fontId="36" fillId="0" borderId="1" xfId="0" applyNumberFormat="1" applyFont="1" applyFill="1" applyBorder="1" applyAlignment="1">
      <alignment horizontal="center" vertical="center"/>
    </xf>
    <xf numFmtId="0" fontId="37" fillId="7" borderId="1" xfId="0" applyNumberFormat="1" applyFont="1" applyFill="1" applyBorder="1" applyAlignment="1">
      <alignment horizontal="left" vertical="center" wrapText="1"/>
    </xf>
    <xf numFmtId="0" fontId="37" fillId="7" borderId="1" xfId="0" applyFont="1" applyFill="1" applyBorder="1" applyAlignment="1">
      <alignment horizontal="center" vertical="center"/>
    </xf>
    <xf numFmtId="0" fontId="37" fillId="7" borderId="1" xfId="0" applyFont="1" applyFill="1" applyBorder="1" applyAlignment="1">
      <alignment vertical="center"/>
    </xf>
    <xf numFmtId="0" fontId="37" fillId="7" borderId="1" xfId="0" applyNumberFormat="1" applyFont="1" applyFill="1" applyBorder="1" applyAlignment="1" applyProtection="1">
      <alignment horizontal="center" vertical="center" wrapText="1"/>
    </xf>
    <xf numFmtId="0" fontId="37" fillId="7" borderId="1" xfId="0" applyFont="1" applyFill="1" applyBorder="1" applyAlignment="1">
      <alignment vertical="center" wrapText="1"/>
    </xf>
    <xf numFmtId="0" fontId="44" fillId="7" borderId="1" xfId="0" applyFont="1" applyFill="1" applyBorder="1" applyAlignment="1">
      <alignment vertical="center" wrapText="1"/>
    </xf>
    <xf numFmtId="0" fontId="37" fillId="7" borderId="1" xfId="0" applyFont="1" applyFill="1" applyBorder="1" applyAlignment="1">
      <alignment horizontal="left" vertical="center" wrapText="1"/>
    </xf>
    <xf numFmtId="0" fontId="31" fillId="7" borderId="0" xfId="0" applyFont="1" applyFill="1">
      <alignment vertical="center"/>
    </xf>
    <xf numFmtId="0" fontId="31" fillId="7" borderId="1" xfId="0" applyFont="1" applyFill="1" applyBorder="1">
      <alignment vertical="center"/>
    </xf>
    <xf numFmtId="0" fontId="37" fillId="7" borderId="1" xfId="0" applyNumberFormat="1" applyFont="1" applyFill="1" applyBorder="1" applyAlignment="1" applyProtection="1">
      <alignment horizontal="center" vertical="center"/>
    </xf>
    <xf numFmtId="0" fontId="33" fillId="7" borderId="1" xfId="0" applyFont="1" applyFill="1" applyBorder="1" applyAlignment="1">
      <alignment horizontal="left" vertical="center" wrapText="1"/>
    </xf>
    <xf numFmtId="0" fontId="31" fillId="7" borderId="0" xfId="0" applyFont="1" applyFill="1" applyBorder="1">
      <alignment vertical="center"/>
    </xf>
    <xf numFmtId="0" fontId="37" fillId="7" borderId="1" xfId="0" applyNumberFormat="1" applyFont="1" applyFill="1" applyBorder="1" applyAlignment="1" applyProtection="1">
      <alignment vertical="center" wrapText="1"/>
    </xf>
    <xf numFmtId="0" fontId="37" fillId="7" borderId="1" xfId="0" applyNumberFormat="1" applyFont="1" applyFill="1" applyBorder="1" applyAlignment="1" applyProtection="1">
      <alignment horizontal="left" vertical="center" wrapText="1"/>
    </xf>
    <xf numFmtId="0" fontId="45" fillId="7" borderId="1" xfId="0" applyNumberFormat="1" applyFont="1" applyFill="1" applyBorder="1" applyAlignment="1" applyProtection="1">
      <alignment vertical="center" wrapText="1"/>
    </xf>
    <xf numFmtId="0" fontId="31" fillId="7" borderId="3" xfId="0" applyFont="1" applyFill="1" applyBorder="1">
      <alignment vertical="center"/>
    </xf>
    <xf numFmtId="0" fontId="38" fillId="0" borderId="1" xfId="0" applyNumberFormat="1" applyFont="1" applyFill="1" applyBorder="1" applyAlignment="1" applyProtection="1">
      <alignment horizontal="center" vertical="center"/>
    </xf>
    <xf numFmtId="0" fontId="38" fillId="0" borderId="1" xfId="0" applyFont="1" applyFill="1" applyBorder="1" applyAlignment="1">
      <alignment horizontal="left" vertical="center" wrapText="1"/>
    </xf>
    <xf numFmtId="0" fontId="38" fillId="0" borderId="1" xfId="0" applyNumberFormat="1" applyFont="1" applyFill="1" applyBorder="1" applyAlignment="1">
      <alignment horizontal="left" vertical="center" wrapText="1"/>
    </xf>
    <xf numFmtId="0" fontId="38" fillId="0" borderId="1" xfId="0" applyNumberFormat="1" applyFont="1" applyFill="1" applyBorder="1" applyAlignment="1" applyProtection="1">
      <alignment horizontal="justify" vertical="center" wrapText="1"/>
    </xf>
    <xf numFmtId="0" fontId="38" fillId="0" borderId="1" xfId="0" applyNumberFormat="1" applyFont="1" applyFill="1" applyBorder="1" applyAlignment="1" applyProtection="1">
      <alignment horizontal="left" vertical="center"/>
    </xf>
    <xf numFmtId="0" fontId="48" fillId="0" borderId="1" xfId="0" applyNumberFormat="1" applyFont="1" applyFill="1" applyBorder="1" applyAlignment="1" applyProtection="1">
      <alignment horizontal="left" vertical="center" wrapText="1"/>
    </xf>
    <xf numFmtId="0" fontId="38" fillId="0" borderId="1" xfId="0" applyFont="1" applyFill="1" applyBorder="1" applyAlignment="1">
      <alignment horizontal="justify" vertical="center" indent="2"/>
    </xf>
    <xf numFmtId="0" fontId="39" fillId="0" borderId="1" xfId="0" applyFont="1" applyFill="1" applyBorder="1" applyAlignment="1">
      <alignment horizontal="left" vertical="center" wrapText="1"/>
    </xf>
    <xf numFmtId="0" fontId="10" fillId="0" borderId="0" xfId="0" applyFont="1" applyFill="1" applyBorder="1" applyAlignment="1">
      <alignment horizontal="center" vertical="center" wrapText="1"/>
    </xf>
    <xf numFmtId="0" fontId="39" fillId="0" borderId="1" xfId="0" applyFont="1" applyFill="1" applyBorder="1">
      <alignment vertical="center"/>
    </xf>
    <xf numFmtId="0" fontId="9" fillId="0" borderId="1" xfId="0" applyFont="1" applyFill="1" applyBorder="1">
      <alignment vertical="center"/>
    </xf>
    <xf numFmtId="0" fontId="49" fillId="0" borderId="1" xfId="0" applyNumberFormat="1" applyFont="1" applyFill="1" applyBorder="1" applyAlignment="1">
      <alignment horizontal="left" vertical="center" wrapText="1"/>
    </xf>
    <xf numFmtId="0" fontId="50" fillId="0" borderId="1" xfId="0" applyFont="1" applyFill="1" applyBorder="1" applyAlignment="1">
      <alignment horizontal="left" vertical="center" wrapText="1"/>
    </xf>
    <xf numFmtId="0" fontId="38" fillId="0" borderId="1" xfId="0" applyFont="1" applyFill="1" applyBorder="1" applyAlignment="1">
      <alignment vertical="center" wrapText="1"/>
    </xf>
    <xf numFmtId="0" fontId="10" fillId="0" borderId="1" xfId="0" applyFont="1" applyFill="1" applyBorder="1">
      <alignment vertical="center"/>
    </xf>
    <xf numFmtId="179" fontId="38" fillId="0" borderId="1" xfId="0" applyNumberFormat="1" applyFont="1" applyFill="1" applyBorder="1" applyAlignment="1" applyProtection="1">
      <alignment horizontal="left" vertical="center" wrapText="1"/>
    </xf>
    <xf numFmtId="0" fontId="38" fillId="0" borderId="1" xfId="0" applyNumberFormat="1" applyFont="1" applyFill="1" applyBorder="1" applyAlignment="1" applyProtection="1">
      <alignment vertical="center" wrapText="1"/>
    </xf>
    <xf numFmtId="0" fontId="38" fillId="0" borderId="1" xfId="0" applyFont="1" applyFill="1" applyBorder="1" applyAlignment="1">
      <alignment vertical="center"/>
    </xf>
    <xf numFmtId="0" fontId="51" fillId="0" borderId="1" xfId="0" applyNumberFormat="1" applyFont="1" applyFill="1" applyBorder="1" applyAlignment="1" applyProtection="1">
      <alignment horizontal="center" vertical="center" wrapText="1"/>
    </xf>
    <xf numFmtId="0" fontId="51" fillId="0" borderId="1" xfId="0" applyNumberFormat="1" applyFont="1" applyFill="1" applyBorder="1" applyAlignment="1" applyProtection="1">
      <alignment vertical="center" wrapText="1"/>
    </xf>
    <xf numFmtId="0" fontId="32" fillId="0" borderId="1" xfId="0" applyFont="1" applyFill="1" applyBorder="1">
      <alignment vertical="center"/>
    </xf>
    <xf numFmtId="0" fontId="52" fillId="0" borderId="1" xfId="0" applyFont="1" applyFill="1" applyBorder="1" applyAlignment="1">
      <alignment vertical="center" wrapText="1"/>
    </xf>
    <xf numFmtId="0" fontId="31" fillId="4" borderId="0" xfId="0" applyFont="1" applyFill="1">
      <alignment vertical="center"/>
    </xf>
    <xf numFmtId="0" fontId="0" fillId="4" borderId="0" xfId="0" applyFont="1" applyFill="1">
      <alignment vertical="center"/>
    </xf>
    <xf numFmtId="0" fontId="30" fillId="7" borderId="0" xfId="0" applyFont="1" applyFill="1">
      <alignment vertical="center"/>
    </xf>
    <xf numFmtId="0" fontId="53" fillId="4" borderId="1" xfId="0" applyNumberFormat="1" applyFont="1" applyFill="1" applyBorder="1" applyAlignment="1" applyProtection="1">
      <alignment horizontal="center" vertical="center"/>
    </xf>
    <xf numFmtId="0" fontId="53" fillId="4" borderId="1" xfId="0" applyNumberFormat="1" applyFont="1" applyFill="1" applyBorder="1" applyAlignment="1">
      <alignment horizontal="left" vertical="center" wrapText="1"/>
    </xf>
    <xf numFmtId="0" fontId="37" fillId="4" borderId="1" xfId="0" applyNumberFormat="1" applyFont="1" applyFill="1" applyBorder="1" applyAlignment="1" applyProtection="1">
      <alignment horizontal="left" vertical="center"/>
    </xf>
    <xf numFmtId="0" fontId="41" fillId="4" borderId="1" xfId="0" applyNumberFormat="1" applyFont="1" applyFill="1" applyBorder="1" applyAlignment="1" applyProtection="1">
      <alignment horizontal="left" vertical="center" wrapText="1"/>
    </xf>
    <xf numFmtId="0" fontId="37" fillId="4" borderId="1" xfId="0" applyFont="1" applyFill="1" applyBorder="1" applyAlignment="1">
      <alignment horizontal="justify" vertical="center" indent="2"/>
    </xf>
    <xf numFmtId="0" fontId="53" fillId="4" borderId="1" xfId="0" applyFont="1" applyFill="1" applyBorder="1" applyAlignment="1">
      <alignment horizontal="center" vertical="center" wrapText="1"/>
    </xf>
    <xf numFmtId="0" fontId="46" fillId="4" borderId="1" xfId="0" applyFont="1" applyFill="1" applyBorder="1" applyAlignment="1">
      <alignment horizontal="center" vertical="center" wrapText="1"/>
    </xf>
    <xf numFmtId="0" fontId="54" fillId="4" borderId="1" xfId="0" applyNumberFormat="1" applyFont="1" applyFill="1" applyBorder="1" applyAlignment="1">
      <alignment horizontal="left" vertical="center" wrapText="1"/>
    </xf>
    <xf numFmtId="0" fontId="53" fillId="4" borderId="1" xfId="0" applyFont="1" applyFill="1" applyBorder="1" applyAlignment="1">
      <alignment horizontal="center" vertical="center"/>
    </xf>
    <xf numFmtId="0" fontId="37" fillId="4" borderId="1" xfId="0" applyFont="1" applyFill="1" applyBorder="1" applyAlignment="1">
      <alignment vertical="center" wrapText="1"/>
    </xf>
    <xf numFmtId="179" fontId="37" fillId="4" borderId="1" xfId="0" applyNumberFormat="1" applyFont="1" applyFill="1" applyBorder="1" applyAlignment="1" applyProtection="1">
      <alignment horizontal="left" vertical="center" wrapText="1"/>
    </xf>
    <xf numFmtId="0" fontId="37" fillId="4" borderId="1" xfId="0" applyNumberFormat="1" applyFont="1" applyFill="1" applyBorder="1" applyAlignment="1" applyProtection="1">
      <alignment vertical="center" wrapText="1"/>
    </xf>
    <xf numFmtId="0" fontId="38" fillId="7" borderId="1" xfId="0" applyNumberFormat="1" applyFont="1" applyFill="1" applyBorder="1" applyAlignment="1" applyProtection="1">
      <alignment horizontal="center" vertical="center"/>
    </xf>
    <xf numFmtId="0" fontId="37" fillId="7" borderId="1" xfId="0" applyNumberFormat="1" applyFont="1" applyFill="1" applyBorder="1" applyAlignment="1" applyProtection="1">
      <alignment horizontal="justify" vertical="center" wrapText="1"/>
    </xf>
    <xf numFmtId="0" fontId="38" fillId="7" borderId="1" xfId="0" applyNumberFormat="1" applyFont="1" applyFill="1" applyBorder="1" applyAlignment="1" applyProtection="1">
      <alignment horizontal="justify" vertical="center" wrapText="1"/>
    </xf>
    <xf numFmtId="0" fontId="45" fillId="4" borderId="1" xfId="0" applyNumberFormat="1" applyFont="1" applyFill="1" applyBorder="1" applyAlignment="1" applyProtection="1">
      <alignment vertical="center" wrapText="1"/>
    </xf>
    <xf numFmtId="0" fontId="37" fillId="4" borderId="1" xfId="0" applyFont="1" applyFill="1" applyBorder="1" applyAlignment="1">
      <alignment vertical="center"/>
    </xf>
    <xf numFmtId="0" fontId="45" fillId="4" borderId="1" xfId="0" applyNumberFormat="1" applyFont="1" applyFill="1" applyBorder="1" applyAlignment="1" applyProtection="1">
      <alignment horizontal="center" vertical="center" wrapText="1"/>
    </xf>
    <xf numFmtId="0" fontId="46" fillId="7" borderId="1" xfId="0" applyFont="1" applyFill="1" applyBorder="1" applyAlignment="1">
      <alignment horizontal="center" vertical="center"/>
    </xf>
    <xf numFmtId="0" fontId="44" fillId="4" borderId="1" xfId="0" applyFont="1" applyFill="1" applyBorder="1" applyAlignment="1">
      <alignment vertical="center" wrapText="1"/>
    </xf>
    <xf numFmtId="0" fontId="37" fillId="7" borderId="1" xfId="0" applyFont="1" applyFill="1" applyBorder="1">
      <alignment vertical="center"/>
    </xf>
    <xf numFmtId="0" fontId="0" fillId="4" borderId="0" xfId="0" applyFont="1" applyFill="1" applyBorder="1">
      <alignment vertical="center"/>
    </xf>
    <xf numFmtId="0" fontId="30" fillId="7" borderId="0" xfId="0" applyFont="1" applyFill="1" applyBorder="1">
      <alignment vertical="center"/>
    </xf>
    <xf numFmtId="0" fontId="33" fillId="7" borderId="1" xfId="0" applyFont="1" applyFill="1" applyBorder="1">
      <alignment vertical="center"/>
    </xf>
    <xf numFmtId="0" fontId="37" fillId="0" borderId="1" xfId="0" applyFont="1" applyFill="1" applyBorder="1" applyAlignment="1">
      <alignment horizontal="left" vertical="center"/>
    </xf>
    <xf numFmtId="0" fontId="21" fillId="0" borderId="1" xfId="0" applyFont="1" applyFill="1" applyBorder="1" applyAlignment="1">
      <alignment horizontal="center" vertical="center"/>
    </xf>
    <xf numFmtId="0" fontId="28" fillId="0" borderId="0" xfId="0" applyFont="1" applyFill="1">
      <alignment vertical="center"/>
    </xf>
    <xf numFmtId="0" fontId="28" fillId="5" borderId="0" xfId="0" applyFont="1" applyFill="1">
      <alignment vertical="center"/>
    </xf>
    <xf numFmtId="0" fontId="29" fillId="0" borderId="0" xfId="0" applyFont="1" applyFill="1" applyAlignment="1">
      <alignment vertical="center"/>
    </xf>
    <xf numFmtId="0" fontId="9" fillId="0" borderId="0" xfId="0" applyFont="1" applyFill="1" applyAlignment="1">
      <alignment vertical="center"/>
    </xf>
    <xf numFmtId="0" fontId="9" fillId="5" borderId="0" xfId="0" applyFont="1" applyFill="1" applyAlignment="1">
      <alignment vertical="center"/>
    </xf>
    <xf numFmtId="0" fontId="28" fillId="6" borderId="0" xfId="0" applyFont="1" applyFill="1">
      <alignment vertical="center"/>
    </xf>
    <xf numFmtId="0" fontId="29" fillId="5" borderId="0" xfId="0" applyFont="1" applyFill="1" applyAlignment="1">
      <alignment vertical="center"/>
    </xf>
    <xf numFmtId="0" fontId="0" fillId="6" borderId="0" xfId="0" applyFill="1">
      <alignment vertical="center"/>
    </xf>
    <xf numFmtId="0" fontId="29" fillId="0" borderId="0" xfId="0" applyFont="1" applyFill="1">
      <alignment vertical="center"/>
    </xf>
    <xf numFmtId="0" fontId="29" fillId="5" borderId="0" xfId="0" applyFont="1" applyFill="1">
      <alignment vertical="center"/>
    </xf>
    <xf numFmtId="0" fontId="29" fillId="4" borderId="0" xfId="0" applyFont="1" applyFill="1">
      <alignment vertical="center"/>
    </xf>
    <xf numFmtId="0" fontId="0" fillId="0" borderId="0" xfId="0" applyFill="1">
      <alignment vertical="center"/>
    </xf>
    <xf numFmtId="0" fontId="28" fillId="8" borderId="2" xfId="0" applyFont="1" applyFill="1" applyBorder="1" applyAlignment="1">
      <alignment horizontal="center" vertical="center" wrapText="1"/>
    </xf>
    <xf numFmtId="0" fontId="28" fillId="8" borderId="5" xfId="0" applyFont="1" applyFill="1" applyBorder="1" applyAlignment="1">
      <alignment horizontal="center" vertical="center" wrapText="1"/>
    </xf>
    <xf numFmtId="0" fontId="28" fillId="4" borderId="1" xfId="0" applyNumberFormat="1" applyFont="1" applyFill="1" applyBorder="1" applyAlignment="1" applyProtection="1">
      <alignment horizontal="center" vertical="center"/>
    </xf>
    <xf numFmtId="0" fontId="28" fillId="4" borderId="1" xfId="0" applyNumberFormat="1" applyFont="1" applyFill="1" applyBorder="1" applyAlignment="1" applyProtection="1">
      <alignment horizontal="justify" vertical="center" wrapText="1"/>
    </xf>
    <xf numFmtId="0" fontId="28" fillId="4" borderId="1" xfId="0" applyNumberFormat="1" applyFont="1" applyFill="1" applyBorder="1" applyAlignment="1" applyProtection="1">
      <alignment horizontal="center" vertical="center" wrapText="1"/>
    </xf>
    <xf numFmtId="0" fontId="28" fillId="5" borderId="1" xfId="0" applyNumberFormat="1" applyFont="1" applyFill="1" applyBorder="1" applyAlignment="1" applyProtection="1">
      <alignment horizontal="center" vertical="center"/>
    </xf>
    <xf numFmtId="0" fontId="28" fillId="5" borderId="2" xfId="0" applyNumberFormat="1" applyFont="1" applyFill="1" applyBorder="1" applyAlignment="1" applyProtection="1">
      <alignment horizontal="left" vertical="center" wrapText="1"/>
    </xf>
    <xf numFmtId="0" fontId="28" fillId="5" borderId="5" xfId="0" applyNumberFormat="1" applyFont="1" applyFill="1" applyBorder="1" applyAlignment="1" applyProtection="1">
      <alignment horizontal="left" vertical="center" wrapText="1"/>
    </xf>
    <xf numFmtId="0" fontId="28" fillId="5" borderId="5" xfId="0" applyNumberFormat="1" applyFont="1" applyFill="1" applyBorder="1" applyAlignment="1" applyProtection="1">
      <alignment horizontal="center" vertical="center" wrapText="1"/>
    </xf>
    <xf numFmtId="0" fontId="43" fillId="7" borderId="1" xfId="0" applyNumberFormat="1" applyFont="1" applyFill="1" applyBorder="1" applyAlignment="1" applyProtection="1">
      <alignment horizontal="center" vertical="center"/>
    </xf>
    <xf numFmtId="0" fontId="43" fillId="7" borderId="1" xfId="0" applyFont="1" applyFill="1" applyBorder="1" applyAlignment="1">
      <alignment horizontal="center" vertical="center" wrapText="1"/>
    </xf>
    <xf numFmtId="0" fontId="55" fillId="7" borderId="1" xfId="0" applyFont="1" applyFill="1" applyBorder="1" applyAlignment="1">
      <alignment horizontal="center" vertical="center" wrapText="1"/>
    </xf>
    <xf numFmtId="0" fontId="43" fillId="7" borderId="1" xfId="0" applyNumberFormat="1" applyFont="1" applyFill="1" applyBorder="1" applyAlignment="1" applyProtection="1">
      <alignment horizontal="left" vertical="center" wrapText="1"/>
    </xf>
    <xf numFmtId="0" fontId="43" fillId="7" borderId="1" xfId="0" applyNumberFormat="1" applyFont="1" applyFill="1" applyBorder="1" applyAlignment="1" applyProtection="1">
      <alignment horizontal="center" vertical="center" wrapText="1"/>
    </xf>
    <xf numFmtId="0" fontId="28" fillId="0" borderId="1" xfId="0" applyNumberFormat="1" applyFont="1" applyFill="1" applyBorder="1" applyAlignment="1" applyProtection="1">
      <alignment horizontal="center" vertical="center"/>
    </xf>
    <xf numFmtId="0" fontId="28" fillId="0" borderId="2" xfId="0" applyNumberFormat="1" applyFont="1" applyFill="1" applyBorder="1" applyAlignment="1" applyProtection="1">
      <alignment horizontal="left" vertical="center" wrapText="1"/>
    </xf>
    <xf numFmtId="0" fontId="28" fillId="0" borderId="5" xfId="0" applyNumberFormat="1" applyFont="1" applyFill="1" applyBorder="1" applyAlignment="1" applyProtection="1">
      <alignment horizontal="left" vertical="center" wrapText="1"/>
    </xf>
    <xf numFmtId="0" fontId="28" fillId="0" borderId="5" xfId="0" applyNumberFormat="1" applyFont="1" applyFill="1" applyBorder="1" applyAlignment="1" applyProtection="1">
      <alignment horizontal="center" vertical="center" wrapText="1"/>
    </xf>
    <xf numFmtId="0" fontId="9" fillId="5" borderId="1" xfId="0" applyNumberFormat="1" applyFont="1" applyFill="1" applyBorder="1" applyAlignment="1" applyProtection="1">
      <alignment horizontal="center" vertical="center"/>
    </xf>
    <xf numFmtId="0" fontId="28" fillId="5" borderId="1" xfId="0" applyNumberFormat="1" applyFont="1" applyFill="1" applyBorder="1" applyAlignment="1" applyProtection="1">
      <alignment horizontal="justify" vertical="center" wrapText="1"/>
    </xf>
    <xf numFmtId="0" fontId="28" fillId="5" borderId="1" xfId="0" applyNumberFormat="1" applyFont="1" applyFill="1" applyBorder="1" applyAlignment="1" applyProtection="1">
      <alignment horizontal="center" vertical="center" wrapText="1"/>
    </xf>
    <xf numFmtId="0" fontId="9" fillId="0" borderId="1" xfId="0" applyNumberFormat="1" applyFont="1" applyFill="1" applyBorder="1" applyAlignment="1" applyProtection="1">
      <alignment horizontal="center" vertical="center"/>
    </xf>
    <xf numFmtId="0" fontId="28" fillId="0" borderId="1" xfId="0" applyNumberFormat="1" applyFont="1" applyFill="1" applyBorder="1" applyAlignment="1" applyProtection="1">
      <alignment horizontal="justify" vertical="center" wrapText="1"/>
    </xf>
    <xf numFmtId="0" fontId="28" fillId="0" borderId="1" xfId="0" applyNumberFormat="1" applyFont="1" applyFill="1" applyBorder="1" applyAlignment="1" applyProtection="1">
      <alignment horizontal="center" vertical="center" wrapText="1"/>
    </xf>
    <xf numFmtId="0" fontId="55" fillId="7" borderId="1" xfId="0" applyFont="1" applyFill="1" applyBorder="1" applyAlignment="1">
      <alignment horizontal="left" vertical="center" wrapText="1"/>
    </xf>
    <xf numFmtId="0" fontId="43" fillId="7" borderId="1" xfId="0" applyNumberFormat="1" applyFont="1" applyFill="1" applyBorder="1" applyAlignment="1" applyProtection="1">
      <alignment horizontal="justify" vertical="center" wrapText="1"/>
    </xf>
    <xf numFmtId="0" fontId="50" fillId="7" borderId="1" xfId="0" applyNumberFormat="1" applyFont="1" applyFill="1" applyBorder="1" applyAlignment="1" applyProtection="1">
      <alignment horizontal="left" vertical="center" wrapText="1"/>
    </xf>
    <xf numFmtId="0" fontId="50" fillId="7" borderId="1" xfId="0" applyNumberFormat="1" applyFont="1" applyFill="1" applyBorder="1" applyAlignment="1" applyProtection="1">
      <alignment horizontal="center" vertical="center" wrapText="1"/>
    </xf>
    <xf numFmtId="0" fontId="50" fillId="6" borderId="1" xfId="0" applyNumberFormat="1" applyFont="1" applyFill="1" applyBorder="1" applyAlignment="1" applyProtection="1">
      <alignment horizontal="center" vertical="center"/>
    </xf>
    <xf numFmtId="0" fontId="43" fillId="0" borderId="1" xfId="0" applyFont="1" applyFill="1" applyBorder="1" applyAlignment="1">
      <alignment horizontal="center" vertical="center" wrapText="1"/>
    </xf>
    <xf numFmtId="0" fontId="50" fillId="6" borderId="1" xfId="0" applyNumberFormat="1" applyFont="1" applyFill="1" applyBorder="1" applyAlignment="1" applyProtection="1">
      <alignment horizontal="left" vertical="center" wrapText="1"/>
    </xf>
    <xf numFmtId="0" fontId="43" fillId="6" borderId="1" xfId="0" applyNumberFormat="1" applyFont="1" applyFill="1" applyBorder="1" applyAlignment="1" applyProtection="1">
      <alignment horizontal="center" vertical="center" wrapText="1"/>
    </xf>
    <xf numFmtId="0" fontId="43" fillId="6" borderId="1" xfId="0" applyFont="1" applyFill="1" applyBorder="1" applyAlignment="1">
      <alignment horizontal="center" vertical="center" wrapText="1"/>
    </xf>
    <xf numFmtId="0" fontId="50" fillId="6" borderId="1" xfId="0" applyNumberFormat="1" applyFont="1" applyFill="1" applyBorder="1" applyAlignment="1" applyProtection="1">
      <alignment horizontal="center" vertical="center" wrapText="1"/>
    </xf>
    <xf numFmtId="0" fontId="43" fillId="6" borderId="1" xfId="0" applyNumberFormat="1" applyFont="1" applyFill="1" applyBorder="1" applyAlignment="1" applyProtection="1">
      <alignment horizontal="center" vertical="center"/>
    </xf>
    <xf numFmtId="0" fontId="55" fillId="6" borderId="1" xfId="0" applyFont="1" applyFill="1" applyBorder="1" applyAlignment="1">
      <alignment horizontal="center" vertical="center" wrapText="1"/>
    </xf>
    <xf numFmtId="0" fontId="43" fillId="6" borderId="1" xfId="0" applyNumberFormat="1" applyFont="1" applyFill="1" applyBorder="1" applyAlignment="1" applyProtection="1">
      <alignment horizontal="left" vertical="center" wrapText="1"/>
    </xf>
    <xf numFmtId="0" fontId="43" fillId="7" borderId="1" xfId="0" applyNumberFormat="1" applyFont="1" applyFill="1" applyBorder="1" applyAlignment="1" applyProtection="1">
      <alignment horizontal="left" vertical="center"/>
    </xf>
    <xf numFmtId="0" fontId="43" fillId="7" borderId="1" xfId="0" applyFont="1" applyFill="1" applyBorder="1" applyAlignment="1">
      <alignment horizontal="left" vertical="center" wrapText="1"/>
    </xf>
    <xf numFmtId="0" fontId="28" fillId="0" borderId="4" xfId="0" applyNumberFormat="1" applyFont="1" applyFill="1" applyBorder="1" applyAlignment="1">
      <alignment horizontal="center" vertical="center" wrapText="1"/>
    </xf>
    <xf numFmtId="0" fontId="28" fillId="8" borderId="3" xfId="0" applyFont="1" applyFill="1" applyBorder="1" applyAlignment="1">
      <alignment horizontal="center" vertical="center" wrapText="1"/>
    </xf>
    <xf numFmtId="0" fontId="28" fillId="8" borderId="1" xfId="0" applyFont="1" applyFill="1" applyBorder="1" applyAlignment="1">
      <alignment horizontal="center" vertical="center" wrapText="1"/>
    </xf>
    <xf numFmtId="0" fontId="28" fillId="4" borderId="1" xfId="0" applyFont="1" applyFill="1" applyBorder="1" applyAlignment="1">
      <alignment horizontal="center" vertical="center"/>
    </xf>
    <xf numFmtId="0" fontId="28" fillId="5" borderId="3" xfId="0" applyNumberFormat="1" applyFont="1" applyFill="1" applyBorder="1" applyAlignment="1" applyProtection="1">
      <alignment horizontal="left" vertical="center" wrapText="1"/>
    </xf>
    <xf numFmtId="0" fontId="28" fillId="5" borderId="1" xfId="0" applyFont="1" applyFill="1" applyBorder="1" applyAlignment="1">
      <alignment horizontal="center" vertical="center"/>
    </xf>
    <xf numFmtId="180" fontId="56" fillId="7" borderId="1" xfId="51" applyNumberFormat="1" applyFont="1" applyFill="1" applyBorder="1" applyAlignment="1">
      <alignment horizontal="center" vertical="center" wrapText="1"/>
    </xf>
    <xf numFmtId="0" fontId="43" fillId="7" borderId="1" xfId="0" applyFont="1" applyFill="1" applyBorder="1" applyAlignment="1">
      <alignment horizontal="center" vertical="center"/>
    </xf>
    <xf numFmtId="0" fontId="28" fillId="0" borderId="3" xfId="0" applyNumberFormat="1" applyFont="1" applyFill="1" applyBorder="1" applyAlignment="1" applyProtection="1">
      <alignment horizontal="left" vertical="center" wrapText="1"/>
    </xf>
    <xf numFmtId="0" fontId="28" fillId="0" borderId="1" xfId="0" applyFont="1" applyFill="1" applyBorder="1" applyAlignment="1">
      <alignment horizontal="center" vertical="center"/>
    </xf>
    <xf numFmtId="0" fontId="28" fillId="9" borderId="1" xfId="0" applyNumberFormat="1" applyFont="1" applyFill="1" applyBorder="1" applyAlignment="1" applyProtection="1">
      <alignment horizontal="center" vertical="center" wrapText="1"/>
    </xf>
    <xf numFmtId="0" fontId="29"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50" fillId="6" borderId="1" xfId="0" applyFont="1" applyFill="1" applyBorder="1" applyAlignment="1">
      <alignment horizontal="center" vertical="center"/>
    </xf>
    <xf numFmtId="0" fontId="57" fillId="5" borderId="1" xfId="0" applyFont="1" applyFill="1" applyBorder="1" applyAlignment="1">
      <alignment horizontal="center" vertical="center"/>
    </xf>
    <xf numFmtId="0" fontId="57" fillId="4" borderId="1" xfId="0" applyFont="1" applyFill="1" applyBorder="1" applyAlignment="1">
      <alignment horizontal="center" vertical="center"/>
    </xf>
    <xf numFmtId="0" fontId="28" fillId="4" borderId="1" xfId="0" applyFont="1" applyFill="1" applyBorder="1" applyAlignment="1">
      <alignment horizontal="center" vertical="center" wrapText="1"/>
    </xf>
    <xf numFmtId="0" fontId="29" fillId="0" borderId="1" xfId="0" applyFont="1" applyFill="1" applyBorder="1" applyAlignment="1">
      <alignment vertical="center"/>
    </xf>
    <xf numFmtId="0" fontId="29" fillId="0" borderId="1" xfId="0" applyFont="1" applyFill="1" applyBorder="1" applyAlignment="1">
      <alignment vertical="center" wrapText="1"/>
    </xf>
    <xf numFmtId="0" fontId="9" fillId="0" borderId="1" xfId="0" applyFont="1" applyFill="1" applyBorder="1" applyAlignment="1">
      <alignment vertical="center"/>
    </xf>
    <xf numFmtId="0" fontId="9" fillId="0" borderId="1" xfId="0" applyFont="1" applyFill="1" applyBorder="1" applyAlignment="1">
      <alignment vertical="center" wrapText="1"/>
    </xf>
    <xf numFmtId="0" fontId="9" fillId="5" borderId="1" xfId="0" applyFont="1" applyFill="1" applyBorder="1" applyAlignment="1">
      <alignment vertical="center"/>
    </xf>
    <xf numFmtId="0" fontId="9" fillId="5" borderId="1" xfId="0" applyFont="1" applyFill="1" applyBorder="1" applyAlignment="1">
      <alignment vertical="center" wrapText="1"/>
    </xf>
    <xf numFmtId="0" fontId="50" fillId="6" borderId="1" xfId="0" applyFont="1" applyFill="1" applyBorder="1" applyAlignment="1">
      <alignment horizontal="center" vertical="center" wrapText="1"/>
    </xf>
    <xf numFmtId="0" fontId="29" fillId="5" borderId="1" xfId="0" applyFont="1" applyFill="1" applyBorder="1" applyAlignment="1">
      <alignment vertical="center"/>
    </xf>
    <xf numFmtId="0" fontId="29" fillId="5" borderId="1" xfId="0" applyFont="1" applyFill="1" applyBorder="1" applyAlignment="1">
      <alignment vertical="center" wrapText="1"/>
    </xf>
    <xf numFmtId="0" fontId="29" fillId="4" borderId="1" xfId="0" applyFont="1" applyFill="1" applyBorder="1" applyAlignment="1">
      <alignment vertical="center"/>
    </xf>
    <xf numFmtId="0" fontId="29" fillId="4" borderId="1" xfId="0" applyFont="1" applyFill="1" applyBorder="1" applyAlignment="1">
      <alignment vertical="center" wrapText="1"/>
    </xf>
    <xf numFmtId="0" fontId="58" fillId="7" borderId="1" xfId="0" applyFont="1" applyFill="1" applyBorder="1" applyAlignment="1">
      <alignment horizontal="center" vertical="center" wrapText="1"/>
    </xf>
    <xf numFmtId="0" fontId="59" fillId="7" borderId="0" xfId="0" applyFont="1" applyFill="1" applyAlignment="1">
      <alignment horizontal="center" vertical="center" wrapText="1"/>
    </xf>
    <xf numFmtId="0" fontId="55" fillId="0" borderId="1" xfId="0" applyFont="1" applyBorder="1">
      <alignment vertical="center"/>
    </xf>
    <xf numFmtId="0" fontId="55" fillId="7" borderId="1" xfId="0" applyNumberFormat="1" applyFont="1" applyFill="1" applyBorder="1" applyAlignment="1">
      <alignment horizontal="left" vertical="center" wrapText="1"/>
    </xf>
    <xf numFmtId="0" fontId="60" fillId="7" borderId="0" xfId="0" applyFont="1" applyFill="1" applyAlignment="1">
      <alignment horizontal="center" vertical="center" wrapText="1"/>
    </xf>
    <xf numFmtId="0" fontId="60" fillId="7" borderId="0" xfId="0" applyFont="1" applyFill="1">
      <alignment vertical="center"/>
    </xf>
    <xf numFmtId="0" fontId="61" fillId="7" borderId="0" xfId="0" applyFont="1" applyFill="1" applyAlignment="1">
      <alignment vertical="center"/>
    </xf>
    <xf numFmtId="0" fontId="62" fillId="0" borderId="1" xfId="0" applyFont="1" applyFill="1" applyBorder="1" applyAlignment="1">
      <alignment horizontal="left" vertical="center" wrapText="1"/>
    </xf>
    <xf numFmtId="0" fontId="43" fillId="6" borderId="1" xfId="0" applyFont="1" applyFill="1" applyBorder="1" applyAlignment="1">
      <alignment horizontal="left" vertical="center" wrapText="1"/>
    </xf>
    <xf numFmtId="0" fontId="28" fillId="6" borderId="1" xfId="0" applyFont="1" applyFill="1" applyBorder="1" applyAlignment="1">
      <alignment horizontal="center" vertical="center"/>
    </xf>
    <xf numFmtId="0" fontId="28" fillId="6" borderId="0" xfId="0" applyFont="1" applyFill="1" applyAlignment="1">
      <alignment horizontal="center" vertical="center"/>
    </xf>
    <xf numFmtId="0" fontId="45" fillId="6" borderId="1" xfId="0" applyFont="1" applyFill="1" applyBorder="1" applyAlignment="1">
      <alignment vertical="center" wrapText="1"/>
    </xf>
    <xf numFmtId="0" fontId="60" fillId="6" borderId="0" xfId="0" applyFont="1" applyFill="1" applyAlignment="1">
      <alignment horizontal="center" vertical="center" wrapText="1"/>
    </xf>
    <xf numFmtId="0" fontId="55" fillId="6" borderId="1" xfId="0" applyFont="1" applyFill="1" applyBorder="1">
      <alignment vertical="center"/>
    </xf>
    <xf numFmtId="0" fontId="45" fillId="7" borderId="1" xfId="0" applyFont="1" applyFill="1" applyBorder="1" applyAlignment="1">
      <alignment vertical="center" wrapText="1"/>
    </xf>
    <xf numFmtId="0" fontId="0" fillId="7" borderId="0" xfId="0" applyFill="1" applyAlignment="1">
      <alignment horizontal="left" vertical="center"/>
    </xf>
    <xf numFmtId="0" fontId="58" fillId="7" borderId="1" xfId="0" applyFont="1" applyFill="1" applyBorder="1" applyAlignment="1">
      <alignment vertical="center" wrapText="1"/>
    </xf>
    <xf numFmtId="179" fontId="43" fillId="7" borderId="1" xfId="0" applyNumberFormat="1" applyFont="1" applyFill="1" applyBorder="1" applyAlignment="1" applyProtection="1">
      <alignment horizontal="left" vertical="center" wrapText="1"/>
    </xf>
    <xf numFmtId="0" fontId="43" fillId="6" borderId="1" xfId="0" applyNumberFormat="1" applyFont="1" applyFill="1" applyBorder="1" applyAlignment="1" applyProtection="1">
      <alignment horizontal="justify" vertical="center" wrapText="1"/>
    </xf>
    <xf numFmtId="0" fontId="9" fillId="4" borderId="1" xfId="0" applyNumberFormat="1" applyFont="1" applyFill="1" applyBorder="1" applyAlignment="1" applyProtection="1">
      <alignment horizontal="center" vertical="center"/>
    </xf>
    <xf numFmtId="0" fontId="43" fillId="6" borderId="1" xfId="0" applyFont="1" applyFill="1" applyBorder="1" applyAlignment="1">
      <alignment horizontal="center" vertical="center"/>
    </xf>
    <xf numFmtId="0" fontId="63" fillId="6" borderId="1" xfId="0" applyFont="1" applyFill="1" applyBorder="1" applyAlignment="1">
      <alignment horizontal="center" vertical="center" wrapText="1"/>
    </xf>
    <xf numFmtId="0" fontId="29" fillId="4" borderId="1" xfId="0" applyFont="1" applyFill="1" applyBorder="1" applyAlignment="1">
      <alignment horizontal="center" vertical="center"/>
    </xf>
    <xf numFmtId="0" fontId="29" fillId="5" borderId="1" xfId="0" applyFont="1" applyFill="1" applyBorder="1">
      <alignment vertical="center"/>
    </xf>
    <xf numFmtId="179" fontId="45" fillId="7" borderId="1" xfId="0" applyNumberFormat="1" applyFont="1" applyFill="1" applyBorder="1" applyAlignment="1" applyProtection="1">
      <alignment horizontal="left" vertical="center" wrapText="1"/>
    </xf>
    <xf numFmtId="0" fontId="61" fillId="6" borderId="0" xfId="0" applyFont="1" applyFill="1" applyAlignment="1">
      <alignment vertical="center"/>
    </xf>
    <xf numFmtId="0" fontId="0" fillId="7" borderId="0" xfId="0" applyFill="1">
      <alignment vertical="center"/>
    </xf>
    <xf numFmtId="0" fontId="28" fillId="9" borderId="1" xfId="0" applyNumberFormat="1" applyFont="1" applyFill="1" applyBorder="1" applyAlignment="1" applyProtection="1">
      <alignment horizontal="justify" vertical="center" wrapText="1"/>
    </xf>
    <xf numFmtId="0" fontId="43" fillId="7" borderId="1" xfId="0" applyFont="1" applyFill="1" applyBorder="1" applyAlignment="1">
      <alignment horizontal="left"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 name="常规 5" xfId="50"/>
    <cellStyle name="常规 2" xfId="51"/>
  </cellStyles>
  <dxfs count="1">
    <dxf>
      <fill>
        <patternFill patternType="solid">
          <bgColor rgb="FFFF9900"/>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2" Type="http://schemas.openxmlformats.org/officeDocument/2006/relationships/sharedStrings" Target="sharedStrings.xml"/><Relationship Id="rId31" Type="http://schemas.openxmlformats.org/officeDocument/2006/relationships/styles" Target="styles.xml"/><Relationship Id="rId30" Type="http://schemas.openxmlformats.org/officeDocument/2006/relationships/theme" Target="theme/theme1.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13</xdr:col>
      <xdr:colOff>0</xdr:colOff>
      <xdr:row>85</xdr:row>
      <xdr:rowOff>0</xdr:rowOff>
    </xdr:from>
    <xdr:to>
      <xdr:col>13</xdr:col>
      <xdr:colOff>10160</xdr:colOff>
      <xdr:row>85</xdr:row>
      <xdr:rowOff>14605</xdr:rowOff>
    </xdr:to>
    <xdr:pic>
      <xdr:nvPicPr>
        <xdr:cNvPr id="2" name="图片框 1"/>
        <xdr:cNvPicPr>
          <a:picLocks noChangeAspect="1"/>
        </xdr:cNvPicPr>
      </xdr:nvPicPr>
      <xdr:blipFill>
        <a:blip r:embed="rId1"/>
        <a:stretch>
          <a:fillRect/>
        </a:stretch>
      </xdr:blipFill>
      <xdr:spPr>
        <a:xfrm>
          <a:off x="23180675" y="72694800"/>
          <a:ext cx="10160" cy="14605"/>
        </a:xfrm>
        <a:prstGeom prst="rect">
          <a:avLst/>
        </a:prstGeom>
        <a:noFill/>
        <a:ln w="9525">
          <a:noFill/>
        </a:ln>
      </xdr:spPr>
    </xdr:pic>
    <xdr:clientData/>
  </xdr:twoCellAnchor>
  <xdr:twoCellAnchor editAs="oneCell">
    <xdr:from>
      <xdr:col>13</xdr:col>
      <xdr:colOff>0</xdr:colOff>
      <xdr:row>85</xdr:row>
      <xdr:rowOff>0</xdr:rowOff>
    </xdr:from>
    <xdr:to>
      <xdr:col>13</xdr:col>
      <xdr:colOff>10795</xdr:colOff>
      <xdr:row>85</xdr:row>
      <xdr:rowOff>14605</xdr:rowOff>
    </xdr:to>
    <xdr:pic>
      <xdr:nvPicPr>
        <xdr:cNvPr id="22" name="图片框 1"/>
        <xdr:cNvPicPr>
          <a:picLocks noChangeAspect="1"/>
        </xdr:cNvPicPr>
      </xdr:nvPicPr>
      <xdr:blipFill>
        <a:blip r:embed="rId1"/>
        <a:stretch>
          <a:fillRect/>
        </a:stretch>
      </xdr:blipFill>
      <xdr:spPr>
        <a:xfrm>
          <a:off x="23180675" y="72694800"/>
          <a:ext cx="10795" cy="14605"/>
        </a:xfrm>
        <a:prstGeom prst="rect">
          <a:avLst/>
        </a:prstGeom>
        <a:noFill/>
        <a:ln w="9525">
          <a:noFill/>
        </a:ln>
      </xdr:spPr>
    </xdr:pic>
    <xdr:clientData/>
  </xdr:twoCellAnchor>
</xdr:wsDr>
</file>

<file path=xl/drawings/drawing10.xml><?xml version="1.0" encoding="utf-8"?>
<xdr:wsDr xmlns:xdr="http://schemas.openxmlformats.org/drawingml/2006/spreadsheetDrawing" xmlns:r="http://schemas.openxmlformats.org/officeDocument/2006/relationships" xmlns:a="http://schemas.openxmlformats.org/drawingml/2006/main">
  <xdr:twoCellAnchor editAs="oneCell">
    <xdr:from>
      <xdr:col>13</xdr:col>
      <xdr:colOff>0</xdr:colOff>
      <xdr:row>93</xdr:row>
      <xdr:rowOff>0</xdr:rowOff>
    </xdr:from>
    <xdr:to>
      <xdr:col>13</xdr:col>
      <xdr:colOff>10160</xdr:colOff>
      <xdr:row>93</xdr:row>
      <xdr:rowOff>14605</xdr:rowOff>
    </xdr:to>
    <xdr:pic>
      <xdr:nvPicPr>
        <xdr:cNvPr id="2" name="图片框 1"/>
        <xdr:cNvPicPr>
          <a:picLocks noChangeAspect="1"/>
        </xdr:cNvPicPr>
      </xdr:nvPicPr>
      <xdr:blipFill>
        <a:blip r:embed="rId1"/>
        <a:stretch>
          <a:fillRect/>
        </a:stretch>
      </xdr:blipFill>
      <xdr:spPr>
        <a:xfrm>
          <a:off x="28364180" y="177041175"/>
          <a:ext cx="10160" cy="14605"/>
        </a:xfrm>
        <a:prstGeom prst="rect">
          <a:avLst/>
        </a:prstGeom>
        <a:noFill/>
        <a:ln w="9525">
          <a:noFill/>
        </a:ln>
      </xdr:spPr>
    </xdr:pic>
    <xdr:clientData/>
  </xdr:twoCellAnchor>
  <xdr:twoCellAnchor editAs="oneCell">
    <xdr:from>
      <xdr:col>13</xdr:col>
      <xdr:colOff>0</xdr:colOff>
      <xdr:row>93</xdr:row>
      <xdr:rowOff>0</xdr:rowOff>
    </xdr:from>
    <xdr:to>
      <xdr:col>13</xdr:col>
      <xdr:colOff>10795</xdr:colOff>
      <xdr:row>93</xdr:row>
      <xdr:rowOff>14605</xdr:rowOff>
    </xdr:to>
    <xdr:pic>
      <xdr:nvPicPr>
        <xdr:cNvPr id="3" name="图片框 1"/>
        <xdr:cNvPicPr>
          <a:picLocks noChangeAspect="1"/>
        </xdr:cNvPicPr>
      </xdr:nvPicPr>
      <xdr:blipFill>
        <a:blip r:embed="rId1"/>
        <a:stretch>
          <a:fillRect/>
        </a:stretch>
      </xdr:blipFill>
      <xdr:spPr>
        <a:xfrm>
          <a:off x="28364180" y="177041175"/>
          <a:ext cx="10795" cy="14605"/>
        </a:xfrm>
        <a:prstGeom prst="rect">
          <a:avLst/>
        </a:prstGeom>
        <a:noFill/>
        <a:ln w="9525">
          <a:noFill/>
        </a:ln>
      </xdr:spPr>
    </xdr:pic>
    <xdr:clientData/>
  </xdr:twoCellAnchor>
</xdr:wsDr>
</file>

<file path=xl/drawings/drawing11.xml><?xml version="1.0" encoding="utf-8"?>
<xdr:wsDr xmlns:xdr="http://schemas.openxmlformats.org/drawingml/2006/spreadsheetDrawing" xmlns:r="http://schemas.openxmlformats.org/officeDocument/2006/relationships" xmlns:a="http://schemas.openxmlformats.org/drawingml/2006/main">
  <xdr:twoCellAnchor editAs="oneCell">
    <xdr:from>
      <xdr:col>13</xdr:col>
      <xdr:colOff>0</xdr:colOff>
      <xdr:row>91</xdr:row>
      <xdr:rowOff>0</xdr:rowOff>
    </xdr:from>
    <xdr:to>
      <xdr:col>13</xdr:col>
      <xdr:colOff>10160</xdr:colOff>
      <xdr:row>91</xdr:row>
      <xdr:rowOff>14605</xdr:rowOff>
    </xdr:to>
    <xdr:pic>
      <xdr:nvPicPr>
        <xdr:cNvPr id="2" name="图片框 1"/>
        <xdr:cNvPicPr>
          <a:picLocks noChangeAspect="1"/>
        </xdr:cNvPicPr>
      </xdr:nvPicPr>
      <xdr:blipFill>
        <a:blip r:embed="rId1"/>
        <a:stretch>
          <a:fillRect/>
        </a:stretch>
      </xdr:blipFill>
      <xdr:spPr>
        <a:xfrm>
          <a:off x="28364180" y="166652575"/>
          <a:ext cx="10160" cy="14605"/>
        </a:xfrm>
        <a:prstGeom prst="rect">
          <a:avLst/>
        </a:prstGeom>
        <a:noFill/>
        <a:ln w="9525">
          <a:noFill/>
        </a:ln>
      </xdr:spPr>
    </xdr:pic>
    <xdr:clientData/>
  </xdr:twoCellAnchor>
  <xdr:twoCellAnchor editAs="oneCell">
    <xdr:from>
      <xdr:col>13</xdr:col>
      <xdr:colOff>0</xdr:colOff>
      <xdr:row>91</xdr:row>
      <xdr:rowOff>0</xdr:rowOff>
    </xdr:from>
    <xdr:to>
      <xdr:col>13</xdr:col>
      <xdr:colOff>10795</xdr:colOff>
      <xdr:row>91</xdr:row>
      <xdr:rowOff>14605</xdr:rowOff>
    </xdr:to>
    <xdr:pic>
      <xdr:nvPicPr>
        <xdr:cNvPr id="22" name="图片框 1"/>
        <xdr:cNvPicPr>
          <a:picLocks noChangeAspect="1"/>
        </xdr:cNvPicPr>
      </xdr:nvPicPr>
      <xdr:blipFill>
        <a:blip r:embed="rId1"/>
        <a:stretch>
          <a:fillRect/>
        </a:stretch>
      </xdr:blipFill>
      <xdr:spPr>
        <a:xfrm>
          <a:off x="28364180" y="166652575"/>
          <a:ext cx="10795" cy="14605"/>
        </a:xfrm>
        <a:prstGeom prst="rect">
          <a:avLst/>
        </a:prstGeom>
        <a:noFill/>
        <a:ln w="9525">
          <a:noFill/>
        </a:ln>
      </xdr:spPr>
    </xdr:pic>
    <xdr:clientData/>
  </xdr:twoCellAnchor>
</xdr:wsDr>
</file>

<file path=xl/drawings/drawing12.xml><?xml version="1.0" encoding="utf-8"?>
<xdr:wsDr xmlns:xdr="http://schemas.openxmlformats.org/drawingml/2006/spreadsheetDrawing" xmlns:r="http://schemas.openxmlformats.org/officeDocument/2006/relationships" xmlns:a="http://schemas.openxmlformats.org/drawingml/2006/main">
  <xdr:twoCellAnchor editAs="oneCell">
    <xdr:from>
      <xdr:col>13</xdr:col>
      <xdr:colOff>0</xdr:colOff>
      <xdr:row>90</xdr:row>
      <xdr:rowOff>0</xdr:rowOff>
    </xdr:from>
    <xdr:to>
      <xdr:col>13</xdr:col>
      <xdr:colOff>10160</xdr:colOff>
      <xdr:row>90</xdr:row>
      <xdr:rowOff>14605</xdr:rowOff>
    </xdr:to>
    <xdr:pic>
      <xdr:nvPicPr>
        <xdr:cNvPr id="2" name="图片框 1"/>
        <xdr:cNvPicPr>
          <a:picLocks noChangeAspect="1"/>
        </xdr:cNvPicPr>
      </xdr:nvPicPr>
      <xdr:blipFill>
        <a:blip r:embed="rId1"/>
        <a:stretch>
          <a:fillRect/>
        </a:stretch>
      </xdr:blipFill>
      <xdr:spPr>
        <a:xfrm>
          <a:off x="23939500" y="82464275"/>
          <a:ext cx="10160" cy="14605"/>
        </a:xfrm>
        <a:prstGeom prst="rect">
          <a:avLst/>
        </a:prstGeom>
        <a:noFill/>
        <a:ln w="9525">
          <a:noFill/>
        </a:ln>
      </xdr:spPr>
    </xdr:pic>
    <xdr:clientData/>
  </xdr:twoCellAnchor>
  <xdr:twoCellAnchor editAs="oneCell">
    <xdr:from>
      <xdr:col>13</xdr:col>
      <xdr:colOff>0</xdr:colOff>
      <xdr:row>90</xdr:row>
      <xdr:rowOff>0</xdr:rowOff>
    </xdr:from>
    <xdr:to>
      <xdr:col>13</xdr:col>
      <xdr:colOff>10795</xdr:colOff>
      <xdr:row>90</xdr:row>
      <xdr:rowOff>14605</xdr:rowOff>
    </xdr:to>
    <xdr:pic>
      <xdr:nvPicPr>
        <xdr:cNvPr id="22" name="图片框 1"/>
        <xdr:cNvPicPr>
          <a:picLocks noChangeAspect="1"/>
        </xdr:cNvPicPr>
      </xdr:nvPicPr>
      <xdr:blipFill>
        <a:blip r:embed="rId1"/>
        <a:stretch>
          <a:fillRect/>
        </a:stretch>
      </xdr:blipFill>
      <xdr:spPr>
        <a:xfrm>
          <a:off x="23939500" y="82464275"/>
          <a:ext cx="10795" cy="14605"/>
        </a:xfrm>
        <a:prstGeom prst="rect">
          <a:avLst/>
        </a:prstGeom>
        <a:noFill/>
        <a:ln w="9525">
          <a:noFill/>
        </a:ln>
      </xdr:spPr>
    </xdr:pic>
    <xdr:clientData/>
  </xdr:twoCellAnchor>
</xdr:wsDr>
</file>

<file path=xl/drawings/drawing13.xml><?xml version="1.0" encoding="utf-8"?>
<xdr:wsDr xmlns:xdr="http://schemas.openxmlformats.org/drawingml/2006/spreadsheetDrawing" xmlns:r="http://schemas.openxmlformats.org/officeDocument/2006/relationships" xmlns:a="http://schemas.openxmlformats.org/drawingml/2006/main">
  <xdr:twoCellAnchor editAs="oneCell">
    <xdr:from>
      <xdr:col>13</xdr:col>
      <xdr:colOff>0</xdr:colOff>
      <xdr:row>78</xdr:row>
      <xdr:rowOff>0</xdr:rowOff>
    </xdr:from>
    <xdr:to>
      <xdr:col>13</xdr:col>
      <xdr:colOff>10160</xdr:colOff>
      <xdr:row>78</xdr:row>
      <xdr:rowOff>14605</xdr:rowOff>
    </xdr:to>
    <xdr:pic>
      <xdr:nvPicPr>
        <xdr:cNvPr id="2" name="图片框 1"/>
        <xdr:cNvPicPr>
          <a:picLocks noChangeAspect="1"/>
        </xdr:cNvPicPr>
      </xdr:nvPicPr>
      <xdr:blipFill>
        <a:blip r:embed="rId1"/>
        <a:stretch>
          <a:fillRect/>
        </a:stretch>
      </xdr:blipFill>
      <xdr:spPr>
        <a:xfrm>
          <a:off x="29410660" y="120738900"/>
          <a:ext cx="10160" cy="14605"/>
        </a:xfrm>
        <a:prstGeom prst="rect">
          <a:avLst/>
        </a:prstGeom>
        <a:noFill/>
        <a:ln w="9525">
          <a:noFill/>
        </a:ln>
      </xdr:spPr>
    </xdr:pic>
    <xdr:clientData/>
  </xdr:twoCellAnchor>
  <xdr:twoCellAnchor editAs="oneCell">
    <xdr:from>
      <xdr:col>13</xdr:col>
      <xdr:colOff>0</xdr:colOff>
      <xdr:row>78</xdr:row>
      <xdr:rowOff>0</xdr:rowOff>
    </xdr:from>
    <xdr:to>
      <xdr:col>13</xdr:col>
      <xdr:colOff>10795</xdr:colOff>
      <xdr:row>78</xdr:row>
      <xdr:rowOff>14605</xdr:rowOff>
    </xdr:to>
    <xdr:pic>
      <xdr:nvPicPr>
        <xdr:cNvPr id="3" name="图片框 1"/>
        <xdr:cNvPicPr>
          <a:picLocks noChangeAspect="1"/>
        </xdr:cNvPicPr>
      </xdr:nvPicPr>
      <xdr:blipFill>
        <a:blip r:embed="rId1"/>
        <a:stretch>
          <a:fillRect/>
        </a:stretch>
      </xdr:blipFill>
      <xdr:spPr>
        <a:xfrm>
          <a:off x="29410660" y="120738900"/>
          <a:ext cx="10795" cy="14605"/>
        </a:xfrm>
        <a:prstGeom prst="rect">
          <a:avLst/>
        </a:prstGeom>
        <a:noFill/>
        <a:ln w="9525">
          <a:noFill/>
        </a:ln>
      </xdr:spPr>
    </xdr:pic>
    <xdr:clientData/>
  </xdr:twoCellAnchor>
</xdr:wsDr>
</file>

<file path=xl/drawings/drawing14.xml><?xml version="1.0" encoding="utf-8"?>
<xdr:wsDr xmlns:xdr="http://schemas.openxmlformats.org/drawingml/2006/spreadsheetDrawing" xmlns:r="http://schemas.openxmlformats.org/officeDocument/2006/relationships" xmlns:a="http://schemas.openxmlformats.org/drawingml/2006/main">
  <xdr:twoCellAnchor editAs="oneCell">
    <xdr:from>
      <xdr:col>13</xdr:col>
      <xdr:colOff>0</xdr:colOff>
      <xdr:row>92</xdr:row>
      <xdr:rowOff>0</xdr:rowOff>
    </xdr:from>
    <xdr:to>
      <xdr:col>13</xdr:col>
      <xdr:colOff>10160</xdr:colOff>
      <xdr:row>95</xdr:row>
      <xdr:rowOff>14605</xdr:rowOff>
    </xdr:to>
    <xdr:pic>
      <xdr:nvPicPr>
        <xdr:cNvPr id="2" name="图片框 1"/>
        <xdr:cNvPicPr>
          <a:picLocks noChangeAspect="1"/>
        </xdr:cNvPicPr>
      </xdr:nvPicPr>
      <xdr:blipFill>
        <a:blip r:embed="rId1"/>
        <a:stretch>
          <a:fillRect/>
        </a:stretch>
      </xdr:blipFill>
      <xdr:spPr>
        <a:xfrm>
          <a:off x="28364180" y="36918900"/>
          <a:ext cx="10160" cy="14605"/>
        </a:xfrm>
        <a:prstGeom prst="rect">
          <a:avLst/>
        </a:prstGeom>
        <a:noFill/>
        <a:ln w="9525">
          <a:noFill/>
        </a:ln>
      </xdr:spPr>
    </xdr:pic>
    <xdr:clientData/>
  </xdr:twoCellAnchor>
  <xdr:twoCellAnchor editAs="oneCell">
    <xdr:from>
      <xdr:col>13</xdr:col>
      <xdr:colOff>0</xdr:colOff>
      <xdr:row>92</xdr:row>
      <xdr:rowOff>0</xdr:rowOff>
    </xdr:from>
    <xdr:to>
      <xdr:col>13</xdr:col>
      <xdr:colOff>10795</xdr:colOff>
      <xdr:row>95</xdr:row>
      <xdr:rowOff>14605</xdr:rowOff>
    </xdr:to>
    <xdr:pic>
      <xdr:nvPicPr>
        <xdr:cNvPr id="22" name="图片框 1"/>
        <xdr:cNvPicPr>
          <a:picLocks noChangeAspect="1"/>
        </xdr:cNvPicPr>
      </xdr:nvPicPr>
      <xdr:blipFill>
        <a:blip r:embed="rId1"/>
        <a:stretch>
          <a:fillRect/>
        </a:stretch>
      </xdr:blipFill>
      <xdr:spPr>
        <a:xfrm>
          <a:off x="28364180" y="36918900"/>
          <a:ext cx="10795" cy="14605"/>
        </a:xfrm>
        <a:prstGeom prst="rect">
          <a:avLst/>
        </a:prstGeom>
        <a:noFill/>
        <a:ln w="9525">
          <a:noFill/>
        </a:ln>
      </xdr:spPr>
    </xdr:pic>
    <xdr:clientData/>
  </xdr:twoCellAnchor>
</xdr:wsDr>
</file>

<file path=xl/drawings/drawing15.xml><?xml version="1.0" encoding="utf-8"?>
<xdr:wsDr xmlns:xdr="http://schemas.openxmlformats.org/drawingml/2006/spreadsheetDrawing" xmlns:r="http://schemas.openxmlformats.org/officeDocument/2006/relationships" xmlns:a="http://schemas.openxmlformats.org/drawingml/2006/main">
  <xdr:twoCellAnchor editAs="oneCell">
    <xdr:from>
      <xdr:col>13</xdr:col>
      <xdr:colOff>0</xdr:colOff>
      <xdr:row>9</xdr:row>
      <xdr:rowOff>0</xdr:rowOff>
    </xdr:from>
    <xdr:to>
      <xdr:col>13</xdr:col>
      <xdr:colOff>10160</xdr:colOff>
      <xdr:row>9</xdr:row>
      <xdr:rowOff>14605</xdr:rowOff>
    </xdr:to>
    <xdr:pic>
      <xdr:nvPicPr>
        <xdr:cNvPr id="2114" name="图片框 1"/>
        <xdr:cNvPicPr>
          <a:picLocks noChangeAspect="1"/>
        </xdr:cNvPicPr>
      </xdr:nvPicPr>
      <xdr:blipFill>
        <a:blip r:embed="rId1"/>
        <a:stretch>
          <a:fillRect/>
        </a:stretch>
      </xdr:blipFill>
      <xdr:spPr>
        <a:xfrm>
          <a:off x="23902670" y="23609300"/>
          <a:ext cx="10160" cy="14605"/>
        </a:xfrm>
        <a:prstGeom prst="rect">
          <a:avLst/>
        </a:prstGeom>
        <a:noFill/>
        <a:ln w="9525">
          <a:noFill/>
        </a:ln>
      </xdr:spPr>
    </xdr:pic>
    <xdr:clientData/>
  </xdr:twoCellAnchor>
  <xdr:twoCellAnchor editAs="oneCell">
    <xdr:from>
      <xdr:col>13</xdr:col>
      <xdr:colOff>0</xdr:colOff>
      <xdr:row>9</xdr:row>
      <xdr:rowOff>0</xdr:rowOff>
    </xdr:from>
    <xdr:to>
      <xdr:col>13</xdr:col>
      <xdr:colOff>10795</xdr:colOff>
      <xdr:row>9</xdr:row>
      <xdr:rowOff>14605</xdr:rowOff>
    </xdr:to>
    <xdr:pic>
      <xdr:nvPicPr>
        <xdr:cNvPr id="2134" name="图片框 1"/>
        <xdr:cNvPicPr>
          <a:picLocks noChangeAspect="1"/>
        </xdr:cNvPicPr>
      </xdr:nvPicPr>
      <xdr:blipFill>
        <a:blip r:embed="rId1"/>
        <a:stretch>
          <a:fillRect/>
        </a:stretch>
      </xdr:blipFill>
      <xdr:spPr>
        <a:xfrm>
          <a:off x="23902670" y="23609300"/>
          <a:ext cx="10795" cy="14605"/>
        </a:xfrm>
        <a:prstGeom prst="rect">
          <a:avLst/>
        </a:prstGeom>
        <a:noFill/>
        <a:ln w="9525">
          <a:noFill/>
        </a:ln>
      </xdr:spPr>
    </xdr:pic>
    <xdr:clientData/>
  </xdr:twoCellAnchor>
</xdr:wsDr>
</file>

<file path=xl/drawings/drawing16.xml><?xml version="1.0" encoding="utf-8"?>
<xdr:wsDr xmlns:xdr="http://schemas.openxmlformats.org/drawingml/2006/spreadsheetDrawing" xmlns:r="http://schemas.openxmlformats.org/officeDocument/2006/relationships" xmlns:a="http://schemas.openxmlformats.org/drawingml/2006/main">
  <xdr:twoCellAnchor editAs="oneCell">
    <xdr:from>
      <xdr:col>13</xdr:col>
      <xdr:colOff>0</xdr:colOff>
      <xdr:row>89</xdr:row>
      <xdr:rowOff>0</xdr:rowOff>
    </xdr:from>
    <xdr:to>
      <xdr:col>13</xdr:col>
      <xdr:colOff>10160</xdr:colOff>
      <xdr:row>89</xdr:row>
      <xdr:rowOff>14605</xdr:rowOff>
    </xdr:to>
    <xdr:pic>
      <xdr:nvPicPr>
        <xdr:cNvPr id="2" name="图片框 1"/>
        <xdr:cNvPicPr>
          <a:picLocks noChangeAspect="1"/>
        </xdr:cNvPicPr>
      </xdr:nvPicPr>
      <xdr:blipFill>
        <a:blip r:embed="rId1"/>
        <a:stretch>
          <a:fillRect/>
        </a:stretch>
      </xdr:blipFill>
      <xdr:spPr>
        <a:xfrm>
          <a:off x="28364180" y="158537275"/>
          <a:ext cx="10160" cy="14605"/>
        </a:xfrm>
        <a:prstGeom prst="rect">
          <a:avLst/>
        </a:prstGeom>
        <a:noFill/>
        <a:ln w="9525">
          <a:noFill/>
        </a:ln>
      </xdr:spPr>
    </xdr:pic>
    <xdr:clientData/>
  </xdr:twoCellAnchor>
  <xdr:twoCellAnchor editAs="oneCell">
    <xdr:from>
      <xdr:col>13</xdr:col>
      <xdr:colOff>0</xdr:colOff>
      <xdr:row>89</xdr:row>
      <xdr:rowOff>0</xdr:rowOff>
    </xdr:from>
    <xdr:to>
      <xdr:col>13</xdr:col>
      <xdr:colOff>10795</xdr:colOff>
      <xdr:row>89</xdr:row>
      <xdr:rowOff>14605</xdr:rowOff>
    </xdr:to>
    <xdr:pic>
      <xdr:nvPicPr>
        <xdr:cNvPr id="22" name="图片框 1"/>
        <xdr:cNvPicPr>
          <a:picLocks noChangeAspect="1"/>
        </xdr:cNvPicPr>
      </xdr:nvPicPr>
      <xdr:blipFill>
        <a:blip r:embed="rId1"/>
        <a:stretch>
          <a:fillRect/>
        </a:stretch>
      </xdr:blipFill>
      <xdr:spPr>
        <a:xfrm>
          <a:off x="28364180" y="158537275"/>
          <a:ext cx="10795" cy="14605"/>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13</xdr:col>
      <xdr:colOff>0</xdr:colOff>
      <xdr:row>87</xdr:row>
      <xdr:rowOff>0</xdr:rowOff>
    </xdr:from>
    <xdr:to>
      <xdr:col>13</xdr:col>
      <xdr:colOff>10160</xdr:colOff>
      <xdr:row>87</xdr:row>
      <xdr:rowOff>14605</xdr:rowOff>
    </xdr:to>
    <xdr:pic>
      <xdr:nvPicPr>
        <xdr:cNvPr id="2" name="图片框 1"/>
        <xdr:cNvPicPr>
          <a:picLocks noChangeAspect="1"/>
        </xdr:cNvPicPr>
      </xdr:nvPicPr>
      <xdr:blipFill>
        <a:blip r:embed="rId1"/>
        <a:stretch>
          <a:fillRect/>
        </a:stretch>
      </xdr:blipFill>
      <xdr:spPr>
        <a:xfrm>
          <a:off x="23180675" y="77228700"/>
          <a:ext cx="10160" cy="14605"/>
        </a:xfrm>
        <a:prstGeom prst="rect">
          <a:avLst/>
        </a:prstGeom>
        <a:noFill/>
        <a:ln w="9525">
          <a:noFill/>
        </a:ln>
      </xdr:spPr>
    </xdr:pic>
    <xdr:clientData/>
  </xdr:twoCellAnchor>
  <xdr:twoCellAnchor editAs="oneCell">
    <xdr:from>
      <xdr:col>13</xdr:col>
      <xdr:colOff>0</xdr:colOff>
      <xdr:row>87</xdr:row>
      <xdr:rowOff>0</xdr:rowOff>
    </xdr:from>
    <xdr:to>
      <xdr:col>13</xdr:col>
      <xdr:colOff>10795</xdr:colOff>
      <xdr:row>87</xdr:row>
      <xdr:rowOff>14605</xdr:rowOff>
    </xdr:to>
    <xdr:pic>
      <xdr:nvPicPr>
        <xdr:cNvPr id="22" name="图片框 1"/>
        <xdr:cNvPicPr>
          <a:picLocks noChangeAspect="1"/>
        </xdr:cNvPicPr>
      </xdr:nvPicPr>
      <xdr:blipFill>
        <a:blip r:embed="rId1"/>
        <a:stretch>
          <a:fillRect/>
        </a:stretch>
      </xdr:blipFill>
      <xdr:spPr>
        <a:xfrm>
          <a:off x="23180675" y="77228700"/>
          <a:ext cx="10795" cy="14605"/>
        </a:xfrm>
        <a:prstGeom prst="rect">
          <a:avLst/>
        </a:prstGeom>
        <a:noFill/>
        <a:ln w="9525">
          <a:noFill/>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13</xdr:col>
      <xdr:colOff>0</xdr:colOff>
      <xdr:row>91</xdr:row>
      <xdr:rowOff>0</xdr:rowOff>
    </xdr:from>
    <xdr:to>
      <xdr:col>13</xdr:col>
      <xdr:colOff>10160</xdr:colOff>
      <xdr:row>91</xdr:row>
      <xdr:rowOff>14605</xdr:rowOff>
    </xdr:to>
    <xdr:pic>
      <xdr:nvPicPr>
        <xdr:cNvPr id="2" name="图片框 1"/>
        <xdr:cNvPicPr>
          <a:picLocks noChangeAspect="1"/>
        </xdr:cNvPicPr>
      </xdr:nvPicPr>
      <xdr:blipFill>
        <a:blip r:embed="rId1"/>
        <a:stretch>
          <a:fillRect/>
        </a:stretch>
      </xdr:blipFill>
      <xdr:spPr>
        <a:xfrm>
          <a:off x="28364180" y="165877875"/>
          <a:ext cx="10160" cy="14605"/>
        </a:xfrm>
        <a:prstGeom prst="rect">
          <a:avLst/>
        </a:prstGeom>
        <a:noFill/>
        <a:ln w="9525">
          <a:noFill/>
        </a:ln>
      </xdr:spPr>
    </xdr:pic>
    <xdr:clientData/>
  </xdr:twoCellAnchor>
  <xdr:twoCellAnchor editAs="oneCell">
    <xdr:from>
      <xdr:col>13</xdr:col>
      <xdr:colOff>0</xdr:colOff>
      <xdr:row>91</xdr:row>
      <xdr:rowOff>0</xdr:rowOff>
    </xdr:from>
    <xdr:to>
      <xdr:col>13</xdr:col>
      <xdr:colOff>10795</xdr:colOff>
      <xdr:row>91</xdr:row>
      <xdr:rowOff>14605</xdr:rowOff>
    </xdr:to>
    <xdr:pic>
      <xdr:nvPicPr>
        <xdr:cNvPr id="22" name="图片框 1"/>
        <xdr:cNvPicPr>
          <a:picLocks noChangeAspect="1"/>
        </xdr:cNvPicPr>
      </xdr:nvPicPr>
      <xdr:blipFill>
        <a:blip r:embed="rId1"/>
        <a:stretch>
          <a:fillRect/>
        </a:stretch>
      </xdr:blipFill>
      <xdr:spPr>
        <a:xfrm>
          <a:off x="28364180" y="165877875"/>
          <a:ext cx="10795" cy="14605"/>
        </a:xfrm>
        <a:prstGeom prst="rect">
          <a:avLst/>
        </a:prstGeom>
        <a:noFill/>
        <a:ln w="9525">
          <a:noFill/>
        </a:ln>
      </xdr:spPr>
    </xdr:pic>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editAs="oneCell">
    <xdr:from>
      <xdr:col>13</xdr:col>
      <xdr:colOff>0</xdr:colOff>
      <xdr:row>91</xdr:row>
      <xdr:rowOff>0</xdr:rowOff>
    </xdr:from>
    <xdr:to>
      <xdr:col>13</xdr:col>
      <xdr:colOff>10160</xdr:colOff>
      <xdr:row>91</xdr:row>
      <xdr:rowOff>14605</xdr:rowOff>
    </xdr:to>
    <xdr:pic>
      <xdr:nvPicPr>
        <xdr:cNvPr id="2" name="图片框 1"/>
        <xdr:cNvPicPr>
          <a:picLocks noChangeAspect="1"/>
        </xdr:cNvPicPr>
      </xdr:nvPicPr>
      <xdr:blipFill>
        <a:blip r:embed="rId1"/>
        <a:stretch>
          <a:fillRect/>
        </a:stretch>
      </xdr:blipFill>
      <xdr:spPr>
        <a:xfrm>
          <a:off x="28364180" y="165877875"/>
          <a:ext cx="10160" cy="14605"/>
        </a:xfrm>
        <a:prstGeom prst="rect">
          <a:avLst/>
        </a:prstGeom>
        <a:noFill/>
        <a:ln w="9525">
          <a:noFill/>
        </a:ln>
      </xdr:spPr>
    </xdr:pic>
    <xdr:clientData/>
  </xdr:twoCellAnchor>
  <xdr:twoCellAnchor editAs="oneCell">
    <xdr:from>
      <xdr:col>13</xdr:col>
      <xdr:colOff>0</xdr:colOff>
      <xdr:row>91</xdr:row>
      <xdr:rowOff>0</xdr:rowOff>
    </xdr:from>
    <xdr:to>
      <xdr:col>13</xdr:col>
      <xdr:colOff>10795</xdr:colOff>
      <xdr:row>91</xdr:row>
      <xdr:rowOff>14605</xdr:rowOff>
    </xdr:to>
    <xdr:pic>
      <xdr:nvPicPr>
        <xdr:cNvPr id="22" name="图片框 1"/>
        <xdr:cNvPicPr>
          <a:picLocks noChangeAspect="1"/>
        </xdr:cNvPicPr>
      </xdr:nvPicPr>
      <xdr:blipFill>
        <a:blip r:embed="rId1"/>
        <a:stretch>
          <a:fillRect/>
        </a:stretch>
      </xdr:blipFill>
      <xdr:spPr>
        <a:xfrm>
          <a:off x="28364180" y="165877875"/>
          <a:ext cx="10795" cy="14605"/>
        </a:xfrm>
        <a:prstGeom prst="rect">
          <a:avLst/>
        </a:prstGeom>
        <a:noFill/>
        <a:ln w="9525">
          <a:noFill/>
        </a:ln>
      </xdr:spPr>
    </xdr:pic>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editAs="oneCell">
    <xdr:from>
      <xdr:col>13</xdr:col>
      <xdr:colOff>0</xdr:colOff>
      <xdr:row>92</xdr:row>
      <xdr:rowOff>0</xdr:rowOff>
    </xdr:from>
    <xdr:to>
      <xdr:col>13</xdr:col>
      <xdr:colOff>10160</xdr:colOff>
      <xdr:row>92</xdr:row>
      <xdr:rowOff>14605</xdr:rowOff>
    </xdr:to>
    <xdr:pic>
      <xdr:nvPicPr>
        <xdr:cNvPr id="2" name="图片框 1"/>
        <xdr:cNvPicPr>
          <a:picLocks noChangeAspect="1"/>
        </xdr:cNvPicPr>
      </xdr:nvPicPr>
      <xdr:blipFill>
        <a:blip r:embed="rId1"/>
        <a:stretch>
          <a:fillRect/>
        </a:stretch>
      </xdr:blipFill>
      <xdr:spPr>
        <a:xfrm>
          <a:off x="28364180" y="168011475"/>
          <a:ext cx="10160" cy="14605"/>
        </a:xfrm>
        <a:prstGeom prst="rect">
          <a:avLst/>
        </a:prstGeom>
        <a:noFill/>
        <a:ln w="9525">
          <a:noFill/>
        </a:ln>
      </xdr:spPr>
    </xdr:pic>
    <xdr:clientData/>
  </xdr:twoCellAnchor>
  <xdr:twoCellAnchor editAs="oneCell">
    <xdr:from>
      <xdr:col>13</xdr:col>
      <xdr:colOff>0</xdr:colOff>
      <xdr:row>92</xdr:row>
      <xdr:rowOff>0</xdr:rowOff>
    </xdr:from>
    <xdr:to>
      <xdr:col>13</xdr:col>
      <xdr:colOff>10795</xdr:colOff>
      <xdr:row>92</xdr:row>
      <xdr:rowOff>14605</xdr:rowOff>
    </xdr:to>
    <xdr:pic>
      <xdr:nvPicPr>
        <xdr:cNvPr id="22" name="图片框 1"/>
        <xdr:cNvPicPr>
          <a:picLocks noChangeAspect="1"/>
        </xdr:cNvPicPr>
      </xdr:nvPicPr>
      <xdr:blipFill>
        <a:blip r:embed="rId1"/>
        <a:stretch>
          <a:fillRect/>
        </a:stretch>
      </xdr:blipFill>
      <xdr:spPr>
        <a:xfrm>
          <a:off x="28364180" y="168011475"/>
          <a:ext cx="10795" cy="14605"/>
        </a:xfrm>
        <a:prstGeom prst="rect">
          <a:avLst/>
        </a:prstGeom>
        <a:noFill/>
        <a:ln w="9525">
          <a:noFill/>
        </a:ln>
      </xdr:spPr>
    </xdr:pic>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editAs="oneCell">
    <xdr:from>
      <xdr:col>13</xdr:col>
      <xdr:colOff>0</xdr:colOff>
      <xdr:row>93</xdr:row>
      <xdr:rowOff>0</xdr:rowOff>
    </xdr:from>
    <xdr:to>
      <xdr:col>13</xdr:col>
      <xdr:colOff>10160</xdr:colOff>
      <xdr:row>93</xdr:row>
      <xdr:rowOff>14605</xdr:rowOff>
    </xdr:to>
    <xdr:pic>
      <xdr:nvPicPr>
        <xdr:cNvPr id="2" name="图片框 1"/>
        <xdr:cNvPicPr>
          <a:picLocks noChangeAspect="1"/>
        </xdr:cNvPicPr>
      </xdr:nvPicPr>
      <xdr:blipFill>
        <a:blip r:embed="rId1"/>
        <a:stretch>
          <a:fillRect/>
        </a:stretch>
      </xdr:blipFill>
      <xdr:spPr>
        <a:xfrm>
          <a:off x="28364180" y="88903175"/>
          <a:ext cx="10160" cy="14605"/>
        </a:xfrm>
        <a:prstGeom prst="rect">
          <a:avLst/>
        </a:prstGeom>
        <a:noFill/>
        <a:ln w="9525">
          <a:noFill/>
        </a:ln>
      </xdr:spPr>
    </xdr:pic>
    <xdr:clientData/>
  </xdr:twoCellAnchor>
  <xdr:twoCellAnchor editAs="oneCell">
    <xdr:from>
      <xdr:col>13</xdr:col>
      <xdr:colOff>0</xdr:colOff>
      <xdr:row>93</xdr:row>
      <xdr:rowOff>0</xdr:rowOff>
    </xdr:from>
    <xdr:to>
      <xdr:col>13</xdr:col>
      <xdr:colOff>10795</xdr:colOff>
      <xdr:row>93</xdr:row>
      <xdr:rowOff>14605</xdr:rowOff>
    </xdr:to>
    <xdr:pic>
      <xdr:nvPicPr>
        <xdr:cNvPr id="22" name="图片框 1"/>
        <xdr:cNvPicPr>
          <a:picLocks noChangeAspect="1"/>
        </xdr:cNvPicPr>
      </xdr:nvPicPr>
      <xdr:blipFill>
        <a:blip r:embed="rId1"/>
        <a:stretch>
          <a:fillRect/>
        </a:stretch>
      </xdr:blipFill>
      <xdr:spPr>
        <a:xfrm>
          <a:off x="28364180" y="88903175"/>
          <a:ext cx="10795" cy="14605"/>
        </a:xfrm>
        <a:prstGeom prst="rect">
          <a:avLst/>
        </a:prstGeom>
        <a:noFill/>
        <a:ln w="9525">
          <a:noFill/>
        </a:ln>
      </xdr:spPr>
    </xdr:pic>
    <xdr:clientData/>
  </xdr:twoCellAnchor>
</xdr:wsDr>
</file>

<file path=xl/drawings/drawing7.xml><?xml version="1.0" encoding="utf-8"?>
<xdr:wsDr xmlns:xdr="http://schemas.openxmlformats.org/drawingml/2006/spreadsheetDrawing" xmlns:r="http://schemas.openxmlformats.org/officeDocument/2006/relationships" xmlns:a="http://schemas.openxmlformats.org/drawingml/2006/main">
  <xdr:twoCellAnchor editAs="oneCell">
    <xdr:from>
      <xdr:col>13</xdr:col>
      <xdr:colOff>0</xdr:colOff>
      <xdr:row>93</xdr:row>
      <xdr:rowOff>0</xdr:rowOff>
    </xdr:from>
    <xdr:to>
      <xdr:col>13</xdr:col>
      <xdr:colOff>10160</xdr:colOff>
      <xdr:row>93</xdr:row>
      <xdr:rowOff>14605</xdr:rowOff>
    </xdr:to>
    <xdr:pic>
      <xdr:nvPicPr>
        <xdr:cNvPr id="2" name="图片框 1"/>
        <xdr:cNvPicPr>
          <a:picLocks noChangeAspect="1"/>
        </xdr:cNvPicPr>
      </xdr:nvPicPr>
      <xdr:blipFill>
        <a:blip r:embed="rId1"/>
        <a:stretch>
          <a:fillRect/>
        </a:stretch>
      </xdr:blipFill>
      <xdr:spPr>
        <a:xfrm>
          <a:off x="28364180" y="88903175"/>
          <a:ext cx="10160" cy="14605"/>
        </a:xfrm>
        <a:prstGeom prst="rect">
          <a:avLst/>
        </a:prstGeom>
        <a:noFill/>
        <a:ln w="9525">
          <a:noFill/>
        </a:ln>
      </xdr:spPr>
    </xdr:pic>
    <xdr:clientData/>
  </xdr:twoCellAnchor>
  <xdr:twoCellAnchor editAs="oneCell">
    <xdr:from>
      <xdr:col>13</xdr:col>
      <xdr:colOff>0</xdr:colOff>
      <xdr:row>93</xdr:row>
      <xdr:rowOff>0</xdr:rowOff>
    </xdr:from>
    <xdr:to>
      <xdr:col>13</xdr:col>
      <xdr:colOff>10795</xdr:colOff>
      <xdr:row>93</xdr:row>
      <xdr:rowOff>14605</xdr:rowOff>
    </xdr:to>
    <xdr:pic>
      <xdr:nvPicPr>
        <xdr:cNvPr id="3" name="图片框 1"/>
        <xdr:cNvPicPr>
          <a:picLocks noChangeAspect="1"/>
        </xdr:cNvPicPr>
      </xdr:nvPicPr>
      <xdr:blipFill>
        <a:blip r:embed="rId1"/>
        <a:stretch>
          <a:fillRect/>
        </a:stretch>
      </xdr:blipFill>
      <xdr:spPr>
        <a:xfrm>
          <a:off x="28364180" y="88903175"/>
          <a:ext cx="10795" cy="14605"/>
        </a:xfrm>
        <a:prstGeom prst="rect">
          <a:avLst/>
        </a:prstGeom>
        <a:noFill/>
        <a:ln w="9525">
          <a:noFill/>
        </a:ln>
      </xdr:spPr>
    </xdr:pic>
    <xdr:clientData/>
  </xdr:twoCellAnchor>
</xdr:wsDr>
</file>

<file path=xl/drawings/drawing8.xml><?xml version="1.0" encoding="utf-8"?>
<xdr:wsDr xmlns:xdr="http://schemas.openxmlformats.org/drawingml/2006/spreadsheetDrawing" xmlns:r="http://schemas.openxmlformats.org/officeDocument/2006/relationships" xmlns:a="http://schemas.openxmlformats.org/drawingml/2006/main">
  <xdr:twoCellAnchor editAs="oneCell">
    <xdr:from>
      <xdr:col>13</xdr:col>
      <xdr:colOff>0</xdr:colOff>
      <xdr:row>93</xdr:row>
      <xdr:rowOff>0</xdr:rowOff>
    </xdr:from>
    <xdr:to>
      <xdr:col>13</xdr:col>
      <xdr:colOff>10160</xdr:colOff>
      <xdr:row>93</xdr:row>
      <xdr:rowOff>14605</xdr:rowOff>
    </xdr:to>
    <xdr:pic>
      <xdr:nvPicPr>
        <xdr:cNvPr id="2" name="图片框 1"/>
        <xdr:cNvPicPr>
          <a:picLocks noChangeAspect="1"/>
        </xdr:cNvPicPr>
      </xdr:nvPicPr>
      <xdr:blipFill>
        <a:blip r:embed="rId1"/>
        <a:stretch>
          <a:fillRect/>
        </a:stretch>
      </xdr:blipFill>
      <xdr:spPr>
        <a:xfrm>
          <a:off x="28364180" y="173993175"/>
          <a:ext cx="10160" cy="14605"/>
        </a:xfrm>
        <a:prstGeom prst="rect">
          <a:avLst/>
        </a:prstGeom>
        <a:noFill/>
        <a:ln w="9525">
          <a:noFill/>
        </a:ln>
      </xdr:spPr>
    </xdr:pic>
    <xdr:clientData/>
  </xdr:twoCellAnchor>
  <xdr:twoCellAnchor editAs="oneCell">
    <xdr:from>
      <xdr:col>13</xdr:col>
      <xdr:colOff>0</xdr:colOff>
      <xdr:row>93</xdr:row>
      <xdr:rowOff>0</xdr:rowOff>
    </xdr:from>
    <xdr:to>
      <xdr:col>13</xdr:col>
      <xdr:colOff>10795</xdr:colOff>
      <xdr:row>93</xdr:row>
      <xdr:rowOff>14605</xdr:rowOff>
    </xdr:to>
    <xdr:pic>
      <xdr:nvPicPr>
        <xdr:cNvPr id="3" name="图片框 1"/>
        <xdr:cNvPicPr>
          <a:picLocks noChangeAspect="1"/>
        </xdr:cNvPicPr>
      </xdr:nvPicPr>
      <xdr:blipFill>
        <a:blip r:embed="rId1"/>
        <a:stretch>
          <a:fillRect/>
        </a:stretch>
      </xdr:blipFill>
      <xdr:spPr>
        <a:xfrm>
          <a:off x="28364180" y="173993175"/>
          <a:ext cx="10795" cy="14605"/>
        </a:xfrm>
        <a:prstGeom prst="rect">
          <a:avLst/>
        </a:prstGeom>
        <a:noFill/>
        <a:ln w="9525">
          <a:noFill/>
        </a:ln>
      </xdr:spPr>
    </xdr:pic>
    <xdr:clientData/>
  </xdr:twoCellAnchor>
</xdr:wsDr>
</file>

<file path=xl/drawings/drawing9.xml><?xml version="1.0" encoding="utf-8"?>
<xdr:wsDr xmlns:xdr="http://schemas.openxmlformats.org/drawingml/2006/spreadsheetDrawing" xmlns:r="http://schemas.openxmlformats.org/officeDocument/2006/relationships" xmlns:a="http://schemas.openxmlformats.org/drawingml/2006/main">
  <xdr:twoCellAnchor editAs="oneCell">
    <xdr:from>
      <xdr:col>13</xdr:col>
      <xdr:colOff>0</xdr:colOff>
      <xdr:row>95</xdr:row>
      <xdr:rowOff>0</xdr:rowOff>
    </xdr:from>
    <xdr:to>
      <xdr:col>13</xdr:col>
      <xdr:colOff>10160</xdr:colOff>
      <xdr:row>95</xdr:row>
      <xdr:rowOff>14605</xdr:rowOff>
    </xdr:to>
    <xdr:pic>
      <xdr:nvPicPr>
        <xdr:cNvPr id="2" name="图片框 1"/>
        <xdr:cNvPicPr>
          <a:picLocks noChangeAspect="1"/>
        </xdr:cNvPicPr>
      </xdr:nvPicPr>
      <xdr:blipFill>
        <a:blip r:embed="rId1"/>
        <a:stretch>
          <a:fillRect/>
        </a:stretch>
      </xdr:blipFill>
      <xdr:spPr>
        <a:xfrm>
          <a:off x="28364180" y="184381775"/>
          <a:ext cx="10160" cy="14605"/>
        </a:xfrm>
        <a:prstGeom prst="rect">
          <a:avLst/>
        </a:prstGeom>
        <a:noFill/>
        <a:ln w="9525">
          <a:noFill/>
        </a:ln>
      </xdr:spPr>
    </xdr:pic>
    <xdr:clientData/>
  </xdr:twoCellAnchor>
  <xdr:twoCellAnchor editAs="oneCell">
    <xdr:from>
      <xdr:col>13</xdr:col>
      <xdr:colOff>0</xdr:colOff>
      <xdr:row>95</xdr:row>
      <xdr:rowOff>0</xdr:rowOff>
    </xdr:from>
    <xdr:to>
      <xdr:col>13</xdr:col>
      <xdr:colOff>10795</xdr:colOff>
      <xdr:row>95</xdr:row>
      <xdr:rowOff>14605</xdr:rowOff>
    </xdr:to>
    <xdr:pic>
      <xdr:nvPicPr>
        <xdr:cNvPr id="3" name="图片框 1"/>
        <xdr:cNvPicPr>
          <a:picLocks noChangeAspect="1"/>
        </xdr:cNvPicPr>
      </xdr:nvPicPr>
      <xdr:blipFill>
        <a:blip r:embed="rId1"/>
        <a:stretch>
          <a:fillRect/>
        </a:stretch>
      </xdr:blipFill>
      <xdr:spPr>
        <a:xfrm>
          <a:off x="28364180" y="184381775"/>
          <a:ext cx="10795" cy="14605"/>
        </a:xfrm>
        <a:prstGeom prst="rect">
          <a:avLst/>
        </a:prstGeom>
        <a:noFill/>
        <a:ln w="9525">
          <a:noFill/>
        </a:ln>
      </xdr:spPr>
    </xdr:pic>
    <xdr:clientData/>
  </xdr:twoCellAnchor>
  <xdr:twoCellAnchor editAs="oneCell">
    <xdr:from>
      <xdr:col>13</xdr:col>
      <xdr:colOff>0</xdr:colOff>
      <xdr:row>95</xdr:row>
      <xdr:rowOff>0</xdr:rowOff>
    </xdr:from>
    <xdr:to>
      <xdr:col>13</xdr:col>
      <xdr:colOff>10160</xdr:colOff>
      <xdr:row>95</xdr:row>
      <xdr:rowOff>14605</xdr:rowOff>
    </xdr:to>
    <xdr:pic>
      <xdr:nvPicPr>
        <xdr:cNvPr id="4" name="图片框 1"/>
        <xdr:cNvPicPr>
          <a:picLocks noChangeAspect="1"/>
        </xdr:cNvPicPr>
      </xdr:nvPicPr>
      <xdr:blipFill>
        <a:blip r:embed="rId1"/>
        <a:stretch>
          <a:fillRect/>
        </a:stretch>
      </xdr:blipFill>
      <xdr:spPr>
        <a:xfrm>
          <a:off x="28364180" y="184381775"/>
          <a:ext cx="10160" cy="14605"/>
        </a:xfrm>
        <a:prstGeom prst="rect">
          <a:avLst/>
        </a:prstGeom>
        <a:noFill/>
        <a:ln w="9525">
          <a:noFill/>
        </a:ln>
      </xdr:spPr>
    </xdr:pic>
    <xdr:clientData/>
  </xdr:twoCellAnchor>
  <xdr:twoCellAnchor editAs="oneCell">
    <xdr:from>
      <xdr:col>13</xdr:col>
      <xdr:colOff>0</xdr:colOff>
      <xdr:row>95</xdr:row>
      <xdr:rowOff>0</xdr:rowOff>
    </xdr:from>
    <xdr:to>
      <xdr:col>13</xdr:col>
      <xdr:colOff>10795</xdr:colOff>
      <xdr:row>95</xdr:row>
      <xdr:rowOff>14605</xdr:rowOff>
    </xdr:to>
    <xdr:pic>
      <xdr:nvPicPr>
        <xdr:cNvPr id="5" name="图片框 1"/>
        <xdr:cNvPicPr>
          <a:picLocks noChangeAspect="1"/>
        </xdr:cNvPicPr>
      </xdr:nvPicPr>
      <xdr:blipFill>
        <a:blip r:embed="rId1"/>
        <a:stretch>
          <a:fillRect/>
        </a:stretch>
      </xdr:blipFill>
      <xdr:spPr>
        <a:xfrm>
          <a:off x="28364180" y="184381775"/>
          <a:ext cx="10795" cy="14605"/>
        </a:xfrm>
        <a:prstGeom prst="rect">
          <a:avLst/>
        </a:prstGeom>
        <a:noFill/>
        <a:ln w="9525">
          <a:noFill/>
        </a:ln>
      </xdr:spPr>
    </xdr:pic>
    <xdr:clientData/>
  </xdr:twoCellAnchor>
  <xdr:twoCellAnchor editAs="oneCell">
    <xdr:from>
      <xdr:col>13</xdr:col>
      <xdr:colOff>0</xdr:colOff>
      <xdr:row>95</xdr:row>
      <xdr:rowOff>0</xdr:rowOff>
    </xdr:from>
    <xdr:to>
      <xdr:col>13</xdr:col>
      <xdr:colOff>10160</xdr:colOff>
      <xdr:row>95</xdr:row>
      <xdr:rowOff>14605</xdr:rowOff>
    </xdr:to>
    <xdr:pic>
      <xdr:nvPicPr>
        <xdr:cNvPr id="6" name="图片框 1"/>
        <xdr:cNvPicPr>
          <a:picLocks noChangeAspect="1"/>
        </xdr:cNvPicPr>
      </xdr:nvPicPr>
      <xdr:blipFill>
        <a:blip r:embed="rId1"/>
        <a:stretch>
          <a:fillRect/>
        </a:stretch>
      </xdr:blipFill>
      <xdr:spPr>
        <a:xfrm>
          <a:off x="28364180" y="184381775"/>
          <a:ext cx="10160" cy="14605"/>
        </a:xfrm>
        <a:prstGeom prst="rect">
          <a:avLst/>
        </a:prstGeom>
        <a:noFill/>
        <a:ln w="9525">
          <a:noFill/>
        </a:ln>
      </xdr:spPr>
    </xdr:pic>
    <xdr:clientData/>
  </xdr:twoCellAnchor>
  <xdr:twoCellAnchor editAs="oneCell">
    <xdr:from>
      <xdr:col>13</xdr:col>
      <xdr:colOff>0</xdr:colOff>
      <xdr:row>95</xdr:row>
      <xdr:rowOff>0</xdr:rowOff>
    </xdr:from>
    <xdr:to>
      <xdr:col>13</xdr:col>
      <xdr:colOff>10795</xdr:colOff>
      <xdr:row>95</xdr:row>
      <xdr:rowOff>14605</xdr:rowOff>
    </xdr:to>
    <xdr:pic>
      <xdr:nvPicPr>
        <xdr:cNvPr id="7" name="图片框 1"/>
        <xdr:cNvPicPr>
          <a:picLocks noChangeAspect="1"/>
        </xdr:cNvPicPr>
      </xdr:nvPicPr>
      <xdr:blipFill>
        <a:blip r:embed="rId1"/>
        <a:stretch>
          <a:fillRect/>
        </a:stretch>
      </xdr:blipFill>
      <xdr:spPr>
        <a:xfrm>
          <a:off x="28364180" y="184381775"/>
          <a:ext cx="10795" cy="14605"/>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AF120"/>
  <sheetViews>
    <sheetView view="pageBreakPreview" zoomScale="55" zoomScaleNormal="100" zoomScaleSheetLayoutView="55" workbookViewId="0">
      <pane xSplit="1" ySplit="7" topLeftCell="B23" activePane="bottomRight" state="frozen"/>
      <selection/>
      <selection pane="topRight"/>
      <selection pane="bottomLeft"/>
      <selection pane="bottomRight" activeCell="U12" sqref="U12"/>
    </sheetView>
  </sheetViews>
  <sheetFormatPr defaultColWidth="8.89166666666667" defaultRowHeight="13.5"/>
  <cols>
    <col min="1" max="1" width="7.75" style="128" customWidth="1"/>
    <col min="2" max="2" width="9.75" style="129" customWidth="1"/>
    <col min="3" max="3" width="14.1666666666667" style="130" customWidth="1"/>
    <col min="4" max="4" width="34.1666666666667" style="131" customWidth="1"/>
    <col min="5" max="5" width="10.6333333333333" style="129" customWidth="1"/>
    <col min="6" max="6" width="10.5" style="129" customWidth="1"/>
    <col min="7" max="7" width="9.63333333333333" style="128" customWidth="1"/>
    <col min="8" max="8" width="25.8333333333333" style="133" customWidth="1"/>
    <col min="9" max="9" width="24.4416666666667" style="133" customWidth="1"/>
    <col min="10" max="10" width="117.5" style="131" customWidth="1"/>
    <col min="11" max="11" width="10.9416666666667" style="128" customWidth="1"/>
    <col min="12" max="12" width="12.5" style="128" customWidth="1"/>
    <col min="13" max="14" width="16.3916666666667" style="128" customWidth="1"/>
    <col min="15" max="22" width="13.4416666666667" style="128" customWidth="1"/>
    <col min="23" max="23" width="23.3916666666667" style="131" customWidth="1"/>
    <col min="24" max="26" width="23.3916666666667" style="128" customWidth="1"/>
    <col min="27" max="27" width="23.3916666666667" style="131" customWidth="1"/>
    <col min="28" max="29" width="32.1583333333333" style="131" customWidth="1"/>
    <col min="30" max="30" width="10.3833333333333" style="131" customWidth="1"/>
    <col min="31" max="31" width="8.25" style="131" customWidth="1"/>
    <col min="32" max="32" width="8" style="131" customWidth="1"/>
    <col min="33" max="16384" width="8.89166666666667" style="350"/>
  </cols>
  <sheetData>
    <row r="1" s="116" customFormat="1" ht="39" customHeight="1" spans="1:26">
      <c r="A1" s="135" t="s">
        <v>0</v>
      </c>
      <c r="B1" s="135"/>
      <c r="C1" s="136"/>
      <c r="D1" s="135"/>
      <c r="E1" s="137"/>
      <c r="F1" s="137"/>
      <c r="J1" s="135" t="s">
        <v>1</v>
      </c>
      <c r="K1" s="135"/>
      <c r="X1" s="138"/>
      <c r="Y1" s="138"/>
      <c r="Z1" s="138"/>
    </row>
    <row r="2" s="117" customFormat="1" ht="63" customHeight="1" spans="1:32">
      <c r="A2" s="139" t="s">
        <v>2</v>
      </c>
      <c r="B2" s="139"/>
      <c r="C2" s="140"/>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87"/>
      <c r="AE2" s="187"/>
      <c r="AF2" s="187"/>
    </row>
    <row r="3" s="119" customFormat="1" ht="30" customHeight="1" spans="1:32">
      <c r="A3" s="143" t="s">
        <v>3</v>
      </c>
      <c r="B3" s="143" t="s">
        <v>4</v>
      </c>
      <c r="C3" s="144" t="s">
        <v>5</v>
      </c>
      <c r="D3" s="143" t="s">
        <v>6</v>
      </c>
      <c r="E3" s="143" t="s">
        <v>7</v>
      </c>
      <c r="F3" s="143" t="s">
        <v>8</v>
      </c>
      <c r="G3" s="143" t="s">
        <v>9</v>
      </c>
      <c r="H3" s="143" t="s">
        <v>10</v>
      </c>
      <c r="I3" s="143" t="s">
        <v>11</v>
      </c>
      <c r="J3" s="143" t="s">
        <v>12</v>
      </c>
      <c r="K3" s="143" t="s">
        <v>13</v>
      </c>
      <c r="L3" s="143" t="s">
        <v>14</v>
      </c>
      <c r="M3" s="143"/>
      <c r="N3" s="143" t="s">
        <v>15</v>
      </c>
      <c r="O3" s="144" t="s">
        <v>16</v>
      </c>
      <c r="P3" s="144"/>
      <c r="Q3" s="144"/>
      <c r="R3" s="144"/>
      <c r="S3" s="144"/>
      <c r="T3" s="144"/>
      <c r="U3" s="144"/>
      <c r="V3" s="144"/>
      <c r="W3" s="143" t="s">
        <v>17</v>
      </c>
      <c r="X3" s="143"/>
      <c r="Y3" s="143"/>
      <c r="Z3" s="143"/>
      <c r="AA3" s="143"/>
      <c r="AB3" s="143" t="s">
        <v>18</v>
      </c>
      <c r="AC3" s="143" t="s">
        <v>19</v>
      </c>
      <c r="AD3" s="143" t="s">
        <v>20</v>
      </c>
      <c r="AE3" s="143" t="s">
        <v>21</v>
      </c>
      <c r="AF3" s="143" t="s">
        <v>22</v>
      </c>
    </row>
    <row r="4" s="119" customFormat="1" ht="35" customHeight="1" spans="1:32">
      <c r="A4" s="143"/>
      <c r="B4" s="143"/>
      <c r="C4" s="144"/>
      <c r="D4" s="143"/>
      <c r="E4" s="143"/>
      <c r="F4" s="143"/>
      <c r="G4" s="143"/>
      <c r="H4" s="143"/>
      <c r="I4" s="143"/>
      <c r="J4" s="143"/>
      <c r="K4" s="143"/>
      <c r="L4" s="143" t="s">
        <v>23</v>
      </c>
      <c r="M4" s="143" t="s">
        <v>24</v>
      </c>
      <c r="N4" s="143"/>
      <c r="O4" s="143" t="s">
        <v>25</v>
      </c>
      <c r="P4" s="390" t="s">
        <v>26</v>
      </c>
      <c r="Q4" s="143" t="s">
        <v>27</v>
      </c>
      <c r="R4" s="143" t="s">
        <v>28</v>
      </c>
      <c r="S4" s="143" t="s">
        <v>29</v>
      </c>
      <c r="T4" s="143" t="s">
        <v>30</v>
      </c>
      <c r="U4" s="143" t="s">
        <v>31</v>
      </c>
      <c r="V4" s="143" t="s">
        <v>32</v>
      </c>
      <c r="W4" s="143" t="s">
        <v>33</v>
      </c>
      <c r="X4" s="143" t="s">
        <v>34</v>
      </c>
      <c r="Y4" s="143" t="s">
        <v>35</v>
      </c>
      <c r="Z4" s="143" t="s">
        <v>36</v>
      </c>
      <c r="AA4" s="143" t="s">
        <v>37</v>
      </c>
      <c r="AB4" s="143"/>
      <c r="AC4" s="143"/>
      <c r="AD4" s="143"/>
      <c r="AE4" s="143"/>
      <c r="AF4" s="143"/>
    </row>
    <row r="5" s="119" customFormat="1" ht="29" customHeight="1" spans="1:32">
      <c r="A5" s="143"/>
      <c r="B5" s="143"/>
      <c r="C5" s="144"/>
      <c r="D5" s="143"/>
      <c r="E5" s="143"/>
      <c r="F5" s="143"/>
      <c r="G5" s="143"/>
      <c r="H5" s="143"/>
      <c r="I5" s="143"/>
      <c r="J5" s="143"/>
      <c r="K5" s="143"/>
      <c r="L5" s="143"/>
      <c r="M5" s="143"/>
      <c r="N5" s="143"/>
      <c r="O5" s="143"/>
      <c r="P5" s="172"/>
      <c r="Q5" s="143"/>
      <c r="R5" s="143"/>
      <c r="S5" s="143"/>
      <c r="T5" s="143"/>
      <c r="U5" s="143"/>
      <c r="V5" s="143"/>
      <c r="W5" s="143"/>
      <c r="X5" s="143"/>
      <c r="Y5" s="143"/>
      <c r="Z5" s="143"/>
      <c r="AA5" s="143"/>
      <c r="AB5" s="143"/>
      <c r="AC5" s="143"/>
      <c r="AD5" s="143"/>
      <c r="AE5" s="143"/>
      <c r="AF5" s="143"/>
    </row>
    <row r="6" s="119" customFormat="1" ht="33" customHeight="1" spans="1:32">
      <c r="A6" s="351" t="s">
        <v>38</v>
      </c>
      <c r="B6" s="352"/>
      <c r="C6" s="352"/>
      <c r="D6" s="352"/>
      <c r="E6" s="352"/>
      <c r="F6" s="352"/>
      <c r="G6" s="352"/>
      <c r="H6" s="352"/>
      <c r="I6" s="352"/>
      <c r="J6" s="391"/>
      <c r="K6" s="392"/>
      <c r="L6" s="392">
        <f t="shared" ref="L6:V6" si="0">L7+L52+L70+L96+L104+L112+L115+L120</f>
        <v>14019</v>
      </c>
      <c r="M6" s="392">
        <f t="shared" si="0"/>
        <v>27671</v>
      </c>
      <c r="N6" s="392">
        <f t="shared" si="0"/>
        <v>15901.41</v>
      </c>
      <c r="O6" s="392">
        <f t="shared" si="0"/>
        <v>10872</v>
      </c>
      <c r="P6" s="392">
        <f t="shared" si="0"/>
        <v>4329.41</v>
      </c>
      <c r="Q6" s="392">
        <f t="shared" si="0"/>
        <v>0</v>
      </c>
      <c r="R6" s="392">
        <f t="shared" si="0"/>
        <v>0</v>
      </c>
      <c r="S6" s="392">
        <f t="shared" si="0"/>
        <v>0</v>
      </c>
      <c r="T6" s="392">
        <f t="shared" si="0"/>
        <v>700</v>
      </c>
      <c r="U6" s="392">
        <f t="shared" si="0"/>
        <v>0</v>
      </c>
      <c r="V6" s="392">
        <f t="shared" si="0"/>
        <v>0</v>
      </c>
      <c r="W6" s="392"/>
      <c r="X6" s="392"/>
      <c r="Y6" s="392"/>
      <c r="Z6" s="392"/>
      <c r="AA6" s="392"/>
      <c r="AB6" s="392"/>
      <c r="AC6" s="392"/>
      <c r="AD6" s="392"/>
      <c r="AE6" s="392"/>
      <c r="AF6" s="392"/>
    </row>
    <row r="7" s="339" customFormat="1" ht="30" customHeight="1" spans="1:32">
      <c r="A7" s="353" t="s">
        <v>39</v>
      </c>
      <c r="B7" s="354" t="s">
        <v>40</v>
      </c>
      <c r="C7" s="354"/>
      <c r="D7" s="354"/>
      <c r="E7" s="354"/>
      <c r="F7" s="354"/>
      <c r="G7" s="354"/>
      <c r="H7" s="354"/>
      <c r="I7" s="354"/>
      <c r="J7" s="354"/>
      <c r="K7" s="393"/>
      <c r="L7" s="393">
        <f t="shared" ref="L7:V7" si="1">L8+L16+L27+L33+L45+L40</f>
        <v>6144</v>
      </c>
      <c r="M7" s="393">
        <f t="shared" si="1"/>
        <v>16141</v>
      </c>
      <c r="N7" s="393">
        <f t="shared" si="1"/>
        <v>10760</v>
      </c>
      <c r="O7" s="393">
        <f t="shared" si="1"/>
        <v>7150</v>
      </c>
      <c r="P7" s="393">
        <f t="shared" si="1"/>
        <v>3610</v>
      </c>
      <c r="Q7" s="393">
        <f t="shared" si="1"/>
        <v>0</v>
      </c>
      <c r="R7" s="393">
        <f t="shared" si="1"/>
        <v>0</v>
      </c>
      <c r="S7" s="393">
        <f t="shared" si="1"/>
        <v>0</v>
      </c>
      <c r="T7" s="393">
        <f t="shared" si="1"/>
        <v>0</v>
      </c>
      <c r="U7" s="393">
        <f t="shared" si="1"/>
        <v>0</v>
      </c>
      <c r="V7" s="393">
        <f t="shared" si="1"/>
        <v>0</v>
      </c>
      <c r="W7" s="393"/>
      <c r="X7" s="393"/>
      <c r="Y7" s="393"/>
      <c r="Z7" s="393"/>
      <c r="AA7" s="393"/>
      <c r="AB7" s="393"/>
      <c r="AC7" s="393"/>
      <c r="AD7" s="393"/>
      <c r="AE7" s="393"/>
      <c r="AF7" s="393"/>
    </row>
    <row r="8" s="340" customFormat="1" ht="30" customHeight="1" spans="1:32">
      <c r="A8" s="356" t="s">
        <v>41</v>
      </c>
      <c r="B8" s="357" t="s">
        <v>42</v>
      </c>
      <c r="C8" s="358"/>
      <c r="D8" s="358"/>
      <c r="E8" s="358"/>
      <c r="F8" s="358"/>
      <c r="G8" s="358"/>
      <c r="H8" s="358"/>
      <c r="I8" s="367"/>
      <c r="J8" s="394"/>
      <c r="K8" s="395">
        <f>K9</f>
        <v>0</v>
      </c>
      <c r="L8" s="395">
        <f t="shared" ref="L8:V8" si="2">L9</f>
        <v>0</v>
      </c>
      <c r="M8" s="395">
        <f t="shared" si="2"/>
        <v>0</v>
      </c>
      <c r="N8" s="395">
        <f t="shared" si="2"/>
        <v>2500</v>
      </c>
      <c r="O8" s="395">
        <f t="shared" si="2"/>
        <v>2500</v>
      </c>
      <c r="P8" s="395">
        <f t="shared" si="2"/>
        <v>0</v>
      </c>
      <c r="Q8" s="395">
        <f t="shared" si="2"/>
        <v>0</v>
      </c>
      <c r="R8" s="395">
        <f t="shared" si="2"/>
        <v>0</v>
      </c>
      <c r="S8" s="395">
        <f t="shared" si="2"/>
        <v>0</v>
      </c>
      <c r="T8" s="395">
        <f t="shared" si="2"/>
        <v>0</v>
      </c>
      <c r="U8" s="395">
        <f t="shared" si="2"/>
        <v>0</v>
      </c>
      <c r="V8" s="395">
        <f t="shared" si="2"/>
        <v>0</v>
      </c>
      <c r="W8" s="395"/>
      <c r="X8" s="395"/>
      <c r="Y8" s="395"/>
      <c r="Z8" s="395"/>
      <c r="AA8" s="395"/>
      <c r="AB8" s="395"/>
      <c r="AC8" s="395"/>
      <c r="AD8" s="395"/>
      <c r="AE8" s="395"/>
      <c r="AF8" s="395"/>
    </row>
    <row r="9" customFormat="1" ht="331.5" spans="1:31">
      <c r="A9" s="360" t="s">
        <v>43</v>
      </c>
      <c r="B9" s="361" t="s">
        <v>44</v>
      </c>
      <c r="C9" s="362">
        <v>2025</v>
      </c>
      <c r="D9" s="363" t="s">
        <v>45</v>
      </c>
      <c r="E9" s="364" t="s">
        <v>40</v>
      </c>
      <c r="F9" s="364" t="s">
        <v>46</v>
      </c>
      <c r="G9" s="389" t="s">
        <v>47</v>
      </c>
      <c r="H9" s="389" t="s">
        <v>48</v>
      </c>
      <c r="I9" s="389" t="s">
        <v>49</v>
      </c>
      <c r="J9" s="389" t="s">
        <v>50</v>
      </c>
      <c r="K9" s="396"/>
      <c r="L9" s="361"/>
      <c r="M9" s="361"/>
      <c r="N9" s="397">
        <v>2500</v>
      </c>
      <c r="O9" s="362">
        <v>2500</v>
      </c>
      <c r="P9" s="397"/>
      <c r="Q9" s="397"/>
      <c r="R9" s="397"/>
      <c r="S9" s="397"/>
      <c r="T9" s="397"/>
      <c r="U9" s="397"/>
      <c r="V9" s="397"/>
      <c r="W9" s="361" t="s">
        <v>51</v>
      </c>
      <c r="X9" s="361" t="s">
        <v>52</v>
      </c>
      <c r="Y9" s="361" t="s">
        <v>53</v>
      </c>
      <c r="Z9" s="362" t="s">
        <v>54</v>
      </c>
      <c r="AA9" s="362" t="s">
        <v>55</v>
      </c>
      <c r="AB9" s="389" t="s">
        <v>56</v>
      </c>
      <c r="AC9" s="389" t="s">
        <v>57</v>
      </c>
      <c r="AD9" s="418"/>
      <c r="AE9" s="419"/>
    </row>
    <row r="10" s="339" customFormat="1" ht="30" customHeight="1" spans="1:32">
      <c r="A10" s="365" t="s">
        <v>58</v>
      </c>
      <c r="B10" s="366" t="s">
        <v>59</v>
      </c>
      <c r="C10" s="367"/>
      <c r="D10" s="367"/>
      <c r="E10" s="367"/>
      <c r="F10" s="367"/>
      <c r="G10" s="367"/>
      <c r="H10" s="367"/>
      <c r="I10" s="367"/>
      <c r="J10" s="398"/>
      <c r="K10" s="399"/>
      <c r="L10" s="399"/>
      <c r="M10" s="399"/>
      <c r="N10" s="399"/>
      <c r="O10" s="399"/>
      <c r="P10" s="399"/>
      <c r="Q10" s="399"/>
      <c r="R10" s="399"/>
      <c r="S10" s="399"/>
      <c r="T10" s="399"/>
      <c r="U10" s="399"/>
      <c r="V10" s="399"/>
      <c r="W10" s="399"/>
      <c r="X10" s="399"/>
      <c r="Y10" s="399"/>
      <c r="Z10" s="399"/>
      <c r="AA10" s="399"/>
      <c r="AB10" s="399"/>
      <c r="AC10" s="399"/>
      <c r="AD10" s="399"/>
      <c r="AE10" s="399"/>
      <c r="AF10" s="399"/>
    </row>
    <row r="11" s="339" customFormat="1" ht="30" customHeight="1" spans="1:32">
      <c r="A11" s="365" t="s">
        <v>58</v>
      </c>
      <c r="B11" s="366" t="s">
        <v>60</v>
      </c>
      <c r="C11" s="367"/>
      <c r="D11" s="367"/>
      <c r="E11" s="367"/>
      <c r="F11" s="367"/>
      <c r="G11" s="367"/>
      <c r="H11" s="367"/>
      <c r="I11" s="367"/>
      <c r="J11" s="398"/>
      <c r="K11" s="399"/>
      <c r="L11" s="399"/>
      <c r="M11" s="399"/>
      <c r="N11" s="399"/>
      <c r="O11" s="399"/>
      <c r="P11" s="399"/>
      <c r="Q11" s="399"/>
      <c r="R11" s="399"/>
      <c r="S11" s="399"/>
      <c r="T11" s="399"/>
      <c r="U11" s="399"/>
      <c r="V11" s="399"/>
      <c r="W11" s="399"/>
      <c r="X11" s="399"/>
      <c r="Y11" s="399"/>
      <c r="Z11" s="399"/>
      <c r="AA11" s="399"/>
      <c r="AB11" s="399"/>
      <c r="AC11" s="399"/>
      <c r="AD11" s="399"/>
      <c r="AE11" s="399"/>
      <c r="AF11" s="399"/>
    </row>
    <row r="12" s="339" customFormat="1" ht="30" customHeight="1" spans="1:32">
      <c r="A12" s="365" t="s">
        <v>58</v>
      </c>
      <c r="B12" s="366" t="s">
        <v>61</v>
      </c>
      <c r="C12" s="367"/>
      <c r="D12" s="367"/>
      <c r="E12" s="367"/>
      <c r="F12" s="367"/>
      <c r="G12" s="367"/>
      <c r="H12" s="367"/>
      <c r="I12" s="367"/>
      <c r="J12" s="398"/>
      <c r="K12" s="399"/>
      <c r="L12" s="399"/>
      <c r="M12" s="399"/>
      <c r="N12" s="399"/>
      <c r="O12" s="399"/>
      <c r="P12" s="399"/>
      <c r="Q12" s="399"/>
      <c r="R12" s="399"/>
      <c r="S12" s="399"/>
      <c r="T12" s="399"/>
      <c r="U12" s="399"/>
      <c r="V12" s="399"/>
      <c r="W12" s="399"/>
      <c r="X12" s="399"/>
      <c r="Y12" s="399"/>
      <c r="Z12" s="399"/>
      <c r="AA12" s="399"/>
      <c r="AB12" s="399"/>
      <c r="AC12" s="399"/>
      <c r="AD12" s="399"/>
      <c r="AE12" s="399"/>
      <c r="AF12" s="399"/>
    </row>
    <row r="13" s="339" customFormat="1" ht="30" customHeight="1" spans="1:32">
      <c r="A13" s="365" t="s">
        <v>58</v>
      </c>
      <c r="B13" s="366" t="s">
        <v>62</v>
      </c>
      <c r="C13" s="367"/>
      <c r="D13" s="367"/>
      <c r="E13" s="367"/>
      <c r="F13" s="367"/>
      <c r="G13" s="367"/>
      <c r="H13" s="367"/>
      <c r="I13" s="367"/>
      <c r="J13" s="398"/>
      <c r="K13" s="399"/>
      <c r="L13" s="399"/>
      <c r="M13" s="399"/>
      <c r="N13" s="399"/>
      <c r="O13" s="399"/>
      <c r="P13" s="399"/>
      <c r="Q13" s="399"/>
      <c r="R13" s="399"/>
      <c r="S13" s="399"/>
      <c r="T13" s="399"/>
      <c r="U13" s="399"/>
      <c r="V13" s="399"/>
      <c r="W13" s="399"/>
      <c r="X13" s="399"/>
      <c r="Y13" s="399"/>
      <c r="Z13" s="399"/>
      <c r="AA13" s="399"/>
      <c r="AB13" s="399"/>
      <c r="AC13" s="399"/>
      <c r="AD13" s="399"/>
      <c r="AE13" s="399"/>
      <c r="AF13" s="399"/>
    </row>
    <row r="14" s="339" customFormat="1" ht="30" customHeight="1" spans="1:32">
      <c r="A14" s="365" t="s">
        <v>58</v>
      </c>
      <c r="B14" s="366" t="s">
        <v>63</v>
      </c>
      <c r="C14" s="367"/>
      <c r="D14" s="367"/>
      <c r="E14" s="367"/>
      <c r="F14" s="367"/>
      <c r="G14" s="367"/>
      <c r="H14" s="367"/>
      <c r="I14" s="367"/>
      <c r="J14" s="398"/>
      <c r="K14" s="399"/>
      <c r="L14" s="399"/>
      <c r="M14" s="399"/>
      <c r="N14" s="399"/>
      <c r="O14" s="399"/>
      <c r="P14" s="399"/>
      <c r="Q14" s="399"/>
      <c r="R14" s="399"/>
      <c r="S14" s="399"/>
      <c r="T14" s="399"/>
      <c r="U14" s="399"/>
      <c r="V14" s="399"/>
      <c r="W14" s="399"/>
      <c r="X14" s="399"/>
      <c r="Y14" s="399"/>
      <c r="Z14" s="399"/>
      <c r="AA14" s="399"/>
      <c r="AB14" s="399"/>
      <c r="AC14" s="399"/>
      <c r="AD14" s="399"/>
      <c r="AE14" s="399"/>
      <c r="AF14" s="399"/>
    </row>
    <row r="15" s="339" customFormat="1" ht="30" customHeight="1" spans="1:32">
      <c r="A15" s="365" t="s">
        <v>58</v>
      </c>
      <c r="B15" s="366" t="s">
        <v>64</v>
      </c>
      <c r="C15" s="367"/>
      <c r="D15" s="367"/>
      <c r="E15" s="367"/>
      <c r="F15" s="367"/>
      <c r="G15" s="367"/>
      <c r="H15" s="367"/>
      <c r="I15" s="367"/>
      <c r="J15" s="398"/>
      <c r="K15" s="399"/>
      <c r="L15" s="399"/>
      <c r="M15" s="399"/>
      <c r="N15" s="399"/>
      <c r="O15" s="399"/>
      <c r="P15" s="399"/>
      <c r="Q15" s="399"/>
      <c r="R15" s="399"/>
      <c r="S15" s="399"/>
      <c r="T15" s="399"/>
      <c r="U15" s="399"/>
      <c r="V15" s="399"/>
      <c r="W15" s="399"/>
      <c r="X15" s="399"/>
      <c r="Y15" s="399"/>
      <c r="Z15" s="399"/>
      <c r="AA15" s="399"/>
      <c r="AB15" s="399"/>
      <c r="AC15" s="399"/>
      <c r="AD15" s="399"/>
      <c r="AE15" s="399"/>
      <c r="AF15" s="399"/>
    </row>
    <row r="16" s="340" customFormat="1" ht="30" customHeight="1" spans="1:32">
      <c r="A16" s="369" t="s">
        <v>41</v>
      </c>
      <c r="B16" s="370" t="s">
        <v>46</v>
      </c>
      <c r="C16" s="370"/>
      <c r="D16" s="370"/>
      <c r="E16" s="370"/>
      <c r="F16" s="370"/>
      <c r="G16" s="370"/>
      <c r="H16" s="370"/>
      <c r="I16" s="445"/>
      <c r="J16" s="370"/>
      <c r="K16" s="395">
        <f>K17+K18+K20+K21+K24+K25</f>
        <v>10059.2</v>
      </c>
      <c r="L16" s="395">
        <f t="shared" ref="L16:V16" si="3">L17+L18+L20+L21+L24+L25</f>
        <v>3948</v>
      </c>
      <c r="M16" s="395">
        <f t="shared" si="3"/>
        <v>12560</v>
      </c>
      <c r="N16" s="395">
        <f t="shared" si="3"/>
        <v>3050</v>
      </c>
      <c r="O16" s="395">
        <f t="shared" si="3"/>
        <v>3050</v>
      </c>
      <c r="P16" s="395">
        <f t="shared" si="3"/>
        <v>0</v>
      </c>
      <c r="Q16" s="395">
        <f t="shared" si="3"/>
        <v>0</v>
      </c>
      <c r="R16" s="395">
        <f t="shared" si="3"/>
        <v>0</v>
      </c>
      <c r="S16" s="395">
        <f t="shared" si="3"/>
        <v>0</v>
      </c>
      <c r="T16" s="395">
        <f t="shared" si="3"/>
        <v>0</v>
      </c>
      <c r="U16" s="395">
        <f t="shared" si="3"/>
        <v>0</v>
      </c>
      <c r="V16" s="395">
        <f t="shared" si="3"/>
        <v>0</v>
      </c>
      <c r="W16" s="395"/>
      <c r="X16" s="395"/>
      <c r="Y16" s="395"/>
      <c r="Z16" s="395"/>
      <c r="AA16" s="395"/>
      <c r="AB16" s="395"/>
      <c r="AC16" s="395"/>
      <c r="AD16" s="395"/>
      <c r="AE16" s="395"/>
      <c r="AF16" s="395"/>
    </row>
    <row r="17" s="341" customFormat="1" ht="30" customHeight="1" spans="1:32">
      <c r="A17" s="372" t="s">
        <v>58</v>
      </c>
      <c r="B17" s="373" t="s">
        <v>65</v>
      </c>
      <c r="C17" s="373"/>
      <c r="D17" s="373"/>
      <c r="E17" s="373"/>
      <c r="F17" s="373"/>
      <c r="G17" s="373"/>
      <c r="H17" s="373"/>
      <c r="I17" s="373"/>
      <c r="J17" s="373"/>
      <c r="K17" s="407"/>
      <c r="L17" s="407"/>
      <c r="M17" s="407"/>
      <c r="N17" s="407"/>
      <c r="O17" s="401"/>
      <c r="P17" s="401"/>
      <c r="Q17" s="401"/>
      <c r="R17" s="401"/>
      <c r="S17" s="401"/>
      <c r="T17" s="401"/>
      <c r="U17" s="401"/>
      <c r="V17" s="401"/>
      <c r="W17" s="407"/>
      <c r="X17" s="407"/>
      <c r="Y17" s="407"/>
      <c r="Z17" s="407"/>
      <c r="AA17" s="407"/>
      <c r="AB17" s="407"/>
      <c r="AC17" s="407"/>
      <c r="AD17" s="407"/>
      <c r="AE17" s="407"/>
      <c r="AF17" s="407"/>
    </row>
    <row r="18" s="341" customFormat="1" ht="30" customHeight="1" spans="1:32">
      <c r="A18" s="372" t="s">
        <v>58</v>
      </c>
      <c r="B18" s="373" t="s">
        <v>66</v>
      </c>
      <c r="C18" s="373"/>
      <c r="D18" s="373"/>
      <c r="E18" s="373"/>
      <c r="F18" s="373"/>
      <c r="G18" s="373"/>
      <c r="H18" s="373"/>
      <c r="I18" s="373"/>
      <c r="J18" s="373"/>
      <c r="K18" s="401">
        <f>SUM(K19:K19)</f>
        <v>3</v>
      </c>
      <c r="L18" s="401">
        <f t="shared" ref="L18:V18" si="4">SUM(L19:L19)</f>
        <v>1700</v>
      </c>
      <c r="M18" s="401">
        <f t="shared" si="4"/>
        <v>4129</v>
      </c>
      <c r="N18" s="401">
        <f t="shared" si="4"/>
        <v>1156</v>
      </c>
      <c r="O18" s="401">
        <f t="shared" si="4"/>
        <v>1156</v>
      </c>
      <c r="P18" s="401">
        <f t="shared" si="4"/>
        <v>0</v>
      </c>
      <c r="Q18" s="401">
        <f t="shared" si="4"/>
        <v>0</v>
      </c>
      <c r="R18" s="401">
        <f t="shared" si="4"/>
        <v>0</v>
      </c>
      <c r="S18" s="401">
        <f t="shared" si="4"/>
        <v>0</v>
      </c>
      <c r="T18" s="401">
        <f t="shared" si="4"/>
        <v>0</v>
      </c>
      <c r="U18" s="401">
        <f t="shared" si="4"/>
        <v>0</v>
      </c>
      <c r="V18" s="401">
        <f t="shared" si="4"/>
        <v>0</v>
      </c>
      <c r="W18" s="407"/>
      <c r="X18" s="407"/>
      <c r="Y18" s="407"/>
      <c r="Z18" s="407"/>
      <c r="AA18" s="407"/>
      <c r="AB18" s="407"/>
      <c r="AC18" s="407"/>
      <c r="AD18" s="407"/>
      <c r="AE18" s="407"/>
      <c r="AF18" s="407"/>
    </row>
    <row r="19" customFormat="1" ht="409.5" spans="1:31">
      <c r="A19" s="360">
        <v>2</v>
      </c>
      <c r="B19" s="361" t="s">
        <v>67</v>
      </c>
      <c r="C19" s="362">
        <v>2025</v>
      </c>
      <c r="D19" s="375" t="s">
        <v>68</v>
      </c>
      <c r="E19" s="364" t="s">
        <v>40</v>
      </c>
      <c r="F19" s="364" t="s">
        <v>66</v>
      </c>
      <c r="G19" s="375" t="s">
        <v>47</v>
      </c>
      <c r="H19" s="375" t="s">
        <v>69</v>
      </c>
      <c r="I19" s="389" t="s">
        <v>70</v>
      </c>
      <c r="J19" s="375" t="s">
        <v>71</v>
      </c>
      <c r="K19" s="362">
        <v>3</v>
      </c>
      <c r="L19" s="362">
        <f>788+912</f>
        <v>1700</v>
      </c>
      <c r="M19" s="362">
        <f>2878+1251</f>
        <v>4129</v>
      </c>
      <c r="N19" s="362">
        <f>1090+66</f>
        <v>1156</v>
      </c>
      <c r="O19" s="362">
        <f>1090+66</f>
        <v>1156</v>
      </c>
      <c r="P19" s="362"/>
      <c r="Q19" s="362"/>
      <c r="R19" s="362"/>
      <c r="S19" s="362"/>
      <c r="T19" s="362"/>
      <c r="U19" s="362"/>
      <c r="V19" s="362"/>
      <c r="W19" s="362" t="s">
        <v>72</v>
      </c>
      <c r="X19" s="362" t="s">
        <v>54</v>
      </c>
      <c r="Y19" s="362" t="s">
        <v>72</v>
      </c>
      <c r="Z19" s="362" t="s">
        <v>54</v>
      </c>
      <c r="AA19" s="362" t="s">
        <v>55</v>
      </c>
      <c r="AB19" s="421" t="s">
        <v>73</v>
      </c>
      <c r="AC19" s="421" t="s">
        <v>74</v>
      </c>
      <c r="AD19" s="418"/>
      <c r="AE19" s="422"/>
    </row>
    <row r="20" s="341" customFormat="1" ht="30" customHeight="1" spans="1:32">
      <c r="A20" s="372" t="s">
        <v>58</v>
      </c>
      <c r="B20" s="373" t="s">
        <v>75</v>
      </c>
      <c r="C20" s="373"/>
      <c r="D20" s="373"/>
      <c r="E20" s="373"/>
      <c r="F20" s="373"/>
      <c r="G20" s="373"/>
      <c r="H20" s="373"/>
      <c r="I20" s="373"/>
      <c r="J20" s="373"/>
      <c r="K20" s="407"/>
      <c r="L20" s="407"/>
      <c r="M20" s="407"/>
      <c r="N20" s="407"/>
      <c r="O20" s="401"/>
      <c r="P20" s="401"/>
      <c r="Q20" s="401"/>
      <c r="R20" s="401"/>
      <c r="S20" s="401"/>
      <c r="T20" s="401"/>
      <c r="U20" s="401"/>
      <c r="V20" s="401"/>
      <c r="W20" s="407"/>
      <c r="X20" s="407"/>
      <c r="Y20" s="407"/>
      <c r="Z20" s="407"/>
      <c r="AA20" s="407"/>
      <c r="AB20" s="407"/>
      <c r="AC20" s="407"/>
      <c r="AD20" s="407"/>
      <c r="AE20" s="407"/>
      <c r="AF20" s="407"/>
    </row>
    <row r="21" s="341" customFormat="1" ht="30" customHeight="1" spans="1:32">
      <c r="A21" s="372" t="s">
        <v>58</v>
      </c>
      <c r="B21" s="373" t="s">
        <v>76</v>
      </c>
      <c r="C21" s="373"/>
      <c r="D21" s="373"/>
      <c r="E21" s="373"/>
      <c r="F21" s="373"/>
      <c r="G21" s="373"/>
      <c r="H21" s="373"/>
      <c r="I21" s="373"/>
      <c r="J21" s="373"/>
      <c r="K21" s="407">
        <f>SUM(K22:K23)</f>
        <v>10051</v>
      </c>
      <c r="L21" s="407">
        <f t="shared" ref="L21:V21" si="5">SUM(L22:L23)</f>
        <v>1532</v>
      </c>
      <c r="M21" s="407">
        <f t="shared" si="5"/>
        <v>6046</v>
      </c>
      <c r="N21" s="407">
        <f t="shared" si="5"/>
        <v>194</v>
      </c>
      <c r="O21" s="407">
        <f t="shared" si="5"/>
        <v>194</v>
      </c>
      <c r="P21" s="407">
        <f t="shared" si="5"/>
        <v>0</v>
      </c>
      <c r="Q21" s="407">
        <f t="shared" si="5"/>
        <v>0</v>
      </c>
      <c r="R21" s="407">
        <f t="shared" si="5"/>
        <v>0</v>
      </c>
      <c r="S21" s="407">
        <f t="shared" si="5"/>
        <v>0</v>
      </c>
      <c r="T21" s="407">
        <f t="shared" si="5"/>
        <v>0</v>
      </c>
      <c r="U21" s="407">
        <f t="shared" si="5"/>
        <v>0</v>
      </c>
      <c r="V21" s="407">
        <f t="shared" si="5"/>
        <v>0</v>
      </c>
      <c r="W21" s="407"/>
      <c r="X21" s="407"/>
      <c r="Y21" s="407"/>
      <c r="Z21" s="407"/>
      <c r="AA21" s="407"/>
      <c r="AB21" s="407"/>
      <c r="AC21" s="407"/>
      <c r="AD21" s="407"/>
      <c r="AE21" s="407"/>
      <c r="AF21" s="407"/>
    </row>
    <row r="22" customFormat="1" ht="204" spans="1:31">
      <c r="A22" s="360">
        <v>3</v>
      </c>
      <c r="B22" s="361" t="s">
        <v>77</v>
      </c>
      <c r="C22" s="376">
        <v>2025</v>
      </c>
      <c r="D22" s="377" t="s">
        <v>78</v>
      </c>
      <c r="E22" s="378" t="s">
        <v>40</v>
      </c>
      <c r="F22" s="378" t="s">
        <v>79</v>
      </c>
      <c r="G22" s="363" t="s">
        <v>47</v>
      </c>
      <c r="H22" s="377" t="s">
        <v>80</v>
      </c>
      <c r="I22" s="363" t="s">
        <v>81</v>
      </c>
      <c r="J22" s="363" t="s">
        <v>82</v>
      </c>
      <c r="K22" s="364">
        <v>500</v>
      </c>
      <c r="L22" s="364">
        <v>882</v>
      </c>
      <c r="M22" s="364">
        <v>2546</v>
      </c>
      <c r="N22" s="364">
        <v>150</v>
      </c>
      <c r="O22" s="362">
        <v>150</v>
      </c>
      <c r="P22" s="364"/>
      <c r="Q22" s="364"/>
      <c r="R22" s="364"/>
      <c r="S22" s="364"/>
      <c r="T22" s="364"/>
      <c r="U22" s="364"/>
      <c r="V22" s="364"/>
      <c r="W22" s="364" t="s">
        <v>83</v>
      </c>
      <c r="X22" s="364" t="s">
        <v>84</v>
      </c>
      <c r="Y22" s="364" t="s">
        <v>53</v>
      </c>
      <c r="Z22" s="362" t="s">
        <v>54</v>
      </c>
      <c r="AA22" s="362" t="s">
        <v>55</v>
      </c>
      <c r="AB22" s="389" t="s">
        <v>85</v>
      </c>
      <c r="AC22" s="389" t="s">
        <v>86</v>
      </c>
      <c r="AD22" s="418"/>
      <c r="AE22" s="423"/>
    </row>
    <row r="23" customFormat="1" ht="153" spans="1:31">
      <c r="A23" s="360">
        <v>4</v>
      </c>
      <c r="B23" s="361" t="s">
        <v>87</v>
      </c>
      <c r="C23" s="376">
        <v>2025</v>
      </c>
      <c r="D23" s="363" t="s">
        <v>88</v>
      </c>
      <c r="E23" s="364" t="s">
        <v>40</v>
      </c>
      <c r="F23" s="364" t="s">
        <v>65</v>
      </c>
      <c r="G23" s="389" t="s">
        <v>47</v>
      </c>
      <c r="H23" s="389" t="s">
        <v>89</v>
      </c>
      <c r="I23" s="389" t="s">
        <v>90</v>
      </c>
      <c r="J23" s="389" t="s">
        <v>91</v>
      </c>
      <c r="K23" s="361">
        <v>9551</v>
      </c>
      <c r="L23" s="361">
        <v>650</v>
      </c>
      <c r="M23" s="361">
        <v>3500</v>
      </c>
      <c r="N23" s="361">
        <v>44</v>
      </c>
      <c r="O23" s="362">
        <v>44</v>
      </c>
      <c r="P23" s="361"/>
      <c r="Q23" s="361"/>
      <c r="R23" s="361"/>
      <c r="S23" s="361"/>
      <c r="T23" s="361"/>
      <c r="U23" s="361"/>
      <c r="V23" s="361"/>
      <c r="W23" s="361" t="s">
        <v>92</v>
      </c>
      <c r="X23" s="361" t="s">
        <v>93</v>
      </c>
      <c r="Y23" s="361" t="s">
        <v>92</v>
      </c>
      <c r="Z23" s="361" t="s">
        <v>93</v>
      </c>
      <c r="AA23" s="361" t="s">
        <v>55</v>
      </c>
      <c r="AB23" s="389" t="s">
        <v>94</v>
      </c>
      <c r="AC23" s="389" t="s">
        <v>94</v>
      </c>
      <c r="AD23" s="418"/>
      <c r="AE23" s="424"/>
    </row>
    <row r="24" s="342" customFormat="1" ht="30" customHeight="1" spans="1:32">
      <c r="A24" s="372" t="s">
        <v>58</v>
      </c>
      <c r="B24" s="373" t="s">
        <v>95</v>
      </c>
      <c r="C24" s="373"/>
      <c r="D24" s="373"/>
      <c r="E24" s="373"/>
      <c r="F24" s="373"/>
      <c r="G24" s="373"/>
      <c r="H24" s="373"/>
      <c r="I24" s="373"/>
      <c r="J24" s="373"/>
      <c r="K24" s="409"/>
      <c r="L24" s="409"/>
      <c r="M24" s="409"/>
      <c r="N24" s="409"/>
      <c r="O24" s="402"/>
      <c r="P24" s="402"/>
      <c r="Q24" s="402"/>
      <c r="R24" s="402"/>
      <c r="S24" s="402"/>
      <c r="T24" s="402"/>
      <c r="U24" s="402"/>
      <c r="V24" s="402"/>
      <c r="W24" s="409"/>
      <c r="X24" s="409"/>
      <c r="Y24" s="409"/>
      <c r="Z24" s="409"/>
      <c r="AA24" s="409"/>
      <c r="AB24" s="409"/>
      <c r="AC24" s="409"/>
      <c r="AD24" s="409"/>
      <c r="AE24" s="409"/>
      <c r="AF24" s="409"/>
    </row>
    <row r="25" s="342" customFormat="1" ht="30" customHeight="1" spans="1:32">
      <c r="A25" s="372" t="s">
        <v>58</v>
      </c>
      <c r="B25" s="373" t="s">
        <v>96</v>
      </c>
      <c r="C25" s="373"/>
      <c r="D25" s="373"/>
      <c r="E25" s="373"/>
      <c r="F25" s="373"/>
      <c r="G25" s="373"/>
      <c r="H25" s="373"/>
      <c r="I25" s="373"/>
      <c r="J25" s="373"/>
      <c r="K25" s="402">
        <f>SUM(K26)</f>
        <v>5.2</v>
      </c>
      <c r="L25" s="402">
        <f t="shared" ref="L25:V25" si="6">SUM(L26)</f>
        <v>716</v>
      </c>
      <c r="M25" s="402">
        <f t="shared" si="6"/>
        <v>2385</v>
      </c>
      <c r="N25" s="402">
        <f t="shared" si="6"/>
        <v>1700</v>
      </c>
      <c r="O25" s="402">
        <f t="shared" si="6"/>
        <v>1700</v>
      </c>
      <c r="P25" s="402">
        <f t="shared" si="6"/>
        <v>0</v>
      </c>
      <c r="Q25" s="402">
        <f t="shared" si="6"/>
        <v>0</v>
      </c>
      <c r="R25" s="402">
        <f t="shared" si="6"/>
        <v>0</v>
      </c>
      <c r="S25" s="402">
        <f t="shared" si="6"/>
        <v>0</v>
      </c>
      <c r="T25" s="402">
        <f t="shared" si="6"/>
        <v>0</v>
      </c>
      <c r="U25" s="402">
        <f t="shared" si="6"/>
        <v>0</v>
      </c>
      <c r="V25" s="402">
        <f t="shared" si="6"/>
        <v>0</v>
      </c>
      <c r="W25" s="409"/>
      <c r="X25" s="409"/>
      <c r="Y25" s="409"/>
      <c r="Z25" s="409"/>
      <c r="AA25" s="409"/>
      <c r="AB25" s="409"/>
      <c r="AC25" s="409"/>
      <c r="AD25" s="409"/>
      <c r="AE25" s="409"/>
      <c r="AF25" s="409"/>
    </row>
    <row r="26" customFormat="1" ht="102" spans="1:31">
      <c r="A26" s="360">
        <v>5</v>
      </c>
      <c r="B26" s="361" t="s">
        <v>97</v>
      </c>
      <c r="C26" s="362">
        <v>2025</v>
      </c>
      <c r="D26" s="363" t="s">
        <v>98</v>
      </c>
      <c r="E26" s="364"/>
      <c r="F26" s="364"/>
      <c r="G26" s="363" t="s">
        <v>47</v>
      </c>
      <c r="H26" s="363" t="s">
        <v>99</v>
      </c>
      <c r="I26" s="363" t="s">
        <v>100</v>
      </c>
      <c r="J26" s="363" t="s">
        <v>101</v>
      </c>
      <c r="K26" s="364">
        <v>5.2</v>
      </c>
      <c r="L26" s="364">
        <v>716</v>
      </c>
      <c r="M26" s="364">
        <v>2385</v>
      </c>
      <c r="N26" s="364">
        <v>1700</v>
      </c>
      <c r="O26" s="362">
        <v>1700</v>
      </c>
      <c r="P26" s="364"/>
      <c r="Q26" s="364"/>
      <c r="R26" s="364"/>
      <c r="S26" s="364"/>
      <c r="T26" s="364"/>
      <c r="U26" s="364"/>
      <c r="V26" s="364"/>
      <c r="W26" s="364" t="s">
        <v>53</v>
      </c>
      <c r="X26" s="362" t="s">
        <v>54</v>
      </c>
      <c r="Y26" s="364" t="s">
        <v>53</v>
      </c>
      <c r="Z26" s="362" t="s">
        <v>54</v>
      </c>
      <c r="AA26" s="361" t="s">
        <v>55</v>
      </c>
      <c r="AB26" s="389" t="s">
        <v>102</v>
      </c>
      <c r="AC26" s="389" t="s">
        <v>103</v>
      </c>
      <c r="AD26" s="418"/>
      <c r="AE26" s="423"/>
    </row>
    <row r="27" s="343" customFormat="1" ht="30" customHeight="1" spans="1:32">
      <c r="A27" s="369" t="s">
        <v>41</v>
      </c>
      <c r="B27" s="370" t="s">
        <v>104</v>
      </c>
      <c r="C27" s="370"/>
      <c r="D27" s="370"/>
      <c r="E27" s="370"/>
      <c r="F27" s="370"/>
      <c r="G27" s="370"/>
      <c r="H27" s="370"/>
      <c r="I27" s="373"/>
      <c r="J27" s="370"/>
      <c r="K27" s="395">
        <f>K28+K29+K31+K32</f>
        <v>1</v>
      </c>
      <c r="L27" s="395">
        <f t="shared" ref="L27:V27" si="7">L28+L29+L31+L32</f>
        <v>336</v>
      </c>
      <c r="M27" s="395">
        <f t="shared" si="7"/>
        <v>1251</v>
      </c>
      <c r="N27" s="395">
        <f t="shared" si="7"/>
        <v>200</v>
      </c>
      <c r="O27" s="395">
        <f t="shared" si="7"/>
        <v>200</v>
      </c>
      <c r="P27" s="395">
        <f t="shared" si="7"/>
        <v>0</v>
      </c>
      <c r="Q27" s="395">
        <f t="shared" si="7"/>
        <v>0</v>
      </c>
      <c r="R27" s="395">
        <f t="shared" si="7"/>
        <v>0</v>
      </c>
      <c r="S27" s="395">
        <f t="shared" si="7"/>
        <v>0</v>
      </c>
      <c r="T27" s="395">
        <f t="shared" si="7"/>
        <v>0</v>
      </c>
      <c r="U27" s="395">
        <f t="shared" si="7"/>
        <v>0</v>
      </c>
      <c r="V27" s="395">
        <f t="shared" si="7"/>
        <v>0</v>
      </c>
      <c r="W27" s="411"/>
      <c r="X27" s="411"/>
      <c r="Y27" s="411"/>
      <c r="Z27" s="411"/>
      <c r="AA27" s="411"/>
      <c r="AB27" s="411"/>
      <c r="AC27" s="411"/>
      <c r="AD27" s="411"/>
      <c r="AE27" s="411"/>
      <c r="AF27" s="411"/>
    </row>
    <row r="28" s="342" customFormat="1" ht="30" customHeight="1" spans="1:32">
      <c r="A28" s="372" t="s">
        <v>58</v>
      </c>
      <c r="B28" s="373" t="s">
        <v>105</v>
      </c>
      <c r="C28" s="373"/>
      <c r="D28" s="373"/>
      <c r="E28" s="373"/>
      <c r="F28" s="373"/>
      <c r="G28" s="373"/>
      <c r="H28" s="373"/>
      <c r="I28" s="373"/>
      <c r="J28" s="373"/>
      <c r="K28" s="409"/>
      <c r="L28" s="409"/>
      <c r="M28" s="409"/>
      <c r="N28" s="409"/>
      <c r="O28" s="402"/>
      <c r="P28" s="402"/>
      <c r="Q28" s="402"/>
      <c r="R28" s="402"/>
      <c r="S28" s="402"/>
      <c r="T28" s="402"/>
      <c r="U28" s="402"/>
      <c r="V28" s="402"/>
      <c r="W28" s="409"/>
      <c r="X28" s="409"/>
      <c r="Y28" s="409"/>
      <c r="Z28" s="409"/>
      <c r="AA28" s="409"/>
      <c r="AB28" s="409"/>
      <c r="AC28" s="409"/>
      <c r="AD28" s="409"/>
      <c r="AE28" s="409"/>
      <c r="AF28" s="409"/>
    </row>
    <row r="29" s="342" customFormat="1" ht="30" customHeight="1" spans="1:32">
      <c r="A29" s="372" t="s">
        <v>58</v>
      </c>
      <c r="B29" s="373" t="s">
        <v>106</v>
      </c>
      <c r="C29" s="373"/>
      <c r="D29" s="373"/>
      <c r="E29" s="373"/>
      <c r="F29" s="373"/>
      <c r="G29" s="373"/>
      <c r="H29" s="373"/>
      <c r="I29" s="373"/>
      <c r="J29" s="373"/>
      <c r="K29" s="409">
        <f>SUM(K30)</f>
        <v>1</v>
      </c>
      <c r="L29" s="409">
        <f t="shared" ref="L29:V29" si="8">SUM(L30)</f>
        <v>336</v>
      </c>
      <c r="M29" s="409">
        <f t="shared" si="8"/>
        <v>1251</v>
      </c>
      <c r="N29" s="409">
        <f t="shared" si="8"/>
        <v>200</v>
      </c>
      <c r="O29" s="409">
        <f t="shared" si="8"/>
        <v>200</v>
      </c>
      <c r="P29" s="409">
        <f t="shared" si="8"/>
        <v>0</v>
      </c>
      <c r="Q29" s="409">
        <f t="shared" si="8"/>
        <v>0</v>
      </c>
      <c r="R29" s="409">
        <f t="shared" si="8"/>
        <v>0</v>
      </c>
      <c r="S29" s="409">
        <f t="shared" si="8"/>
        <v>0</v>
      </c>
      <c r="T29" s="409">
        <f t="shared" si="8"/>
        <v>0</v>
      </c>
      <c r="U29" s="409">
        <f t="shared" si="8"/>
        <v>0</v>
      </c>
      <c r="V29" s="409">
        <f t="shared" si="8"/>
        <v>0</v>
      </c>
      <c r="W29" s="409"/>
      <c r="X29" s="409"/>
      <c r="Y29" s="409"/>
      <c r="Z29" s="409"/>
      <c r="AA29" s="409"/>
      <c r="AB29" s="409"/>
      <c r="AC29" s="409"/>
      <c r="AD29" s="409"/>
      <c r="AE29" s="409"/>
      <c r="AF29" s="409"/>
    </row>
    <row r="30" customFormat="1" ht="409.5" spans="1:31">
      <c r="A30" s="360">
        <v>6</v>
      </c>
      <c r="B30" s="361" t="s">
        <v>107</v>
      </c>
      <c r="C30" s="376">
        <v>2025</v>
      </c>
      <c r="D30" s="363" t="s">
        <v>108</v>
      </c>
      <c r="E30" s="364" t="s">
        <v>40</v>
      </c>
      <c r="F30" s="364" t="s">
        <v>109</v>
      </c>
      <c r="G30" s="363" t="s">
        <v>47</v>
      </c>
      <c r="H30" s="363" t="s">
        <v>110</v>
      </c>
      <c r="I30" s="363" t="s">
        <v>111</v>
      </c>
      <c r="J30" s="363" t="s">
        <v>112</v>
      </c>
      <c r="K30" s="363">
        <v>1</v>
      </c>
      <c r="L30" s="362">
        <v>336</v>
      </c>
      <c r="M30" s="362">
        <v>1251</v>
      </c>
      <c r="N30" s="364">
        <v>200</v>
      </c>
      <c r="O30" s="362">
        <v>200</v>
      </c>
      <c r="P30" s="361"/>
      <c r="Q30" s="361"/>
      <c r="R30" s="361"/>
      <c r="S30" s="361"/>
      <c r="T30" s="361"/>
      <c r="U30" s="361"/>
      <c r="V30" s="361"/>
      <c r="W30" s="363" t="s">
        <v>113</v>
      </c>
      <c r="X30" s="364" t="s">
        <v>114</v>
      </c>
      <c r="Y30" s="364" t="s">
        <v>72</v>
      </c>
      <c r="Z30" s="362" t="s">
        <v>54</v>
      </c>
      <c r="AA30" s="362" t="s">
        <v>55</v>
      </c>
      <c r="AB30" s="389" t="s">
        <v>115</v>
      </c>
      <c r="AC30" s="389" t="s">
        <v>116</v>
      </c>
      <c r="AD30" s="418"/>
      <c r="AE30" s="424"/>
    </row>
    <row r="31" s="342" customFormat="1" ht="30" customHeight="1" spans="1:32">
      <c r="A31" s="372" t="s">
        <v>58</v>
      </c>
      <c r="B31" s="373" t="s">
        <v>117</v>
      </c>
      <c r="C31" s="373"/>
      <c r="D31" s="373"/>
      <c r="E31" s="373"/>
      <c r="F31" s="373"/>
      <c r="G31" s="373"/>
      <c r="H31" s="373"/>
      <c r="I31" s="373"/>
      <c r="J31" s="373"/>
      <c r="K31" s="402"/>
      <c r="L31" s="402"/>
      <c r="M31" s="402"/>
      <c r="N31" s="402"/>
      <c r="O31" s="402"/>
      <c r="P31" s="402"/>
      <c r="Q31" s="402"/>
      <c r="R31" s="402"/>
      <c r="S31" s="402"/>
      <c r="T31" s="402"/>
      <c r="U31" s="402"/>
      <c r="V31" s="402"/>
      <c r="W31" s="402"/>
      <c r="X31" s="409"/>
      <c r="Y31" s="402"/>
      <c r="Z31" s="409"/>
      <c r="AA31" s="409"/>
      <c r="AB31" s="402"/>
      <c r="AC31" s="402"/>
      <c r="AD31" s="402"/>
      <c r="AE31" s="402"/>
      <c r="AF31" s="402"/>
    </row>
    <row r="32" s="341" customFormat="1" ht="30" customHeight="1" spans="1:32">
      <c r="A32" s="372" t="s">
        <v>58</v>
      </c>
      <c r="B32" s="373" t="s">
        <v>118</v>
      </c>
      <c r="C32" s="373"/>
      <c r="D32" s="373"/>
      <c r="E32" s="373"/>
      <c r="F32" s="373"/>
      <c r="G32" s="373"/>
      <c r="H32" s="373"/>
      <c r="I32" s="373"/>
      <c r="J32" s="373"/>
      <c r="K32" s="407"/>
      <c r="L32" s="407"/>
      <c r="M32" s="407"/>
      <c r="N32" s="407"/>
      <c r="O32" s="401"/>
      <c r="P32" s="401"/>
      <c r="Q32" s="401"/>
      <c r="R32" s="401"/>
      <c r="S32" s="401"/>
      <c r="T32" s="401"/>
      <c r="U32" s="401"/>
      <c r="V32" s="401"/>
      <c r="W32" s="407"/>
      <c r="X32" s="407"/>
      <c r="Y32" s="407"/>
      <c r="Z32" s="407"/>
      <c r="AA32" s="407"/>
      <c r="AB32" s="407"/>
      <c r="AC32" s="407"/>
      <c r="AD32" s="407"/>
      <c r="AE32" s="407"/>
      <c r="AF32" s="407"/>
    </row>
    <row r="33" s="345" customFormat="1" ht="30" customHeight="1" spans="1:32">
      <c r="A33" s="369" t="s">
        <v>41</v>
      </c>
      <c r="B33" s="370" t="s">
        <v>119</v>
      </c>
      <c r="C33" s="370"/>
      <c r="D33" s="370"/>
      <c r="E33" s="370"/>
      <c r="F33" s="370"/>
      <c r="G33" s="370"/>
      <c r="H33" s="370"/>
      <c r="I33" s="373"/>
      <c r="J33" s="370"/>
      <c r="K33" s="404" t="e">
        <f ca="1">K34+K38+K39</f>
        <v>#NAME?</v>
      </c>
      <c r="L33" s="404">
        <f t="shared" ref="L33:V33" si="9">L34+L38+L39</f>
        <v>560</v>
      </c>
      <c r="M33" s="404">
        <f t="shared" si="9"/>
        <v>2330</v>
      </c>
      <c r="N33" s="404">
        <f t="shared" si="9"/>
        <v>4760</v>
      </c>
      <c r="O33" s="404">
        <f t="shared" si="9"/>
        <v>1400</v>
      </c>
      <c r="P33" s="404">
        <f t="shared" si="9"/>
        <v>3360</v>
      </c>
      <c r="Q33" s="404">
        <f t="shared" si="9"/>
        <v>0</v>
      </c>
      <c r="R33" s="404">
        <f t="shared" si="9"/>
        <v>0</v>
      </c>
      <c r="S33" s="404">
        <f t="shared" si="9"/>
        <v>0</v>
      </c>
      <c r="T33" s="404">
        <f t="shared" si="9"/>
        <v>0</v>
      </c>
      <c r="U33" s="404">
        <f t="shared" si="9"/>
        <v>0</v>
      </c>
      <c r="V33" s="404">
        <f t="shared" si="9"/>
        <v>0</v>
      </c>
      <c r="W33" s="414"/>
      <c r="X33" s="414"/>
      <c r="Y33" s="414"/>
      <c r="Z33" s="414"/>
      <c r="AA33" s="414"/>
      <c r="AB33" s="414"/>
      <c r="AC33" s="414"/>
      <c r="AD33" s="414"/>
      <c r="AE33" s="414"/>
      <c r="AF33" s="414"/>
    </row>
    <row r="34" s="341" customFormat="1" ht="30" customHeight="1" spans="1:32">
      <c r="A34" s="372" t="s">
        <v>58</v>
      </c>
      <c r="B34" s="373" t="s">
        <v>120</v>
      </c>
      <c r="C34" s="373"/>
      <c r="D34" s="373"/>
      <c r="E34" s="373"/>
      <c r="F34" s="373"/>
      <c r="G34" s="373"/>
      <c r="H34" s="373"/>
      <c r="I34" s="373"/>
      <c r="J34" s="373"/>
      <c r="K34" s="407" t="e">
        <f ca="1" t="array" ref="K34">SUM(K3·6:K37)</f>
        <v>#NAME?</v>
      </c>
      <c r="L34" s="407">
        <f t="shared" ref="L34:V34" si="10">SUM(L35:L37)</f>
        <v>560</v>
      </c>
      <c r="M34" s="407">
        <f t="shared" si="10"/>
        <v>2330</v>
      </c>
      <c r="N34" s="407">
        <f t="shared" si="10"/>
        <v>4760</v>
      </c>
      <c r="O34" s="407">
        <f t="shared" si="10"/>
        <v>1400</v>
      </c>
      <c r="P34" s="407">
        <f t="shared" si="10"/>
        <v>3360</v>
      </c>
      <c r="Q34" s="407">
        <f t="shared" si="10"/>
        <v>0</v>
      </c>
      <c r="R34" s="407">
        <f t="shared" si="10"/>
        <v>0</v>
      </c>
      <c r="S34" s="407">
        <f t="shared" si="10"/>
        <v>0</v>
      </c>
      <c r="T34" s="407">
        <f t="shared" si="10"/>
        <v>0</v>
      </c>
      <c r="U34" s="407">
        <f t="shared" si="10"/>
        <v>0</v>
      </c>
      <c r="V34" s="407">
        <f t="shared" si="10"/>
        <v>0</v>
      </c>
      <c r="W34" s="407"/>
      <c r="X34" s="407"/>
      <c r="Y34" s="407"/>
      <c r="Z34" s="407"/>
      <c r="AA34" s="407"/>
      <c r="AB34" s="407"/>
      <c r="AC34" s="407"/>
      <c r="AD34" s="407"/>
      <c r="AE34" s="407"/>
      <c r="AF34" s="407"/>
    </row>
    <row r="35" customFormat="1" ht="409.5" spans="1:31">
      <c r="A35" s="360">
        <v>7</v>
      </c>
      <c r="B35" s="361" t="s">
        <v>121</v>
      </c>
      <c r="C35" s="362">
        <v>2025</v>
      </c>
      <c r="D35" s="363" t="s">
        <v>122</v>
      </c>
      <c r="E35" s="364" t="s">
        <v>123</v>
      </c>
      <c r="F35" s="364" t="s">
        <v>79</v>
      </c>
      <c r="G35" s="363" t="s">
        <v>47</v>
      </c>
      <c r="H35" s="363" t="s">
        <v>124</v>
      </c>
      <c r="I35" s="363" t="s">
        <v>70</v>
      </c>
      <c r="J35" s="363" t="s">
        <v>125</v>
      </c>
      <c r="K35" s="363">
        <v>19.2</v>
      </c>
      <c r="L35" s="363">
        <v>92</v>
      </c>
      <c r="M35" s="363">
        <v>326</v>
      </c>
      <c r="N35" s="364">
        <v>1400</v>
      </c>
      <c r="O35" s="362">
        <v>1400</v>
      </c>
      <c r="P35" s="362"/>
      <c r="Q35" s="362"/>
      <c r="R35" s="362"/>
      <c r="S35" s="362"/>
      <c r="T35" s="362"/>
      <c r="U35" s="362"/>
      <c r="V35" s="362"/>
      <c r="W35" s="363" t="s">
        <v>72</v>
      </c>
      <c r="X35" s="361" t="s">
        <v>54</v>
      </c>
      <c r="Y35" s="364" t="s">
        <v>72</v>
      </c>
      <c r="Z35" s="361" t="s">
        <v>54</v>
      </c>
      <c r="AA35" s="362" t="s">
        <v>55</v>
      </c>
      <c r="AB35" s="375" t="s">
        <v>126</v>
      </c>
      <c r="AC35" s="375" t="s">
        <v>127</v>
      </c>
      <c r="AD35" s="432"/>
      <c r="AE35" s="422"/>
    </row>
    <row r="36" customFormat="1" ht="306" spans="1:31">
      <c r="A36" s="360">
        <v>8</v>
      </c>
      <c r="B36" s="361" t="s">
        <v>128</v>
      </c>
      <c r="C36" s="362">
        <v>2025</v>
      </c>
      <c r="D36" s="363" t="s">
        <v>129</v>
      </c>
      <c r="E36" s="364" t="s">
        <v>123</v>
      </c>
      <c r="F36" s="364" t="s">
        <v>79</v>
      </c>
      <c r="G36" s="363" t="s">
        <v>47</v>
      </c>
      <c r="H36" s="363" t="s">
        <v>130</v>
      </c>
      <c r="I36" s="363" t="s">
        <v>131</v>
      </c>
      <c r="J36" s="363" t="s">
        <v>132</v>
      </c>
      <c r="K36" s="364">
        <v>9.113</v>
      </c>
      <c r="L36" s="397">
        <v>468</v>
      </c>
      <c r="M36" s="397">
        <v>2004</v>
      </c>
      <c r="N36" s="361">
        <v>2800</v>
      </c>
      <c r="O36" s="362"/>
      <c r="P36" s="397">
        <v>2800</v>
      </c>
      <c r="Q36" s="397"/>
      <c r="R36" s="397"/>
      <c r="S36" s="397"/>
      <c r="T36" s="397"/>
      <c r="U36" s="397"/>
      <c r="V36" s="397"/>
      <c r="W36" s="361" t="s">
        <v>133</v>
      </c>
      <c r="X36" s="361" t="s">
        <v>134</v>
      </c>
      <c r="Y36" s="361" t="s">
        <v>135</v>
      </c>
      <c r="Z36" s="361" t="s">
        <v>136</v>
      </c>
      <c r="AA36" s="361" t="s">
        <v>137</v>
      </c>
      <c r="AB36" s="363" t="s">
        <v>138</v>
      </c>
      <c r="AC36" s="363" t="s">
        <v>139</v>
      </c>
      <c r="AD36" s="432"/>
      <c r="AE36" s="423"/>
    </row>
    <row r="37" customFormat="1" ht="153" spans="1:31">
      <c r="A37" s="388">
        <v>9</v>
      </c>
      <c r="B37" s="361" t="s">
        <v>140</v>
      </c>
      <c r="C37" s="376">
        <v>2025</v>
      </c>
      <c r="D37" s="389" t="s">
        <v>141</v>
      </c>
      <c r="E37" s="361" t="s">
        <v>123</v>
      </c>
      <c r="F37" s="361" t="s">
        <v>142</v>
      </c>
      <c r="G37" s="361" t="s">
        <v>47</v>
      </c>
      <c r="H37" s="389" t="s">
        <v>143</v>
      </c>
      <c r="I37" s="361" t="s">
        <v>70</v>
      </c>
      <c r="J37" s="389" t="s">
        <v>144</v>
      </c>
      <c r="K37" s="389">
        <v>18</v>
      </c>
      <c r="L37" s="389"/>
      <c r="M37" s="389"/>
      <c r="N37" s="361">
        <v>560</v>
      </c>
      <c r="O37" s="362"/>
      <c r="P37" s="446">
        <v>560</v>
      </c>
      <c r="Q37" s="446"/>
      <c r="R37" s="446"/>
      <c r="S37" s="446"/>
      <c r="T37" s="446"/>
      <c r="U37" s="446"/>
      <c r="V37" s="446"/>
      <c r="W37" s="389" t="s">
        <v>145</v>
      </c>
      <c r="X37" s="361" t="s">
        <v>146</v>
      </c>
      <c r="Y37" s="361" t="s">
        <v>145</v>
      </c>
      <c r="Z37" s="361" t="s">
        <v>146</v>
      </c>
      <c r="AA37" s="389"/>
      <c r="AB37" s="389" t="s">
        <v>147</v>
      </c>
      <c r="AC37" s="389" t="s">
        <v>148</v>
      </c>
      <c r="AD37" s="432"/>
      <c r="AE37" s="433"/>
    </row>
    <row r="38" s="341" customFormat="1" ht="30" customHeight="1" spans="1:32">
      <c r="A38" s="372" t="s">
        <v>58</v>
      </c>
      <c r="B38" s="373" t="s">
        <v>149</v>
      </c>
      <c r="C38" s="373"/>
      <c r="D38" s="373"/>
      <c r="E38" s="373"/>
      <c r="F38" s="373"/>
      <c r="G38" s="373"/>
      <c r="H38" s="373"/>
      <c r="I38" s="373"/>
      <c r="J38" s="373"/>
      <c r="K38" s="407"/>
      <c r="L38" s="407"/>
      <c r="M38" s="407"/>
      <c r="N38" s="407"/>
      <c r="O38" s="401"/>
      <c r="P38" s="401"/>
      <c r="Q38" s="401"/>
      <c r="R38" s="401"/>
      <c r="S38" s="401"/>
      <c r="T38" s="401"/>
      <c r="U38" s="401"/>
      <c r="V38" s="401"/>
      <c r="W38" s="407"/>
      <c r="X38" s="407"/>
      <c r="Y38" s="407"/>
      <c r="Z38" s="407"/>
      <c r="AA38" s="407"/>
      <c r="AB38" s="407"/>
      <c r="AC38" s="407"/>
      <c r="AD38" s="407"/>
      <c r="AE38" s="407"/>
      <c r="AF38" s="407"/>
    </row>
    <row r="39" s="341" customFormat="1" ht="30" customHeight="1" spans="1:32">
      <c r="A39" s="372" t="s">
        <v>58</v>
      </c>
      <c r="B39" s="373" t="s">
        <v>150</v>
      </c>
      <c r="C39" s="373"/>
      <c r="D39" s="373"/>
      <c r="E39" s="373"/>
      <c r="F39" s="373"/>
      <c r="G39" s="373"/>
      <c r="H39" s="373"/>
      <c r="I39" s="373"/>
      <c r="J39" s="373"/>
      <c r="K39" s="407"/>
      <c r="L39" s="407"/>
      <c r="M39" s="407"/>
      <c r="N39" s="407"/>
      <c r="O39" s="401"/>
      <c r="P39" s="401"/>
      <c r="Q39" s="401"/>
      <c r="R39" s="401"/>
      <c r="S39" s="401"/>
      <c r="T39" s="401"/>
      <c r="U39" s="401"/>
      <c r="V39" s="401"/>
      <c r="W39" s="407"/>
      <c r="X39" s="407"/>
      <c r="Y39" s="407"/>
      <c r="Z39" s="407"/>
      <c r="AA39" s="407"/>
      <c r="AB39" s="407"/>
      <c r="AC39" s="407"/>
      <c r="AD39" s="407"/>
      <c r="AE39" s="407"/>
      <c r="AF39" s="407"/>
    </row>
    <row r="40" s="345" customFormat="1" ht="30" customHeight="1" spans="1:32">
      <c r="A40" s="369" t="s">
        <v>41</v>
      </c>
      <c r="B40" s="370" t="s">
        <v>151</v>
      </c>
      <c r="C40" s="370"/>
      <c r="D40" s="370"/>
      <c r="E40" s="370"/>
      <c r="F40" s="370"/>
      <c r="G40" s="370"/>
      <c r="H40" s="370"/>
      <c r="I40" s="373"/>
      <c r="J40" s="370"/>
      <c r="K40" s="404">
        <f>K41+K42+K43+K44</f>
        <v>0</v>
      </c>
      <c r="L40" s="404">
        <f t="shared" ref="L40:V40" si="11">L41+L42+L43+L44</f>
        <v>0</v>
      </c>
      <c r="M40" s="404">
        <f t="shared" si="11"/>
        <v>0</v>
      </c>
      <c r="N40" s="404">
        <f t="shared" si="11"/>
        <v>0</v>
      </c>
      <c r="O40" s="404">
        <f t="shared" si="11"/>
        <v>0</v>
      </c>
      <c r="P40" s="404">
        <f t="shared" si="11"/>
        <v>0</v>
      </c>
      <c r="Q40" s="404">
        <f t="shared" si="11"/>
        <v>0</v>
      </c>
      <c r="R40" s="404">
        <f t="shared" si="11"/>
        <v>0</v>
      </c>
      <c r="S40" s="404">
        <f t="shared" si="11"/>
        <v>0</v>
      </c>
      <c r="T40" s="404">
        <f t="shared" si="11"/>
        <v>0</v>
      </c>
      <c r="U40" s="404">
        <f t="shared" si="11"/>
        <v>0</v>
      </c>
      <c r="V40" s="404">
        <f t="shared" si="11"/>
        <v>0</v>
      </c>
      <c r="W40" s="414"/>
      <c r="X40" s="414"/>
      <c r="Y40" s="414"/>
      <c r="Z40" s="414"/>
      <c r="AA40" s="414"/>
      <c r="AB40" s="414"/>
      <c r="AC40" s="414"/>
      <c r="AD40" s="414"/>
      <c r="AE40" s="414"/>
      <c r="AF40" s="414"/>
    </row>
    <row r="41" s="341" customFormat="1" ht="30" customHeight="1" spans="1:32">
      <c r="A41" s="372" t="s">
        <v>58</v>
      </c>
      <c r="B41" s="373" t="s">
        <v>152</v>
      </c>
      <c r="C41" s="373"/>
      <c r="D41" s="373"/>
      <c r="E41" s="373"/>
      <c r="F41" s="373"/>
      <c r="G41" s="373"/>
      <c r="H41" s="373"/>
      <c r="I41" s="373"/>
      <c r="J41" s="373"/>
      <c r="K41" s="407"/>
      <c r="L41" s="407"/>
      <c r="M41" s="407"/>
      <c r="N41" s="407"/>
      <c r="O41" s="401"/>
      <c r="P41" s="401"/>
      <c r="Q41" s="401"/>
      <c r="R41" s="401"/>
      <c r="S41" s="401"/>
      <c r="T41" s="401"/>
      <c r="U41" s="401"/>
      <c r="V41" s="401"/>
      <c r="W41" s="407"/>
      <c r="X41" s="407"/>
      <c r="Y41" s="407"/>
      <c r="Z41" s="407"/>
      <c r="AA41" s="407"/>
      <c r="AB41" s="407"/>
      <c r="AC41" s="407"/>
      <c r="AD41" s="407"/>
      <c r="AE41" s="407"/>
      <c r="AF41" s="407"/>
    </row>
    <row r="42" s="341" customFormat="1" ht="30" customHeight="1" spans="1:32">
      <c r="A42" s="372" t="s">
        <v>58</v>
      </c>
      <c r="B42" s="373" t="s">
        <v>153</v>
      </c>
      <c r="C42" s="373"/>
      <c r="D42" s="373"/>
      <c r="E42" s="373"/>
      <c r="F42" s="373"/>
      <c r="G42" s="373"/>
      <c r="H42" s="373"/>
      <c r="I42" s="373"/>
      <c r="J42" s="373"/>
      <c r="K42" s="407"/>
      <c r="L42" s="407"/>
      <c r="M42" s="407"/>
      <c r="N42" s="407"/>
      <c r="O42" s="401"/>
      <c r="P42" s="401"/>
      <c r="Q42" s="401"/>
      <c r="R42" s="401"/>
      <c r="S42" s="401"/>
      <c r="T42" s="401"/>
      <c r="U42" s="401"/>
      <c r="V42" s="401"/>
      <c r="W42" s="407"/>
      <c r="X42" s="407"/>
      <c r="Y42" s="407"/>
      <c r="Z42" s="407"/>
      <c r="AA42" s="407"/>
      <c r="AB42" s="407"/>
      <c r="AC42" s="407"/>
      <c r="AD42" s="407"/>
      <c r="AE42" s="407"/>
      <c r="AF42" s="407"/>
    </row>
    <row r="43" s="341" customFormat="1" ht="30" customHeight="1" spans="1:32">
      <c r="A43" s="372" t="s">
        <v>58</v>
      </c>
      <c r="B43" s="373" t="s">
        <v>154</v>
      </c>
      <c r="C43" s="373"/>
      <c r="D43" s="373"/>
      <c r="E43" s="373"/>
      <c r="F43" s="373"/>
      <c r="G43" s="373"/>
      <c r="H43" s="373"/>
      <c r="I43" s="373"/>
      <c r="J43" s="373"/>
      <c r="K43" s="407"/>
      <c r="L43" s="407"/>
      <c r="M43" s="407"/>
      <c r="N43" s="407"/>
      <c r="O43" s="401"/>
      <c r="P43" s="401"/>
      <c r="Q43" s="401"/>
      <c r="R43" s="401"/>
      <c r="S43" s="401"/>
      <c r="T43" s="401"/>
      <c r="U43" s="401"/>
      <c r="V43" s="401"/>
      <c r="W43" s="407"/>
      <c r="X43" s="407"/>
      <c r="Y43" s="407"/>
      <c r="Z43" s="407"/>
      <c r="AA43" s="407"/>
      <c r="AB43" s="407"/>
      <c r="AC43" s="407"/>
      <c r="AD43" s="407"/>
      <c r="AE43" s="407"/>
      <c r="AF43" s="407"/>
    </row>
    <row r="44" s="341" customFormat="1" ht="30" customHeight="1" spans="1:32">
      <c r="A44" s="372" t="s">
        <v>58</v>
      </c>
      <c r="B44" s="373" t="s">
        <v>155</v>
      </c>
      <c r="C44" s="373"/>
      <c r="D44" s="373"/>
      <c r="E44" s="373"/>
      <c r="F44" s="373"/>
      <c r="G44" s="373"/>
      <c r="H44" s="373"/>
      <c r="I44" s="373"/>
      <c r="J44" s="373"/>
      <c r="K44" s="407"/>
      <c r="L44" s="407"/>
      <c r="M44" s="407"/>
      <c r="N44" s="407"/>
      <c r="O44" s="401"/>
      <c r="P44" s="401"/>
      <c r="Q44" s="401"/>
      <c r="R44" s="401"/>
      <c r="S44" s="401"/>
      <c r="T44" s="401"/>
      <c r="U44" s="401"/>
      <c r="V44" s="401"/>
      <c r="W44" s="407"/>
      <c r="X44" s="407"/>
      <c r="Y44" s="407"/>
      <c r="Z44" s="407"/>
      <c r="AA44" s="407"/>
      <c r="AB44" s="407"/>
      <c r="AC44" s="407"/>
      <c r="AD44" s="407"/>
      <c r="AE44" s="407"/>
      <c r="AF44" s="407"/>
    </row>
    <row r="45" s="345" customFormat="1" ht="30" customHeight="1" spans="1:32">
      <c r="A45" s="369" t="s">
        <v>41</v>
      </c>
      <c r="B45" s="370" t="s">
        <v>156</v>
      </c>
      <c r="C45" s="370"/>
      <c r="D45" s="370"/>
      <c r="E45" s="370"/>
      <c r="F45" s="370"/>
      <c r="G45" s="370"/>
      <c r="H45" s="370"/>
      <c r="I45" s="373"/>
      <c r="J45" s="370"/>
      <c r="K45" s="404">
        <f>K46+K48+K49+K50+K51</f>
        <v>0</v>
      </c>
      <c r="L45" s="404">
        <f t="shared" ref="L45:V45" si="12">L46+L48+L49+L50+L51</f>
        <v>1300</v>
      </c>
      <c r="M45" s="404">
        <f t="shared" si="12"/>
        <v>0</v>
      </c>
      <c r="N45" s="404">
        <f t="shared" si="12"/>
        <v>250</v>
      </c>
      <c r="O45" s="404">
        <f t="shared" si="12"/>
        <v>0</v>
      </c>
      <c r="P45" s="404">
        <f t="shared" si="12"/>
        <v>250</v>
      </c>
      <c r="Q45" s="404">
        <f t="shared" si="12"/>
        <v>0</v>
      </c>
      <c r="R45" s="404">
        <f t="shared" si="12"/>
        <v>0</v>
      </c>
      <c r="S45" s="404">
        <f t="shared" si="12"/>
        <v>0</v>
      </c>
      <c r="T45" s="404">
        <f t="shared" si="12"/>
        <v>0</v>
      </c>
      <c r="U45" s="404">
        <f t="shared" si="12"/>
        <v>0</v>
      </c>
      <c r="V45" s="404">
        <f t="shared" si="12"/>
        <v>0</v>
      </c>
      <c r="W45" s="414"/>
      <c r="X45" s="414"/>
      <c r="Y45" s="414"/>
      <c r="Z45" s="414"/>
      <c r="AA45" s="414"/>
      <c r="AB45" s="414"/>
      <c r="AC45" s="414"/>
      <c r="AD45" s="414"/>
      <c r="AE45" s="414"/>
      <c r="AF45" s="414"/>
    </row>
    <row r="46" s="341" customFormat="1" ht="30" customHeight="1" spans="1:32">
      <c r="A46" s="372" t="s">
        <v>58</v>
      </c>
      <c r="B46" s="373" t="s">
        <v>157</v>
      </c>
      <c r="C46" s="373"/>
      <c r="D46" s="373"/>
      <c r="E46" s="373"/>
      <c r="F46" s="373"/>
      <c r="G46" s="373"/>
      <c r="H46" s="373"/>
      <c r="I46" s="373"/>
      <c r="J46" s="373"/>
      <c r="K46" s="401">
        <f>SUM(K47)</f>
        <v>0</v>
      </c>
      <c r="L46" s="401">
        <f t="shared" ref="L46:V46" si="13">SUM(L47)</f>
        <v>1300</v>
      </c>
      <c r="M46" s="401">
        <f t="shared" si="13"/>
        <v>0</v>
      </c>
      <c r="N46" s="401">
        <f t="shared" si="13"/>
        <v>250</v>
      </c>
      <c r="O46" s="401">
        <f t="shared" si="13"/>
        <v>0</v>
      </c>
      <c r="P46" s="401">
        <f t="shared" si="13"/>
        <v>250</v>
      </c>
      <c r="Q46" s="401">
        <f t="shared" si="13"/>
        <v>0</v>
      </c>
      <c r="R46" s="401">
        <f t="shared" si="13"/>
        <v>0</v>
      </c>
      <c r="S46" s="401">
        <f t="shared" si="13"/>
        <v>0</v>
      </c>
      <c r="T46" s="401">
        <f t="shared" si="13"/>
        <v>0</v>
      </c>
      <c r="U46" s="401">
        <f t="shared" si="13"/>
        <v>0</v>
      </c>
      <c r="V46" s="401">
        <f t="shared" si="13"/>
        <v>0</v>
      </c>
      <c r="W46" s="407"/>
      <c r="X46" s="407"/>
      <c r="Y46" s="407"/>
      <c r="Z46" s="407"/>
      <c r="AA46" s="407"/>
      <c r="AB46" s="407"/>
      <c r="AC46" s="407"/>
      <c r="AD46" s="407"/>
      <c r="AE46" s="407"/>
      <c r="AF46" s="407"/>
    </row>
    <row r="47" customFormat="1" ht="153" spans="1:31">
      <c r="A47" s="360">
        <v>10</v>
      </c>
      <c r="B47" s="361" t="s">
        <v>158</v>
      </c>
      <c r="C47" s="376">
        <v>2025</v>
      </c>
      <c r="D47" s="389" t="s">
        <v>159</v>
      </c>
      <c r="E47" s="361" t="s">
        <v>40</v>
      </c>
      <c r="F47" s="361" t="s">
        <v>160</v>
      </c>
      <c r="G47" s="389" t="s">
        <v>47</v>
      </c>
      <c r="H47" s="389" t="s">
        <v>48</v>
      </c>
      <c r="I47" s="389" t="s">
        <v>49</v>
      </c>
      <c r="J47" s="389" t="s">
        <v>161</v>
      </c>
      <c r="K47" s="397"/>
      <c r="L47" s="397">
        <v>1300</v>
      </c>
      <c r="M47" s="397"/>
      <c r="N47" s="397">
        <v>250</v>
      </c>
      <c r="O47" s="362"/>
      <c r="P47" s="397">
        <v>250</v>
      </c>
      <c r="Q47" s="397"/>
      <c r="R47" s="397"/>
      <c r="S47" s="397"/>
      <c r="T47" s="397"/>
      <c r="U47" s="397"/>
      <c r="V47" s="397"/>
      <c r="W47" s="361" t="s">
        <v>53</v>
      </c>
      <c r="X47" s="361" t="s">
        <v>54</v>
      </c>
      <c r="Y47" s="361" t="s">
        <v>53</v>
      </c>
      <c r="Z47" s="361" t="s">
        <v>54</v>
      </c>
      <c r="AA47" s="362" t="s">
        <v>55</v>
      </c>
      <c r="AB47" s="389" t="s">
        <v>162</v>
      </c>
      <c r="AC47" s="389" t="s">
        <v>163</v>
      </c>
      <c r="AD47" s="434"/>
      <c r="AE47" s="423"/>
    </row>
    <row r="48" s="341" customFormat="1" ht="30" customHeight="1" spans="1:32">
      <c r="A48" s="372" t="s">
        <v>58</v>
      </c>
      <c r="B48" s="373" t="s">
        <v>164</v>
      </c>
      <c r="C48" s="373"/>
      <c r="D48" s="373"/>
      <c r="E48" s="373"/>
      <c r="F48" s="373"/>
      <c r="G48" s="373"/>
      <c r="H48" s="373"/>
      <c r="I48" s="373"/>
      <c r="J48" s="373"/>
      <c r="K48" s="407"/>
      <c r="L48" s="407"/>
      <c r="M48" s="407"/>
      <c r="N48" s="407"/>
      <c r="O48" s="401"/>
      <c r="P48" s="401"/>
      <c r="Q48" s="401"/>
      <c r="R48" s="401"/>
      <c r="S48" s="401"/>
      <c r="T48" s="401"/>
      <c r="U48" s="401"/>
      <c r="V48" s="401"/>
      <c r="W48" s="407"/>
      <c r="X48" s="407"/>
      <c r="Y48" s="407"/>
      <c r="Z48" s="407"/>
      <c r="AA48" s="407"/>
      <c r="AB48" s="407"/>
      <c r="AC48" s="407"/>
      <c r="AD48" s="407"/>
      <c r="AE48" s="407"/>
      <c r="AF48" s="407"/>
    </row>
    <row r="49" s="341" customFormat="1" ht="30" customHeight="1" spans="1:32">
      <c r="A49" s="372" t="s">
        <v>58</v>
      </c>
      <c r="B49" s="373" t="s">
        <v>165</v>
      </c>
      <c r="C49" s="373"/>
      <c r="D49" s="373"/>
      <c r="E49" s="373"/>
      <c r="F49" s="373"/>
      <c r="G49" s="373"/>
      <c r="H49" s="373"/>
      <c r="I49" s="373"/>
      <c r="J49" s="373"/>
      <c r="K49" s="407"/>
      <c r="L49" s="407"/>
      <c r="M49" s="407"/>
      <c r="N49" s="407"/>
      <c r="O49" s="401"/>
      <c r="P49" s="401"/>
      <c r="Q49" s="401"/>
      <c r="R49" s="401"/>
      <c r="S49" s="401"/>
      <c r="T49" s="401"/>
      <c r="U49" s="401"/>
      <c r="V49" s="401"/>
      <c r="W49" s="407"/>
      <c r="X49" s="407"/>
      <c r="Y49" s="407"/>
      <c r="Z49" s="407"/>
      <c r="AA49" s="407"/>
      <c r="AB49" s="407"/>
      <c r="AC49" s="407"/>
      <c r="AD49" s="407"/>
      <c r="AE49" s="407"/>
      <c r="AF49" s="407"/>
    </row>
    <row r="50" s="341" customFormat="1" ht="30" customHeight="1" spans="1:32">
      <c r="A50" s="372" t="s">
        <v>58</v>
      </c>
      <c r="B50" s="373" t="s">
        <v>166</v>
      </c>
      <c r="C50" s="373"/>
      <c r="D50" s="373"/>
      <c r="E50" s="373"/>
      <c r="F50" s="373"/>
      <c r="G50" s="373"/>
      <c r="H50" s="373"/>
      <c r="I50" s="373"/>
      <c r="J50" s="373"/>
      <c r="K50" s="407"/>
      <c r="L50" s="407"/>
      <c r="M50" s="407"/>
      <c r="N50" s="407"/>
      <c r="O50" s="401"/>
      <c r="P50" s="401"/>
      <c r="Q50" s="401"/>
      <c r="R50" s="401"/>
      <c r="S50" s="401"/>
      <c r="T50" s="401"/>
      <c r="U50" s="401"/>
      <c r="V50" s="401"/>
      <c r="W50" s="407"/>
      <c r="X50" s="407"/>
      <c r="Y50" s="407"/>
      <c r="Z50" s="407"/>
      <c r="AA50" s="407"/>
      <c r="AB50" s="407"/>
      <c r="AC50" s="407"/>
      <c r="AD50" s="407"/>
      <c r="AE50" s="407"/>
      <c r="AF50" s="407"/>
    </row>
    <row r="51" s="341" customFormat="1" ht="30" customHeight="1" spans="1:32">
      <c r="A51" s="372" t="s">
        <v>58</v>
      </c>
      <c r="B51" s="373" t="s">
        <v>167</v>
      </c>
      <c r="C51" s="373"/>
      <c r="D51" s="373"/>
      <c r="E51" s="373"/>
      <c r="F51" s="373"/>
      <c r="G51" s="373"/>
      <c r="H51" s="373"/>
      <c r="I51" s="373"/>
      <c r="J51" s="373"/>
      <c r="K51" s="407"/>
      <c r="L51" s="407"/>
      <c r="M51" s="407"/>
      <c r="N51" s="407"/>
      <c r="O51" s="401"/>
      <c r="P51" s="401"/>
      <c r="Q51" s="401"/>
      <c r="R51" s="401"/>
      <c r="S51" s="401"/>
      <c r="T51" s="401"/>
      <c r="U51" s="401"/>
      <c r="V51" s="401"/>
      <c r="W51" s="407"/>
      <c r="X51" s="407"/>
      <c r="Y51" s="407"/>
      <c r="Z51" s="407"/>
      <c r="AA51" s="407"/>
      <c r="AB51" s="407"/>
      <c r="AC51" s="407"/>
      <c r="AD51" s="407"/>
      <c r="AE51" s="407"/>
      <c r="AF51" s="407"/>
    </row>
    <row r="52" s="341" customFormat="1" ht="30" customHeight="1" spans="1:32">
      <c r="A52" s="353" t="s">
        <v>39</v>
      </c>
      <c r="B52" s="354" t="s">
        <v>168</v>
      </c>
      <c r="C52" s="354"/>
      <c r="D52" s="354"/>
      <c r="E52" s="354"/>
      <c r="F52" s="354"/>
      <c r="G52" s="354"/>
      <c r="H52" s="354"/>
      <c r="I52" s="354"/>
      <c r="J52" s="354"/>
      <c r="K52" s="405">
        <f>K53+K57+K61+K64+K68</f>
        <v>0</v>
      </c>
      <c r="L52" s="405">
        <f t="shared" ref="L52:V52" si="14">L53+L57+L61+L64+L68</f>
        <v>0</v>
      </c>
      <c r="M52" s="405">
        <f t="shared" si="14"/>
        <v>0</v>
      </c>
      <c r="N52" s="405">
        <f t="shared" si="14"/>
        <v>100</v>
      </c>
      <c r="O52" s="405">
        <f t="shared" si="14"/>
        <v>60</v>
      </c>
      <c r="P52" s="405">
        <f t="shared" si="14"/>
        <v>40</v>
      </c>
      <c r="Q52" s="405">
        <f t="shared" si="14"/>
        <v>0</v>
      </c>
      <c r="R52" s="405">
        <f t="shared" si="14"/>
        <v>0</v>
      </c>
      <c r="S52" s="405">
        <f t="shared" si="14"/>
        <v>0</v>
      </c>
      <c r="T52" s="405">
        <f t="shared" si="14"/>
        <v>0</v>
      </c>
      <c r="U52" s="405">
        <f t="shared" si="14"/>
        <v>0</v>
      </c>
      <c r="V52" s="405">
        <f t="shared" si="14"/>
        <v>0</v>
      </c>
      <c r="W52" s="416"/>
      <c r="X52" s="416"/>
      <c r="Y52" s="416"/>
      <c r="Z52" s="416"/>
      <c r="AA52" s="416"/>
      <c r="AB52" s="416"/>
      <c r="AC52" s="416"/>
      <c r="AD52" s="416"/>
      <c r="AE52" s="416"/>
      <c r="AF52" s="416"/>
    </row>
    <row r="53" s="345" customFormat="1" ht="30" customHeight="1" spans="1:32">
      <c r="A53" s="356" t="s">
        <v>41</v>
      </c>
      <c r="B53" s="370" t="s">
        <v>169</v>
      </c>
      <c r="C53" s="370"/>
      <c r="D53" s="370"/>
      <c r="E53" s="370"/>
      <c r="F53" s="370"/>
      <c r="G53" s="370"/>
      <c r="H53" s="370"/>
      <c r="I53" s="373"/>
      <c r="J53" s="370"/>
      <c r="K53" s="404">
        <f>K54+K56</f>
        <v>0</v>
      </c>
      <c r="L53" s="404">
        <f t="shared" ref="L53:V53" si="15">L54+L56</f>
        <v>0</v>
      </c>
      <c r="M53" s="404">
        <f t="shared" si="15"/>
        <v>0</v>
      </c>
      <c r="N53" s="404">
        <f t="shared" si="15"/>
        <v>100</v>
      </c>
      <c r="O53" s="404">
        <f t="shared" si="15"/>
        <v>60</v>
      </c>
      <c r="P53" s="404">
        <f t="shared" si="15"/>
        <v>40</v>
      </c>
      <c r="Q53" s="404">
        <f t="shared" si="15"/>
        <v>0</v>
      </c>
      <c r="R53" s="404">
        <f t="shared" si="15"/>
        <v>0</v>
      </c>
      <c r="S53" s="404">
        <f t="shared" si="15"/>
        <v>0</v>
      </c>
      <c r="T53" s="404">
        <f t="shared" si="15"/>
        <v>0</v>
      </c>
      <c r="U53" s="404">
        <f t="shared" si="15"/>
        <v>0</v>
      </c>
      <c r="V53" s="404">
        <f t="shared" si="15"/>
        <v>0</v>
      </c>
      <c r="W53" s="414"/>
      <c r="X53" s="414"/>
      <c r="Y53" s="414"/>
      <c r="Z53" s="414"/>
      <c r="AA53" s="414"/>
      <c r="AB53" s="414"/>
      <c r="AC53" s="414"/>
      <c r="AD53" s="414"/>
      <c r="AE53" s="414"/>
      <c r="AF53" s="414"/>
    </row>
    <row r="54" s="341" customFormat="1" ht="30" customHeight="1" spans="1:32">
      <c r="A54" s="372" t="s">
        <v>58</v>
      </c>
      <c r="B54" s="373" t="s">
        <v>170</v>
      </c>
      <c r="C54" s="373"/>
      <c r="D54" s="373"/>
      <c r="E54" s="373"/>
      <c r="F54" s="373"/>
      <c r="G54" s="373"/>
      <c r="H54" s="373"/>
      <c r="I54" s="373"/>
      <c r="J54" s="373"/>
      <c r="K54" s="401">
        <f>SUM(K55)</f>
        <v>0</v>
      </c>
      <c r="L54" s="401">
        <f t="shared" ref="L54:V54" si="16">SUM(L55)</f>
        <v>0</v>
      </c>
      <c r="M54" s="401">
        <f t="shared" si="16"/>
        <v>0</v>
      </c>
      <c r="N54" s="401">
        <f t="shared" si="16"/>
        <v>100</v>
      </c>
      <c r="O54" s="401">
        <f t="shared" si="16"/>
        <v>60</v>
      </c>
      <c r="P54" s="401">
        <f t="shared" si="16"/>
        <v>40</v>
      </c>
      <c r="Q54" s="401">
        <f t="shared" si="16"/>
        <v>0</v>
      </c>
      <c r="R54" s="401">
        <f t="shared" si="16"/>
        <v>0</v>
      </c>
      <c r="S54" s="401">
        <f t="shared" si="16"/>
        <v>0</v>
      </c>
      <c r="T54" s="401">
        <f t="shared" si="16"/>
        <v>0</v>
      </c>
      <c r="U54" s="401">
        <f t="shared" si="16"/>
        <v>0</v>
      </c>
      <c r="V54" s="401">
        <f t="shared" si="16"/>
        <v>0</v>
      </c>
      <c r="W54" s="407"/>
      <c r="X54" s="407"/>
      <c r="Y54" s="407"/>
      <c r="Z54" s="407"/>
      <c r="AA54" s="407"/>
      <c r="AB54" s="407"/>
      <c r="AC54" s="407"/>
      <c r="AD54" s="407"/>
      <c r="AE54" s="407"/>
      <c r="AF54" s="407"/>
    </row>
    <row r="55" customFormat="1" ht="178.5" spans="1:31">
      <c r="A55" s="360">
        <v>11</v>
      </c>
      <c r="B55" s="361" t="s">
        <v>171</v>
      </c>
      <c r="C55" s="376">
        <v>2025</v>
      </c>
      <c r="D55" s="389" t="s">
        <v>172</v>
      </c>
      <c r="E55" s="361" t="s">
        <v>168</v>
      </c>
      <c r="F55" s="361" t="s">
        <v>170</v>
      </c>
      <c r="G55" s="389" t="s">
        <v>47</v>
      </c>
      <c r="H55" s="389" t="s">
        <v>48</v>
      </c>
      <c r="I55" s="389" t="s">
        <v>49</v>
      </c>
      <c r="J55" s="389" t="s">
        <v>173</v>
      </c>
      <c r="K55" s="397"/>
      <c r="L55" s="397"/>
      <c r="M55" s="397"/>
      <c r="N55" s="397">
        <v>100</v>
      </c>
      <c r="O55" s="362">
        <v>60</v>
      </c>
      <c r="P55" s="397">
        <v>40</v>
      </c>
      <c r="Q55" s="397"/>
      <c r="R55" s="397"/>
      <c r="S55" s="397"/>
      <c r="T55" s="397"/>
      <c r="U55" s="397"/>
      <c r="V55" s="397"/>
      <c r="W55" s="361" t="s">
        <v>174</v>
      </c>
      <c r="X55" s="361" t="s">
        <v>175</v>
      </c>
      <c r="Y55" s="361" t="s">
        <v>174</v>
      </c>
      <c r="Z55" s="361" t="s">
        <v>175</v>
      </c>
      <c r="AA55" s="361" t="s">
        <v>176</v>
      </c>
      <c r="AB55" s="389" t="s">
        <v>177</v>
      </c>
      <c r="AC55" s="389" t="s">
        <v>178</v>
      </c>
      <c r="AD55" s="434"/>
      <c r="AE55" s="423"/>
    </row>
    <row r="56" s="341" customFormat="1" ht="30" customHeight="1" spans="1:32">
      <c r="A56" s="372" t="s">
        <v>58</v>
      </c>
      <c r="B56" s="373" t="s">
        <v>179</v>
      </c>
      <c r="C56" s="373"/>
      <c r="D56" s="373"/>
      <c r="E56" s="373"/>
      <c r="F56" s="373"/>
      <c r="G56" s="373"/>
      <c r="H56" s="373"/>
      <c r="I56" s="373"/>
      <c r="J56" s="373"/>
      <c r="K56" s="407"/>
      <c r="L56" s="407"/>
      <c r="M56" s="407"/>
      <c r="N56" s="407"/>
      <c r="O56" s="401"/>
      <c r="P56" s="401"/>
      <c r="Q56" s="401"/>
      <c r="R56" s="401"/>
      <c r="S56" s="401"/>
      <c r="T56" s="401"/>
      <c r="U56" s="401"/>
      <c r="V56" s="401"/>
      <c r="W56" s="407"/>
      <c r="X56" s="407"/>
      <c r="Y56" s="407"/>
      <c r="Z56" s="407"/>
      <c r="AA56" s="407"/>
      <c r="AB56" s="407"/>
      <c r="AC56" s="407"/>
      <c r="AD56" s="407"/>
      <c r="AE56" s="407"/>
      <c r="AF56" s="407"/>
    </row>
    <row r="57" s="345" customFormat="1" ht="30" customHeight="1" spans="1:32">
      <c r="A57" s="369" t="s">
        <v>41</v>
      </c>
      <c r="B57" s="370" t="s">
        <v>180</v>
      </c>
      <c r="C57" s="370"/>
      <c r="D57" s="370"/>
      <c r="E57" s="370"/>
      <c r="F57" s="370"/>
      <c r="G57" s="370"/>
      <c r="H57" s="370"/>
      <c r="I57" s="373"/>
      <c r="J57" s="370"/>
      <c r="K57" s="404">
        <f>K58+K59+K60</f>
        <v>0</v>
      </c>
      <c r="L57" s="404">
        <f t="shared" ref="L57:V57" si="17">L58+L59+L60</f>
        <v>0</v>
      </c>
      <c r="M57" s="404">
        <f t="shared" si="17"/>
        <v>0</v>
      </c>
      <c r="N57" s="404">
        <f t="shared" si="17"/>
        <v>0</v>
      </c>
      <c r="O57" s="404">
        <f t="shared" si="17"/>
        <v>0</v>
      </c>
      <c r="P57" s="404">
        <f t="shared" si="17"/>
        <v>0</v>
      </c>
      <c r="Q57" s="404">
        <f t="shared" si="17"/>
        <v>0</v>
      </c>
      <c r="R57" s="404">
        <f t="shared" si="17"/>
        <v>0</v>
      </c>
      <c r="S57" s="404">
        <f t="shared" si="17"/>
        <v>0</v>
      </c>
      <c r="T57" s="404">
        <f t="shared" si="17"/>
        <v>0</v>
      </c>
      <c r="U57" s="404">
        <f t="shared" si="17"/>
        <v>0</v>
      </c>
      <c r="V57" s="404">
        <f t="shared" si="17"/>
        <v>0</v>
      </c>
      <c r="W57" s="414"/>
      <c r="X57" s="414"/>
      <c r="Y57" s="414"/>
      <c r="Z57" s="414"/>
      <c r="AA57" s="414"/>
      <c r="AB57" s="414"/>
      <c r="AC57" s="414"/>
      <c r="AD57" s="414"/>
      <c r="AE57" s="414"/>
      <c r="AF57" s="414"/>
    </row>
    <row r="58" s="341" customFormat="1" ht="30" customHeight="1" spans="1:32">
      <c r="A58" s="372" t="s">
        <v>58</v>
      </c>
      <c r="B58" s="373" t="s">
        <v>181</v>
      </c>
      <c r="C58" s="373"/>
      <c r="D58" s="373"/>
      <c r="E58" s="373"/>
      <c r="F58" s="373"/>
      <c r="G58" s="373"/>
      <c r="H58" s="373"/>
      <c r="I58" s="373"/>
      <c r="J58" s="373"/>
      <c r="K58" s="407"/>
      <c r="L58" s="407"/>
      <c r="M58" s="407"/>
      <c r="N58" s="407"/>
      <c r="O58" s="401"/>
      <c r="P58" s="401"/>
      <c r="Q58" s="401"/>
      <c r="R58" s="401"/>
      <c r="S58" s="401"/>
      <c r="T58" s="401"/>
      <c r="U58" s="401"/>
      <c r="V58" s="401"/>
      <c r="W58" s="407"/>
      <c r="X58" s="407"/>
      <c r="Y58" s="407"/>
      <c r="Z58" s="407"/>
      <c r="AA58" s="407"/>
      <c r="AB58" s="407"/>
      <c r="AC58" s="407"/>
      <c r="AD58" s="407"/>
      <c r="AE58" s="407"/>
      <c r="AF58" s="407"/>
    </row>
    <row r="59" s="341" customFormat="1" ht="30" customHeight="1" spans="1:32">
      <c r="A59" s="372" t="s">
        <v>58</v>
      </c>
      <c r="B59" s="373" t="s">
        <v>182</v>
      </c>
      <c r="C59" s="373"/>
      <c r="D59" s="373"/>
      <c r="E59" s="373"/>
      <c r="F59" s="373"/>
      <c r="G59" s="373"/>
      <c r="H59" s="373"/>
      <c r="I59" s="373"/>
      <c r="J59" s="373"/>
      <c r="K59" s="407"/>
      <c r="L59" s="407"/>
      <c r="M59" s="407"/>
      <c r="N59" s="407"/>
      <c r="O59" s="401"/>
      <c r="P59" s="401"/>
      <c r="Q59" s="401"/>
      <c r="R59" s="401"/>
      <c r="S59" s="401"/>
      <c r="T59" s="401"/>
      <c r="U59" s="401"/>
      <c r="V59" s="401"/>
      <c r="W59" s="407"/>
      <c r="X59" s="407"/>
      <c r="Y59" s="407"/>
      <c r="Z59" s="407"/>
      <c r="AA59" s="407"/>
      <c r="AB59" s="407"/>
      <c r="AC59" s="407"/>
      <c r="AD59" s="407"/>
      <c r="AE59" s="407"/>
      <c r="AF59" s="407"/>
    </row>
    <row r="60" s="341" customFormat="1" ht="30" customHeight="1" spans="1:32">
      <c r="A60" s="372" t="s">
        <v>58</v>
      </c>
      <c r="B60" s="373" t="s">
        <v>183</v>
      </c>
      <c r="C60" s="373"/>
      <c r="D60" s="373"/>
      <c r="E60" s="373"/>
      <c r="F60" s="373"/>
      <c r="G60" s="373"/>
      <c r="H60" s="373"/>
      <c r="I60" s="373"/>
      <c r="J60" s="373"/>
      <c r="K60" s="407"/>
      <c r="L60" s="407"/>
      <c r="M60" s="407"/>
      <c r="N60" s="407"/>
      <c r="O60" s="401"/>
      <c r="P60" s="401"/>
      <c r="Q60" s="401"/>
      <c r="R60" s="401"/>
      <c r="S60" s="401"/>
      <c r="T60" s="401"/>
      <c r="U60" s="401"/>
      <c r="V60" s="401"/>
      <c r="W60" s="407"/>
      <c r="X60" s="407"/>
      <c r="Y60" s="407"/>
      <c r="Z60" s="407"/>
      <c r="AA60" s="407"/>
      <c r="AB60" s="407"/>
      <c r="AC60" s="407"/>
      <c r="AD60" s="407"/>
      <c r="AE60" s="407"/>
      <c r="AF60" s="407"/>
    </row>
    <row r="61" s="345" customFormat="1" ht="30" customHeight="1" spans="1:32">
      <c r="A61" s="369" t="s">
        <v>41</v>
      </c>
      <c r="B61" s="370" t="s">
        <v>184</v>
      </c>
      <c r="C61" s="370"/>
      <c r="D61" s="370"/>
      <c r="E61" s="370"/>
      <c r="F61" s="370"/>
      <c r="G61" s="370"/>
      <c r="H61" s="370"/>
      <c r="I61" s="373"/>
      <c r="J61" s="370"/>
      <c r="K61" s="404">
        <f>K62+K63</f>
        <v>0</v>
      </c>
      <c r="L61" s="404">
        <f t="shared" ref="L61:V61" si="18">L62+L63</f>
        <v>0</v>
      </c>
      <c r="M61" s="404">
        <f t="shared" si="18"/>
        <v>0</v>
      </c>
      <c r="N61" s="404">
        <f t="shared" si="18"/>
        <v>0</v>
      </c>
      <c r="O61" s="404">
        <f t="shared" si="18"/>
        <v>0</v>
      </c>
      <c r="P61" s="404">
        <f t="shared" si="18"/>
        <v>0</v>
      </c>
      <c r="Q61" s="404">
        <f t="shared" si="18"/>
        <v>0</v>
      </c>
      <c r="R61" s="404">
        <f t="shared" si="18"/>
        <v>0</v>
      </c>
      <c r="S61" s="404">
        <f t="shared" si="18"/>
        <v>0</v>
      </c>
      <c r="T61" s="404">
        <f t="shared" si="18"/>
        <v>0</v>
      </c>
      <c r="U61" s="404">
        <f t="shared" si="18"/>
        <v>0</v>
      </c>
      <c r="V61" s="404">
        <f t="shared" si="18"/>
        <v>0</v>
      </c>
      <c r="W61" s="414"/>
      <c r="X61" s="414"/>
      <c r="Y61" s="414"/>
      <c r="Z61" s="414"/>
      <c r="AA61" s="414"/>
      <c r="AB61" s="414"/>
      <c r="AC61" s="414"/>
      <c r="AD61" s="414"/>
      <c r="AE61" s="414"/>
      <c r="AF61" s="414"/>
    </row>
    <row r="62" s="341" customFormat="1" ht="30" customHeight="1" spans="1:32">
      <c r="A62" s="372" t="s">
        <v>58</v>
      </c>
      <c r="B62" s="373" t="s">
        <v>185</v>
      </c>
      <c r="C62" s="373"/>
      <c r="D62" s="373"/>
      <c r="E62" s="373"/>
      <c r="F62" s="373"/>
      <c r="G62" s="373"/>
      <c r="H62" s="373"/>
      <c r="I62" s="373"/>
      <c r="J62" s="373"/>
      <c r="K62" s="407"/>
      <c r="L62" s="407"/>
      <c r="M62" s="407"/>
      <c r="N62" s="407"/>
      <c r="O62" s="401"/>
      <c r="P62" s="401"/>
      <c r="Q62" s="401"/>
      <c r="R62" s="401"/>
      <c r="S62" s="401"/>
      <c r="T62" s="401"/>
      <c r="U62" s="401"/>
      <c r="V62" s="401"/>
      <c r="W62" s="407"/>
      <c r="X62" s="407"/>
      <c r="Y62" s="407"/>
      <c r="Z62" s="407"/>
      <c r="AA62" s="407"/>
      <c r="AB62" s="407"/>
      <c r="AC62" s="407"/>
      <c r="AD62" s="407"/>
      <c r="AE62" s="407"/>
      <c r="AF62" s="407"/>
    </row>
    <row r="63" s="341" customFormat="1" ht="30" customHeight="1" spans="1:32">
      <c r="A63" s="372" t="s">
        <v>58</v>
      </c>
      <c r="B63" s="373" t="s">
        <v>186</v>
      </c>
      <c r="C63" s="373"/>
      <c r="D63" s="373"/>
      <c r="E63" s="373"/>
      <c r="F63" s="373"/>
      <c r="G63" s="373"/>
      <c r="H63" s="373"/>
      <c r="I63" s="373"/>
      <c r="J63" s="373"/>
      <c r="K63" s="407"/>
      <c r="L63" s="407"/>
      <c r="M63" s="407"/>
      <c r="N63" s="407"/>
      <c r="O63" s="401"/>
      <c r="P63" s="401"/>
      <c r="Q63" s="401"/>
      <c r="R63" s="401"/>
      <c r="S63" s="401"/>
      <c r="T63" s="401"/>
      <c r="U63" s="401"/>
      <c r="V63" s="401"/>
      <c r="W63" s="407"/>
      <c r="X63" s="407"/>
      <c r="Y63" s="407"/>
      <c r="Z63" s="407"/>
      <c r="AA63" s="407"/>
      <c r="AB63" s="407"/>
      <c r="AC63" s="407"/>
      <c r="AD63" s="407"/>
      <c r="AE63" s="407"/>
      <c r="AF63" s="407"/>
    </row>
    <row r="64" s="345" customFormat="1" ht="30" customHeight="1" spans="1:32">
      <c r="A64" s="369" t="s">
        <v>41</v>
      </c>
      <c r="B64" s="370" t="s">
        <v>187</v>
      </c>
      <c r="C64" s="370"/>
      <c r="D64" s="370"/>
      <c r="E64" s="370"/>
      <c r="F64" s="370"/>
      <c r="G64" s="370"/>
      <c r="H64" s="370"/>
      <c r="I64" s="373"/>
      <c r="J64" s="370"/>
      <c r="K64" s="404">
        <f>K65+K66+K67</f>
        <v>0</v>
      </c>
      <c r="L64" s="404">
        <f t="shared" ref="L64:V64" si="19">L65+L66+L67</f>
        <v>0</v>
      </c>
      <c r="M64" s="404">
        <f t="shared" si="19"/>
        <v>0</v>
      </c>
      <c r="N64" s="404">
        <f t="shared" si="19"/>
        <v>0</v>
      </c>
      <c r="O64" s="404">
        <f t="shared" si="19"/>
        <v>0</v>
      </c>
      <c r="P64" s="404">
        <f t="shared" si="19"/>
        <v>0</v>
      </c>
      <c r="Q64" s="404">
        <f t="shared" si="19"/>
        <v>0</v>
      </c>
      <c r="R64" s="404">
        <f t="shared" si="19"/>
        <v>0</v>
      </c>
      <c r="S64" s="404">
        <f t="shared" si="19"/>
        <v>0</v>
      </c>
      <c r="T64" s="404">
        <f t="shared" si="19"/>
        <v>0</v>
      </c>
      <c r="U64" s="404">
        <f t="shared" si="19"/>
        <v>0</v>
      </c>
      <c r="V64" s="404">
        <f t="shared" si="19"/>
        <v>0</v>
      </c>
      <c r="W64" s="414"/>
      <c r="X64" s="414"/>
      <c r="Y64" s="414"/>
      <c r="Z64" s="414"/>
      <c r="AA64" s="414"/>
      <c r="AB64" s="414"/>
      <c r="AC64" s="414"/>
      <c r="AD64" s="414"/>
      <c r="AE64" s="414"/>
      <c r="AF64" s="414"/>
    </row>
    <row r="65" s="341" customFormat="1" ht="30" customHeight="1" spans="1:32">
      <c r="A65" s="372" t="s">
        <v>58</v>
      </c>
      <c r="B65" s="373" t="s">
        <v>188</v>
      </c>
      <c r="C65" s="373"/>
      <c r="D65" s="373"/>
      <c r="E65" s="373"/>
      <c r="F65" s="373"/>
      <c r="G65" s="373"/>
      <c r="H65" s="373"/>
      <c r="I65" s="373"/>
      <c r="J65" s="373"/>
      <c r="K65" s="407"/>
      <c r="L65" s="407"/>
      <c r="M65" s="407"/>
      <c r="N65" s="407"/>
      <c r="O65" s="401"/>
      <c r="P65" s="401"/>
      <c r="Q65" s="401"/>
      <c r="R65" s="401"/>
      <c r="S65" s="401"/>
      <c r="T65" s="401"/>
      <c r="U65" s="401"/>
      <c r="V65" s="401"/>
      <c r="W65" s="407"/>
      <c r="X65" s="407"/>
      <c r="Y65" s="407"/>
      <c r="Z65" s="407"/>
      <c r="AA65" s="407"/>
      <c r="AB65" s="407"/>
      <c r="AC65" s="407"/>
      <c r="AD65" s="407"/>
      <c r="AE65" s="407"/>
      <c r="AF65" s="407"/>
    </row>
    <row r="66" s="341" customFormat="1" ht="30" customHeight="1" spans="1:32">
      <c r="A66" s="372" t="s">
        <v>58</v>
      </c>
      <c r="B66" s="373" t="s">
        <v>189</v>
      </c>
      <c r="C66" s="373"/>
      <c r="D66" s="373"/>
      <c r="E66" s="373"/>
      <c r="F66" s="373"/>
      <c r="G66" s="373"/>
      <c r="H66" s="373"/>
      <c r="I66" s="373"/>
      <c r="J66" s="373"/>
      <c r="K66" s="407"/>
      <c r="L66" s="407"/>
      <c r="M66" s="407"/>
      <c r="N66" s="407"/>
      <c r="O66" s="401"/>
      <c r="P66" s="401"/>
      <c r="Q66" s="401"/>
      <c r="R66" s="401"/>
      <c r="S66" s="401"/>
      <c r="T66" s="401"/>
      <c r="U66" s="401"/>
      <c r="V66" s="401"/>
      <c r="W66" s="407"/>
      <c r="X66" s="407"/>
      <c r="Y66" s="407"/>
      <c r="Z66" s="407"/>
      <c r="AA66" s="407"/>
      <c r="AB66" s="407"/>
      <c r="AC66" s="407"/>
      <c r="AD66" s="407"/>
      <c r="AE66" s="407"/>
      <c r="AF66" s="407"/>
    </row>
    <row r="67" s="341" customFormat="1" ht="30" customHeight="1" spans="1:32">
      <c r="A67" s="372" t="s">
        <v>58</v>
      </c>
      <c r="B67" s="373" t="s">
        <v>190</v>
      </c>
      <c r="C67" s="373"/>
      <c r="D67" s="373"/>
      <c r="E67" s="373"/>
      <c r="F67" s="373"/>
      <c r="G67" s="373"/>
      <c r="H67" s="373"/>
      <c r="I67" s="373"/>
      <c r="J67" s="373"/>
      <c r="K67" s="407"/>
      <c r="L67" s="407"/>
      <c r="M67" s="407"/>
      <c r="N67" s="407"/>
      <c r="O67" s="401"/>
      <c r="P67" s="401"/>
      <c r="Q67" s="401"/>
      <c r="R67" s="401"/>
      <c r="S67" s="401"/>
      <c r="T67" s="401"/>
      <c r="U67" s="401"/>
      <c r="V67" s="401"/>
      <c r="W67" s="407"/>
      <c r="X67" s="407"/>
      <c r="Y67" s="407"/>
      <c r="Z67" s="407"/>
      <c r="AA67" s="407"/>
      <c r="AB67" s="407"/>
      <c r="AC67" s="407"/>
      <c r="AD67" s="407"/>
      <c r="AE67" s="407"/>
      <c r="AF67" s="407"/>
    </row>
    <row r="68" s="345" customFormat="1" ht="30" customHeight="1" spans="1:32">
      <c r="A68" s="369" t="s">
        <v>41</v>
      </c>
      <c r="B68" s="370" t="s">
        <v>191</v>
      </c>
      <c r="C68" s="370"/>
      <c r="D68" s="370"/>
      <c r="E68" s="370"/>
      <c r="F68" s="370"/>
      <c r="G68" s="370"/>
      <c r="H68" s="370"/>
      <c r="I68" s="373"/>
      <c r="J68" s="370"/>
      <c r="K68" s="404">
        <f>K69</f>
        <v>0</v>
      </c>
      <c r="L68" s="404">
        <f t="shared" ref="L68:V68" si="20">L69</f>
        <v>0</v>
      </c>
      <c r="M68" s="404">
        <f t="shared" si="20"/>
        <v>0</v>
      </c>
      <c r="N68" s="404">
        <f t="shared" si="20"/>
        <v>0</v>
      </c>
      <c r="O68" s="404">
        <f t="shared" si="20"/>
        <v>0</v>
      </c>
      <c r="P68" s="404">
        <f t="shared" si="20"/>
        <v>0</v>
      </c>
      <c r="Q68" s="404">
        <f t="shared" si="20"/>
        <v>0</v>
      </c>
      <c r="R68" s="404">
        <f t="shared" si="20"/>
        <v>0</v>
      </c>
      <c r="S68" s="404">
        <f t="shared" si="20"/>
        <v>0</v>
      </c>
      <c r="T68" s="404">
        <f t="shared" si="20"/>
        <v>0</v>
      </c>
      <c r="U68" s="404">
        <f t="shared" si="20"/>
        <v>0</v>
      </c>
      <c r="V68" s="404">
        <f t="shared" si="20"/>
        <v>0</v>
      </c>
      <c r="W68" s="414"/>
      <c r="X68" s="414"/>
      <c r="Y68" s="414"/>
      <c r="Z68" s="414"/>
      <c r="AA68" s="414"/>
      <c r="AB68" s="414"/>
      <c r="AC68" s="414"/>
      <c r="AD68" s="414"/>
      <c r="AE68" s="414"/>
      <c r="AF68" s="414"/>
    </row>
    <row r="69" s="341" customFormat="1" ht="30" customHeight="1" spans="1:32">
      <c r="A69" s="372" t="s">
        <v>58</v>
      </c>
      <c r="B69" s="373" t="s">
        <v>191</v>
      </c>
      <c r="C69" s="373"/>
      <c r="D69" s="373"/>
      <c r="E69" s="373"/>
      <c r="F69" s="373"/>
      <c r="G69" s="373"/>
      <c r="H69" s="373"/>
      <c r="I69" s="373"/>
      <c r="J69" s="373"/>
      <c r="K69" s="407"/>
      <c r="L69" s="407"/>
      <c r="M69" s="407"/>
      <c r="N69" s="407"/>
      <c r="O69" s="401"/>
      <c r="P69" s="401"/>
      <c r="Q69" s="401"/>
      <c r="R69" s="401"/>
      <c r="S69" s="401"/>
      <c r="T69" s="401"/>
      <c r="U69" s="401"/>
      <c r="V69" s="401"/>
      <c r="W69" s="407"/>
      <c r="X69" s="407"/>
      <c r="Y69" s="407"/>
      <c r="Z69" s="407"/>
      <c r="AA69" s="407"/>
      <c r="AB69" s="407"/>
      <c r="AC69" s="407"/>
      <c r="AD69" s="407"/>
      <c r="AE69" s="407"/>
      <c r="AF69" s="407"/>
    </row>
    <row r="70" s="341" customFormat="1" ht="30" customHeight="1" spans="1:32">
      <c r="A70" s="353" t="s">
        <v>39</v>
      </c>
      <c r="B70" s="354" t="s">
        <v>192</v>
      </c>
      <c r="C70" s="354"/>
      <c r="D70" s="354"/>
      <c r="E70" s="354"/>
      <c r="F70" s="354"/>
      <c r="G70" s="354"/>
      <c r="H70" s="354"/>
      <c r="I70" s="354"/>
      <c r="J70" s="354"/>
      <c r="K70" s="405">
        <f>K71+K83+K89</f>
        <v>41.28</v>
      </c>
      <c r="L70" s="405">
        <f t="shared" ref="L70:V70" si="21">L71+L83+L89</f>
        <v>3063</v>
      </c>
      <c r="M70" s="405">
        <f t="shared" si="21"/>
        <v>11530</v>
      </c>
      <c r="N70" s="405">
        <f t="shared" si="21"/>
        <v>4749.41</v>
      </c>
      <c r="O70" s="405">
        <f t="shared" si="21"/>
        <v>3370</v>
      </c>
      <c r="P70" s="405">
        <f t="shared" si="21"/>
        <v>679.41</v>
      </c>
      <c r="Q70" s="405">
        <f t="shared" si="21"/>
        <v>0</v>
      </c>
      <c r="R70" s="405">
        <f t="shared" si="21"/>
        <v>0</v>
      </c>
      <c r="S70" s="405">
        <f t="shared" si="21"/>
        <v>0</v>
      </c>
      <c r="T70" s="405">
        <f t="shared" si="21"/>
        <v>700</v>
      </c>
      <c r="U70" s="405">
        <f t="shared" si="21"/>
        <v>0</v>
      </c>
      <c r="V70" s="405">
        <f t="shared" si="21"/>
        <v>0</v>
      </c>
      <c r="W70" s="416"/>
      <c r="X70" s="416"/>
      <c r="Y70" s="416"/>
      <c r="Z70" s="416"/>
      <c r="AA70" s="416"/>
      <c r="AB70" s="416"/>
      <c r="AC70" s="416"/>
      <c r="AD70" s="416"/>
      <c r="AE70" s="416"/>
      <c r="AF70" s="416"/>
    </row>
    <row r="71" s="345" customFormat="1" ht="30" customHeight="1" spans="1:32">
      <c r="A71" s="356" t="s">
        <v>41</v>
      </c>
      <c r="B71" s="370" t="s">
        <v>193</v>
      </c>
      <c r="C71" s="370"/>
      <c r="D71" s="370"/>
      <c r="E71" s="370"/>
      <c r="F71" s="370"/>
      <c r="G71" s="370"/>
      <c r="H71" s="370"/>
      <c r="I71" s="373"/>
      <c r="J71" s="370"/>
      <c r="K71" s="404">
        <f>K72+K73+K74+K75+K78+K79+K80+K81+K82</f>
        <v>14.18</v>
      </c>
      <c r="L71" s="404">
        <f t="shared" ref="L71:V71" si="22">L72+L73+L74+L75+L78+L79+L80+L81+L82</f>
        <v>2495</v>
      </c>
      <c r="M71" s="404">
        <f t="shared" si="22"/>
        <v>9265</v>
      </c>
      <c r="N71" s="404">
        <f t="shared" si="22"/>
        <v>3379.41</v>
      </c>
      <c r="O71" s="404">
        <f t="shared" si="22"/>
        <v>2000</v>
      </c>
      <c r="P71" s="404">
        <f t="shared" si="22"/>
        <v>679.41</v>
      </c>
      <c r="Q71" s="404">
        <f t="shared" si="22"/>
        <v>0</v>
      </c>
      <c r="R71" s="404">
        <f t="shared" si="22"/>
        <v>0</v>
      </c>
      <c r="S71" s="404">
        <f t="shared" si="22"/>
        <v>0</v>
      </c>
      <c r="T71" s="404">
        <f t="shared" si="22"/>
        <v>700</v>
      </c>
      <c r="U71" s="404">
        <f t="shared" si="22"/>
        <v>0</v>
      </c>
      <c r="V71" s="404">
        <f t="shared" si="22"/>
        <v>0</v>
      </c>
      <c r="W71" s="414"/>
      <c r="X71" s="414"/>
      <c r="Y71" s="414"/>
      <c r="Z71" s="414"/>
      <c r="AA71" s="414"/>
      <c r="AB71" s="414"/>
      <c r="AC71" s="414"/>
      <c r="AD71" s="414"/>
      <c r="AE71" s="414"/>
      <c r="AF71" s="414"/>
    </row>
    <row r="72" s="347" customFormat="1" ht="30" customHeight="1" spans="1:32">
      <c r="A72" s="372" t="s">
        <v>58</v>
      </c>
      <c r="B72" s="373" t="s">
        <v>194</v>
      </c>
      <c r="C72" s="373"/>
      <c r="D72" s="373"/>
      <c r="E72" s="373"/>
      <c r="F72" s="373"/>
      <c r="G72" s="373"/>
      <c r="H72" s="373"/>
      <c r="I72" s="373"/>
      <c r="J72" s="373"/>
      <c r="K72" s="121"/>
      <c r="L72" s="121"/>
      <c r="M72" s="121"/>
      <c r="N72" s="121"/>
      <c r="O72" s="401"/>
      <c r="P72" s="401"/>
      <c r="Q72" s="401"/>
      <c r="R72" s="401"/>
      <c r="S72" s="401"/>
      <c r="T72" s="401"/>
      <c r="U72" s="401"/>
      <c r="V72" s="401"/>
      <c r="W72" s="121"/>
      <c r="X72" s="121"/>
      <c r="Y72" s="121"/>
      <c r="Z72" s="121"/>
      <c r="AA72" s="121"/>
      <c r="AB72" s="121"/>
      <c r="AC72" s="121"/>
      <c r="AD72" s="121"/>
      <c r="AE72" s="121"/>
      <c r="AF72" s="121"/>
    </row>
    <row r="73" s="347" customFormat="1" ht="47" customHeight="1" spans="1:32">
      <c r="A73" s="372" t="s">
        <v>58</v>
      </c>
      <c r="B73" s="373" t="s">
        <v>195</v>
      </c>
      <c r="C73" s="373"/>
      <c r="D73" s="373"/>
      <c r="E73" s="373"/>
      <c r="F73" s="373"/>
      <c r="G73" s="373"/>
      <c r="H73" s="373"/>
      <c r="I73" s="373"/>
      <c r="J73" s="373"/>
      <c r="K73" s="121"/>
      <c r="L73" s="121"/>
      <c r="M73" s="121"/>
      <c r="N73" s="121"/>
      <c r="O73" s="401"/>
      <c r="P73" s="401"/>
      <c r="Q73" s="401"/>
      <c r="R73" s="401"/>
      <c r="S73" s="401"/>
      <c r="T73" s="401"/>
      <c r="U73" s="401"/>
      <c r="V73" s="401"/>
      <c r="W73" s="121"/>
      <c r="X73" s="121"/>
      <c r="Y73" s="121"/>
      <c r="Z73" s="121"/>
      <c r="AA73" s="121"/>
      <c r="AB73" s="121"/>
      <c r="AC73" s="121"/>
      <c r="AD73" s="121"/>
      <c r="AE73" s="121"/>
      <c r="AF73" s="121"/>
    </row>
    <row r="74" s="347" customFormat="1" ht="30" customHeight="1" spans="1:32">
      <c r="A74" s="372" t="s">
        <v>58</v>
      </c>
      <c r="B74" s="373" t="s">
        <v>196</v>
      </c>
      <c r="C74" s="373"/>
      <c r="D74" s="373"/>
      <c r="E74" s="373"/>
      <c r="F74" s="373"/>
      <c r="G74" s="373"/>
      <c r="H74" s="373"/>
      <c r="I74" s="373"/>
      <c r="J74" s="373"/>
      <c r="K74" s="121"/>
      <c r="L74" s="121"/>
      <c r="M74" s="121"/>
      <c r="N74" s="121"/>
      <c r="O74" s="401"/>
      <c r="P74" s="401"/>
      <c r="Q74" s="401"/>
      <c r="R74" s="401"/>
      <c r="S74" s="401"/>
      <c r="T74" s="401"/>
      <c r="U74" s="401"/>
      <c r="V74" s="401"/>
      <c r="W74" s="121"/>
      <c r="X74" s="121"/>
      <c r="Y74" s="121"/>
      <c r="Z74" s="121"/>
      <c r="AA74" s="121"/>
      <c r="AB74" s="121"/>
      <c r="AC74" s="121"/>
      <c r="AD74" s="121"/>
      <c r="AE74" s="121"/>
      <c r="AF74" s="121"/>
    </row>
    <row r="75" s="347" customFormat="1" ht="30" customHeight="1" spans="1:32">
      <c r="A75" s="372" t="s">
        <v>58</v>
      </c>
      <c r="B75" s="373" t="s">
        <v>197</v>
      </c>
      <c r="C75" s="373"/>
      <c r="D75" s="373"/>
      <c r="E75" s="373"/>
      <c r="F75" s="373"/>
      <c r="G75" s="373"/>
      <c r="H75" s="373"/>
      <c r="I75" s="373"/>
      <c r="J75" s="373"/>
      <c r="K75" s="401">
        <f>SUM(K76:K77)</f>
        <v>14.18</v>
      </c>
      <c r="L75" s="401">
        <f t="shared" ref="L75:V75" si="23">SUM(L76:L77)</f>
        <v>2495</v>
      </c>
      <c r="M75" s="401">
        <f t="shared" si="23"/>
        <v>9265</v>
      </c>
      <c r="N75" s="401">
        <f t="shared" si="23"/>
        <v>3379.41</v>
      </c>
      <c r="O75" s="401">
        <f t="shared" si="23"/>
        <v>2000</v>
      </c>
      <c r="P75" s="401">
        <f t="shared" si="23"/>
        <v>679.41</v>
      </c>
      <c r="Q75" s="401">
        <f t="shared" si="23"/>
        <v>0</v>
      </c>
      <c r="R75" s="401">
        <f t="shared" si="23"/>
        <v>0</v>
      </c>
      <c r="S75" s="401">
        <f t="shared" si="23"/>
        <v>0</v>
      </c>
      <c r="T75" s="401">
        <f t="shared" si="23"/>
        <v>700</v>
      </c>
      <c r="U75" s="401">
        <f t="shared" si="23"/>
        <v>0</v>
      </c>
      <c r="V75" s="401">
        <f t="shared" si="23"/>
        <v>0</v>
      </c>
      <c r="W75" s="121"/>
      <c r="X75" s="121"/>
      <c r="Y75" s="121"/>
      <c r="Z75" s="121"/>
      <c r="AA75" s="121"/>
      <c r="AB75" s="121"/>
      <c r="AC75" s="121"/>
      <c r="AD75" s="121"/>
      <c r="AE75" s="121"/>
      <c r="AF75" s="121"/>
    </row>
    <row r="76" customFormat="1" ht="408" spans="1:31">
      <c r="A76" s="360">
        <v>12</v>
      </c>
      <c r="B76" s="361" t="s">
        <v>198</v>
      </c>
      <c r="C76" s="376">
        <v>2025</v>
      </c>
      <c r="D76" s="435" t="s">
        <v>199</v>
      </c>
      <c r="E76" s="361" t="s">
        <v>123</v>
      </c>
      <c r="F76" s="361" t="s">
        <v>142</v>
      </c>
      <c r="G76" s="363" t="s">
        <v>200</v>
      </c>
      <c r="H76" s="389" t="s">
        <v>201</v>
      </c>
      <c r="I76" s="363" t="s">
        <v>202</v>
      </c>
      <c r="J76" s="435" t="s">
        <v>203</v>
      </c>
      <c r="K76" s="361">
        <v>4.18</v>
      </c>
      <c r="L76" s="397">
        <v>2363</v>
      </c>
      <c r="M76" s="397">
        <v>8581</v>
      </c>
      <c r="N76" s="397">
        <v>2579.41</v>
      </c>
      <c r="O76" s="362">
        <v>2000</v>
      </c>
      <c r="P76" s="397">
        <v>579.41</v>
      </c>
      <c r="Q76" s="397"/>
      <c r="R76" s="397"/>
      <c r="S76" s="397"/>
      <c r="T76" s="397"/>
      <c r="U76" s="397"/>
      <c r="V76" s="397"/>
      <c r="W76" s="361" t="s">
        <v>204</v>
      </c>
      <c r="X76" s="361" t="s">
        <v>205</v>
      </c>
      <c r="Y76" s="361" t="s">
        <v>135</v>
      </c>
      <c r="Z76" s="361" t="s">
        <v>136</v>
      </c>
      <c r="AA76" s="361" t="s">
        <v>137</v>
      </c>
      <c r="AB76" s="363" t="s">
        <v>206</v>
      </c>
      <c r="AC76" s="363" t="s">
        <v>207</v>
      </c>
      <c r="AD76" s="432"/>
      <c r="AE76" s="423"/>
    </row>
    <row r="77" customFormat="1" ht="280.5" spans="1:31">
      <c r="A77" s="360">
        <v>13</v>
      </c>
      <c r="B77" s="361" t="s">
        <v>208</v>
      </c>
      <c r="C77" s="362">
        <v>2025</v>
      </c>
      <c r="D77" s="363" t="s">
        <v>209</v>
      </c>
      <c r="E77" s="361" t="s">
        <v>123</v>
      </c>
      <c r="F77" s="361" t="s">
        <v>142</v>
      </c>
      <c r="G77" s="363" t="s">
        <v>200</v>
      </c>
      <c r="H77" s="389" t="s">
        <v>210</v>
      </c>
      <c r="I77" s="389" t="s">
        <v>211</v>
      </c>
      <c r="J77" s="389" t="s">
        <v>212</v>
      </c>
      <c r="K77" s="361">
        <v>10</v>
      </c>
      <c r="L77" s="397">
        <v>132</v>
      </c>
      <c r="M77" s="397">
        <v>684</v>
      </c>
      <c r="N77" s="361">
        <v>800</v>
      </c>
      <c r="O77" s="362"/>
      <c r="P77" s="361">
        <v>100</v>
      </c>
      <c r="Q77" s="361"/>
      <c r="R77" s="361"/>
      <c r="S77" s="361"/>
      <c r="T77" s="361">
        <v>700</v>
      </c>
      <c r="U77" s="361" t="s">
        <v>213</v>
      </c>
      <c r="V77" s="361"/>
      <c r="W77" s="361" t="s">
        <v>204</v>
      </c>
      <c r="X77" s="361" t="s">
        <v>205</v>
      </c>
      <c r="Y77" s="361" t="s">
        <v>135</v>
      </c>
      <c r="Z77" s="361" t="s">
        <v>136</v>
      </c>
      <c r="AA77" s="361" t="s">
        <v>137</v>
      </c>
      <c r="AB77" s="363" t="s">
        <v>214</v>
      </c>
      <c r="AC77" s="363" t="s">
        <v>215</v>
      </c>
      <c r="AD77" s="442"/>
      <c r="AE77" s="423"/>
    </row>
    <row r="78" s="347" customFormat="1" ht="30" customHeight="1" spans="1:32">
      <c r="A78" s="372" t="s">
        <v>58</v>
      </c>
      <c r="B78" s="373" t="s">
        <v>216</v>
      </c>
      <c r="C78" s="373"/>
      <c r="D78" s="373"/>
      <c r="E78" s="373"/>
      <c r="F78" s="373"/>
      <c r="G78" s="373"/>
      <c r="H78" s="373"/>
      <c r="I78" s="373"/>
      <c r="J78" s="373"/>
      <c r="K78" s="121"/>
      <c r="L78" s="121"/>
      <c r="M78" s="121"/>
      <c r="N78" s="121"/>
      <c r="O78" s="401"/>
      <c r="P78" s="401"/>
      <c r="Q78" s="401"/>
      <c r="R78" s="401"/>
      <c r="S78" s="401"/>
      <c r="T78" s="401"/>
      <c r="U78" s="401"/>
      <c r="V78" s="401"/>
      <c r="W78" s="121"/>
      <c r="X78" s="121"/>
      <c r="Y78" s="121"/>
      <c r="Z78" s="121"/>
      <c r="AA78" s="121"/>
      <c r="AB78" s="121"/>
      <c r="AC78" s="121"/>
      <c r="AD78" s="121"/>
      <c r="AE78" s="121"/>
      <c r="AF78" s="121"/>
    </row>
    <row r="79" s="347" customFormat="1" ht="30" customHeight="1" spans="1:32">
      <c r="A79" s="372" t="s">
        <v>58</v>
      </c>
      <c r="B79" s="373" t="s">
        <v>217</v>
      </c>
      <c r="C79" s="373"/>
      <c r="D79" s="373"/>
      <c r="E79" s="373"/>
      <c r="F79" s="373"/>
      <c r="G79" s="373"/>
      <c r="H79" s="373"/>
      <c r="I79" s="373"/>
      <c r="J79" s="373"/>
      <c r="K79" s="121"/>
      <c r="L79" s="121"/>
      <c r="M79" s="121"/>
      <c r="N79" s="121"/>
      <c r="O79" s="401"/>
      <c r="P79" s="401"/>
      <c r="Q79" s="401"/>
      <c r="R79" s="401"/>
      <c r="S79" s="401"/>
      <c r="T79" s="401"/>
      <c r="U79" s="401"/>
      <c r="V79" s="401"/>
      <c r="W79" s="121"/>
      <c r="X79" s="121"/>
      <c r="Y79" s="121"/>
      <c r="Z79" s="121"/>
      <c r="AA79" s="121"/>
      <c r="AB79" s="121"/>
      <c r="AC79" s="121"/>
      <c r="AD79" s="121"/>
      <c r="AE79" s="121"/>
      <c r="AF79" s="121"/>
    </row>
    <row r="80" s="347" customFormat="1" ht="30" customHeight="1" spans="1:32">
      <c r="A80" s="372" t="s">
        <v>58</v>
      </c>
      <c r="B80" s="373" t="s">
        <v>218</v>
      </c>
      <c r="C80" s="373"/>
      <c r="D80" s="373"/>
      <c r="E80" s="373"/>
      <c r="F80" s="373"/>
      <c r="G80" s="373"/>
      <c r="H80" s="373"/>
      <c r="I80" s="373"/>
      <c r="J80" s="373"/>
      <c r="K80" s="121"/>
      <c r="L80" s="121"/>
      <c r="M80" s="121"/>
      <c r="N80" s="121"/>
      <c r="O80" s="401"/>
      <c r="P80" s="401"/>
      <c r="Q80" s="401"/>
      <c r="R80" s="401"/>
      <c r="S80" s="401"/>
      <c r="T80" s="401"/>
      <c r="U80" s="401"/>
      <c r="V80" s="401"/>
      <c r="W80" s="121"/>
      <c r="X80" s="121"/>
      <c r="Y80" s="121"/>
      <c r="Z80" s="121"/>
      <c r="AA80" s="121"/>
      <c r="AB80" s="121"/>
      <c r="AC80" s="121"/>
      <c r="AD80" s="121"/>
      <c r="AE80" s="121"/>
      <c r="AF80" s="121"/>
    </row>
    <row r="81" s="347" customFormat="1" ht="30" customHeight="1" spans="1:32">
      <c r="A81" s="372" t="s">
        <v>58</v>
      </c>
      <c r="B81" s="373" t="s">
        <v>219</v>
      </c>
      <c r="C81" s="373"/>
      <c r="D81" s="373"/>
      <c r="E81" s="373"/>
      <c r="F81" s="373"/>
      <c r="G81" s="373"/>
      <c r="H81" s="373"/>
      <c r="I81" s="373"/>
      <c r="J81" s="373"/>
      <c r="K81" s="121"/>
      <c r="L81" s="121"/>
      <c r="M81" s="121"/>
      <c r="N81" s="121"/>
      <c r="O81" s="401"/>
      <c r="P81" s="401"/>
      <c r="Q81" s="401"/>
      <c r="R81" s="401"/>
      <c r="S81" s="401"/>
      <c r="T81" s="401"/>
      <c r="U81" s="401"/>
      <c r="V81" s="401"/>
      <c r="W81" s="121"/>
      <c r="X81" s="121"/>
      <c r="Y81" s="121"/>
      <c r="Z81" s="121"/>
      <c r="AA81" s="121"/>
      <c r="AB81" s="121"/>
      <c r="AC81" s="121"/>
      <c r="AD81" s="121"/>
      <c r="AE81" s="121"/>
      <c r="AF81" s="121"/>
    </row>
    <row r="82" s="347" customFormat="1" ht="30" customHeight="1" spans="1:32">
      <c r="A82" s="372" t="s">
        <v>58</v>
      </c>
      <c r="B82" s="373" t="s">
        <v>220</v>
      </c>
      <c r="C82" s="373"/>
      <c r="D82" s="373"/>
      <c r="E82" s="373"/>
      <c r="F82" s="373"/>
      <c r="G82" s="373"/>
      <c r="H82" s="373"/>
      <c r="I82" s="373"/>
      <c r="J82" s="373"/>
      <c r="K82" s="121"/>
      <c r="L82" s="121"/>
      <c r="M82" s="121"/>
      <c r="N82" s="121"/>
      <c r="O82" s="401"/>
      <c r="P82" s="401"/>
      <c r="Q82" s="401"/>
      <c r="R82" s="401"/>
      <c r="S82" s="401"/>
      <c r="T82" s="401"/>
      <c r="U82" s="401"/>
      <c r="V82" s="401"/>
      <c r="W82" s="121"/>
      <c r="X82" s="121"/>
      <c r="Y82" s="121"/>
      <c r="Z82" s="121"/>
      <c r="AA82" s="121"/>
      <c r="AB82" s="121"/>
      <c r="AC82" s="121"/>
      <c r="AD82" s="121"/>
      <c r="AE82" s="121"/>
      <c r="AF82" s="121"/>
    </row>
    <row r="83" s="348" customFormat="1" ht="30" customHeight="1" spans="1:32">
      <c r="A83" s="371" t="s">
        <v>41</v>
      </c>
      <c r="B83" s="370" t="s">
        <v>221</v>
      </c>
      <c r="C83" s="370"/>
      <c r="D83" s="370"/>
      <c r="E83" s="370"/>
      <c r="F83" s="370"/>
      <c r="G83" s="370"/>
      <c r="H83" s="370"/>
      <c r="I83" s="373"/>
      <c r="J83" s="370"/>
      <c r="K83" s="404">
        <f>K84+K85+K87+K88</f>
        <v>27.1</v>
      </c>
      <c r="L83" s="404">
        <f t="shared" ref="L83:V83" si="24">L84+L85+L87+L88</f>
        <v>568</v>
      </c>
      <c r="M83" s="404">
        <f t="shared" si="24"/>
        <v>2265</v>
      </c>
      <c r="N83" s="404">
        <f t="shared" si="24"/>
        <v>1370</v>
      </c>
      <c r="O83" s="404">
        <f t="shared" si="24"/>
        <v>1370</v>
      </c>
      <c r="P83" s="404">
        <f t="shared" si="24"/>
        <v>0</v>
      </c>
      <c r="Q83" s="404">
        <f t="shared" si="24"/>
        <v>0</v>
      </c>
      <c r="R83" s="404">
        <f t="shared" si="24"/>
        <v>0</v>
      </c>
      <c r="S83" s="404">
        <f t="shared" si="24"/>
        <v>0</v>
      </c>
      <c r="T83" s="404">
        <f t="shared" si="24"/>
        <v>0</v>
      </c>
      <c r="U83" s="404">
        <f t="shared" si="24"/>
        <v>0</v>
      </c>
      <c r="V83" s="404">
        <f t="shared" si="24"/>
        <v>0</v>
      </c>
      <c r="W83" s="441"/>
      <c r="X83" s="441"/>
      <c r="Y83" s="441"/>
      <c r="Z83" s="441"/>
      <c r="AA83" s="441"/>
      <c r="AB83" s="441"/>
      <c r="AC83" s="441"/>
      <c r="AD83" s="441"/>
      <c r="AE83" s="441"/>
      <c r="AF83" s="441"/>
    </row>
    <row r="84" s="347" customFormat="1" ht="30" customHeight="1" spans="1:32">
      <c r="A84" s="372" t="s">
        <v>58</v>
      </c>
      <c r="B84" s="373" t="s">
        <v>222</v>
      </c>
      <c r="C84" s="373"/>
      <c r="D84" s="373"/>
      <c r="E84" s="373"/>
      <c r="F84" s="373"/>
      <c r="G84" s="373"/>
      <c r="H84" s="373"/>
      <c r="I84" s="373"/>
      <c r="J84" s="373"/>
      <c r="K84" s="121"/>
      <c r="L84" s="121"/>
      <c r="M84" s="121"/>
      <c r="N84" s="121"/>
      <c r="O84" s="401"/>
      <c r="P84" s="401"/>
      <c r="Q84" s="401"/>
      <c r="R84" s="401"/>
      <c r="S84" s="401"/>
      <c r="T84" s="401"/>
      <c r="U84" s="401"/>
      <c r="V84" s="401"/>
      <c r="W84" s="121"/>
      <c r="X84" s="121"/>
      <c r="Y84" s="121"/>
      <c r="Z84" s="121"/>
      <c r="AA84" s="121"/>
      <c r="AB84" s="121"/>
      <c r="AC84" s="121"/>
      <c r="AD84" s="121"/>
      <c r="AE84" s="121"/>
      <c r="AF84" s="121"/>
    </row>
    <row r="85" s="347" customFormat="1" ht="30" customHeight="1" spans="1:32">
      <c r="A85" s="372" t="s">
        <v>58</v>
      </c>
      <c r="B85" s="373" t="s">
        <v>223</v>
      </c>
      <c r="C85" s="373"/>
      <c r="D85" s="373"/>
      <c r="E85" s="373"/>
      <c r="F85" s="373"/>
      <c r="G85" s="373"/>
      <c r="H85" s="373"/>
      <c r="I85" s="373"/>
      <c r="J85" s="373"/>
      <c r="K85" s="121">
        <f>SUM(K86)</f>
        <v>27.1</v>
      </c>
      <c r="L85" s="121">
        <f t="shared" ref="L85:V85" si="25">SUM(L86)</f>
        <v>568</v>
      </c>
      <c r="M85" s="121">
        <f t="shared" si="25"/>
        <v>2265</v>
      </c>
      <c r="N85" s="121">
        <f t="shared" si="25"/>
        <v>1370</v>
      </c>
      <c r="O85" s="121">
        <f t="shared" si="25"/>
        <v>1370</v>
      </c>
      <c r="P85" s="121">
        <f t="shared" si="25"/>
        <v>0</v>
      </c>
      <c r="Q85" s="121">
        <f t="shared" si="25"/>
        <v>0</v>
      </c>
      <c r="R85" s="121">
        <f t="shared" si="25"/>
        <v>0</v>
      </c>
      <c r="S85" s="121">
        <f t="shared" si="25"/>
        <v>0</v>
      </c>
      <c r="T85" s="121">
        <f t="shared" si="25"/>
        <v>0</v>
      </c>
      <c r="U85" s="121">
        <f t="shared" si="25"/>
        <v>0</v>
      </c>
      <c r="V85" s="121">
        <f t="shared" si="25"/>
        <v>0</v>
      </c>
      <c r="W85" s="121"/>
      <c r="X85" s="121"/>
      <c r="Y85" s="121"/>
      <c r="Z85" s="121"/>
      <c r="AA85" s="121"/>
      <c r="AB85" s="121"/>
      <c r="AC85" s="121"/>
      <c r="AD85" s="121"/>
      <c r="AE85" s="121"/>
      <c r="AF85" s="121"/>
    </row>
    <row r="86" customFormat="1" ht="178.5" spans="1:31">
      <c r="A86" s="360">
        <v>14</v>
      </c>
      <c r="B86" s="361" t="s">
        <v>224</v>
      </c>
      <c r="C86" s="376">
        <v>2025</v>
      </c>
      <c r="D86" s="363" t="s">
        <v>225</v>
      </c>
      <c r="E86" s="361" t="s">
        <v>123</v>
      </c>
      <c r="F86" s="364" t="s">
        <v>223</v>
      </c>
      <c r="G86" s="363" t="s">
        <v>47</v>
      </c>
      <c r="H86" s="363" t="s">
        <v>226</v>
      </c>
      <c r="I86" s="363" t="s">
        <v>100</v>
      </c>
      <c r="J86" s="363" t="s">
        <v>227</v>
      </c>
      <c r="K86" s="364">
        <v>27.1</v>
      </c>
      <c r="L86" s="397">
        <v>568</v>
      </c>
      <c r="M86" s="397">
        <v>2265</v>
      </c>
      <c r="N86" s="364">
        <v>1370</v>
      </c>
      <c r="O86" s="362">
        <v>1370</v>
      </c>
      <c r="P86" s="397"/>
      <c r="Q86" s="397"/>
      <c r="R86" s="397"/>
      <c r="S86" s="397"/>
      <c r="T86" s="397"/>
      <c r="U86" s="397"/>
      <c r="V86" s="397"/>
      <c r="W86" s="361" t="s">
        <v>53</v>
      </c>
      <c r="X86" s="361" t="s">
        <v>54</v>
      </c>
      <c r="Y86" s="361" t="s">
        <v>72</v>
      </c>
      <c r="Z86" s="361" t="s">
        <v>54</v>
      </c>
      <c r="AA86" s="362" t="s">
        <v>55</v>
      </c>
      <c r="AB86" s="389" t="s">
        <v>228</v>
      </c>
      <c r="AC86" s="389" t="s">
        <v>229</v>
      </c>
      <c r="AD86" s="432"/>
      <c r="AE86" s="424"/>
    </row>
    <row r="87" s="347" customFormat="1" ht="30" customHeight="1" spans="1:32">
      <c r="A87" s="372" t="s">
        <v>58</v>
      </c>
      <c r="B87" s="373" t="s">
        <v>230</v>
      </c>
      <c r="C87" s="373"/>
      <c r="D87" s="373"/>
      <c r="E87" s="373"/>
      <c r="F87" s="373"/>
      <c r="G87" s="373"/>
      <c r="H87" s="373"/>
      <c r="I87" s="373"/>
      <c r="J87" s="373"/>
      <c r="K87" s="121"/>
      <c r="L87" s="121"/>
      <c r="M87" s="121"/>
      <c r="N87" s="121"/>
      <c r="O87" s="401"/>
      <c r="P87" s="401"/>
      <c r="Q87" s="401"/>
      <c r="R87" s="401"/>
      <c r="S87" s="401"/>
      <c r="T87" s="401"/>
      <c r="U87" s="401"/>
      <c r="V87" s="401"/>
      <c r="W87" s="121"/>
      <c r="X87" s="121"/>
      <c r="Y87" s="121"/>
      <c r="Z87" s="121"/>
      <c r="AA87" s="121"/>
      <c r="AB87" s="121"/>
      <c r="AC87" s="121"/>
      <c r="AD87" s="121"/>
      <c r="AE87" s="121"/>
      <c r="AF87" s="121"/>
    </row>
    <row r="88" s="347" customFormat="1" ht="30" customHeight="1" spans="1:32">
      <c r="A88" s="372" t="s">
        <v>58</v>
      </c>
      <c r="B88" s="373" t="s">
        <v>231</v>
      </c>
      <c r="C88" s="373"/>
      <c r="D88" s="373"/>
      <c r="E88" s="373"/>
      <c r="F88" s="373"/>
      <c r="G88" s="373"/>
      <c r="H88" s="373"/>
      <c r="I88" s="373"/>
      <c r="J88" s="373"/>
      <c r="K88" s="121"/>
      <c r="L88" s="121"/>
      <c r="M88" s="121"/>
      <c r="N88" s="121"/>
      <c r="O88" s="401"/>
      <c r="P88" s="401"/>
      <c r="Q88" s="401"/>
      <c r="R88" s="401"/>
      <c r="S88" s="401"/>
      <c r="T88" s="401"/>
      <c r="U88" s="401"/>
      <c r="V88" s="401"/>
      <c r="W88" s="121"/>
      <c r="X88" s="121"/>
      <c r="Y88" s="121"/>
      <c r="Z88" s="121"/>
      <c r="AA88" s="121"/>
      <c r="AB88" s="121"/>
      <c r="AC88" s="121"/>
      <c r="AD88" s="121"/>
      <c r="AE88" s="121"/>
      <c r="AF88" s="121"/>
    </row>
    <row r="89" s="348" customFormat="1" ht="30" customHeight="1" spans="1:32">
      <c r="A89" s="371" t="s">
        <v>41</v>
      </c>
      <c r="B89" s="370" t="s">
        <v>232</v>
      </c>
      <c r="C89" s="370"/>
      <c r="D89" s="370"/>
      <c r="E89" s="370"/>
      <c r="F89" s="370"/>
      <c r="G89" s="370"/>
      <c r="H89" s="370"/>
      <c r="I89" s="373"/>
      <c r="J89" s="370"/>
      <c r="K89" s="404">
        <f>K90+K91+K92+K93+K94+K95</f>
        <v>0</v>
      </c>
      <c r="L89" s="404">
        <f t="shared" ref="L89:V89" si="26">L90+L91+L92+L93+L94+L95</f>
        <v>0</v>
      </c>
      <c r="M89" s="404">
        <f t="shared" si="26"/>
        <v>0</v>
      </c>
      <c r="N89" s="404">
        <f t="shared" si="26"/>
        <v>0</v>
      </c>
      <c r="O89" s="404">
        <f t="shared" si="26"/>
        <v>0</v>
      </c>
      <c r="P89" s="404">
        <f t="shared" si="26"/>
        <v>0</v>
      </c>
      <c r="Q89" s="404">
        <f t="shared" si="26"/>
        <v>0</v>
      </c>
      <c r="R89" s="404">
        <f t="shared" si="26"/>
        <v>0</v>
      </c>
      <c r="S89" s="404">
        <f t="shared" si="26"/>
        <v>0</v>
      </c>
      <c r="T89" s="404">
        <f t="shared" si="26"/>
        <v>0</v>
      </c>
      <c r="U89" s="404">
        <f t="shared" si="26"/>
        <v>0</v>
      </c>
      <c r="V89" s="404">
        <f t="shared" si="26"/>
        <v>0</v>
      </c>
      <c r="W89" s="441"/>
      <c r="X89" s="441"/>
      <c r="Y89" s="441"/>
      <c r="Z89" s="441"/>
      <c r="AA89" s="441"/>
      <c r="AB89" s="441"/>
      <c r="AC89" s="441"/>
      <c r="AD89" s="441"/>
      <c r="AE89" s="441"/>
      <c r="AF89" s="441"/>
    </row>
    <row r="90" s="347" customFormat="1" ht="30" customHeight="1" spans="1:32">
      <c r="A90" s="372" t="s">
        <v>58</v>
      </c>
      <c r="B90" s="373" t="s">
        <v>233</v>
      </c>
      <c r="C90" s="373"/>
      <c r="D90" s="373"/>
      <c r="E90" s="373"/>
      <c r="F90" s="373"/>
      <c r="G90" s="373"/>
      <c r="H90" s="373"/>
      <c r="I90" s="373"/>
      <c r="J90" s="373"/>
      <c r="K90" s="121"/>
      <c r="L90" s="121"/>
      <c r="M90" s="121"/>
      <c r="N90" s="121"/>
      <c r="O90" s="401"/>
      <c r="P90" s="401"/>
      <c r="Q90" s="401"/>
      <c r="R90" s="401"/>
      <c r="S90" s="401"/>
      <c r="T90" s="401"/>
      <c r="U90" s="401"/>
      <c r="V90" s="401"/>
      <c r="W90" s="121"/>
      <c r="X90" s="121"/>
      <c r="Y90" s="121"/>
      <c r="Z90" s="121"/>
      <c r="AA90" s="121"/>
      <c r="AB90" s="121"/>
      <c r="AC90" s="121"/>
      <c r="AD90" s="121"/>
      <c r="AE90" s="121"/>
      <c r="AF90" s="121"/>
    </row>
    <row r="91" s="347" customFormat="1" ht="30" customHeight="1" spans="1:32">
      <c r="A91" s="372" t="s">
        <v>58</v>
      </c>
      <c r="B91" s="373" t="s">
        <v>234</v>
      </c>
      <c r="C91" s="373"/>
      <c r="D91" s="373"/>
      <c r="E91" s="373"/>
      <c r="F91" s="373"/>
      <c r="G91" s="373"/>
      <c r="H91" s="373"/>
      <c r="I91" s="373"/>
      <c r="J91" s="373"/>
      <c r="K91" s="121"/>
      <c r="L91" s="121"/>
      <c r="M91" s="121"/>
      <c r="N91" s="121"/>
      <c r="O91" s="401"/>
      <c r="P91" s="401"/>
      <c r="Q91" s="401"/>
      <c r="R91" s="401"/>
      <c r="S91" s="401"/>
      <c r="T91" s="401"/>
      <c r="U91" s="401"/>
      <c r="V91" s="401"/>
      <c r="W91" s="121"/>
      <c r="X91" s="121"/>
      <c r="Y91" s="121"/>
      <c r="Z91" s="121"/>
      <c r="AA91" s="121"/>
      <c r="AB91" s="121"/>
      <c r="AC91" s="121"/>
      <c r="AD91" s="121"/>
      <c r="AE91" s="121"/>
      <c r="AF91" s="121"/>
    </row>
    <row r="92" s="347" customFormat="1" ht="30" customHeight="1" spans="1:32">
      <c r="A92" s="372" t="s">
        <v>58</v>
      </c>
      <c r="B92" s="373" t="s">
        <v>235</v>
      </c>
      <c r="C92" s="373"/>
      <c r="D92" s="373"/>
      <c r="E92" s="373"/>
      <c r="F92" s="373"/>
      <c r="G92" s="373"/>
      <c r="H92" s="373"/>
      <c r="I92" s="373"/>
      <c r="J92" s="373"/>
      <c r="K92" s="121"/>
      <c r="L92" s="121"/>
      <c r="M92" s="121"/>
      <c r="N92" s="121"/>
      <c r="O92" s="401"/>
      <c r="P92" s="401"/>
      <c r="Q92" s="401"/>
      <c r="R92" s="401"/>
      <c r="S92" s="401"/>
      <c r="T92" s="401"/>
      <c r="U92" s="401"/>
      <c r="V92" s="401"/>
      <c r="W92" s="121"/>
      <c r="X92" s="121"/>
      <c r="Y92" s="121"/>
      <c r="Z92" s="121"/>
      <c r="AA92" s="121"/>
      <c r="AB92" s="121"/>
      <c r="AC92" s="121"/>
      <c r="AD92" s="121"/>
      <c r="AE92" s="121"/>
      <c r="AF92" s="121"/>
    </row>
    <row r="93" s="347" customFormat="1" ht="30" customHeight="1" spans="1:32">
      <c r="A93" s="372" t="s">
        <v>58</v>
      </c>
      <c r="B93" s="373" t="s">
        <v>236</v>
      </c>
      <c r="C93" s="373"/>
      <c r="D93" s="373"/>
      <c r="E93" s="373"/>
      <c r="F93" s="373"/>
      <c r="G93" s="373"/>
      <c r="H93" s="373"/>
      <c r="I93" s="373"/>
      <c r="J93" s="373"/>
      <c r="K93" s="121"/>
      <c r="L93" s="121"/>
      <c r="M93" s="121"/>
      <c r="N93" s="121"/>
      <c r="O93" s="401"/>
      <c r="P93" s="401"/>
      <c r="Q93" s="401"/>
      <c r="R93" s="401"/>
      <c r="S93" s="401"/>
      <c r="T93" s="401"/>
      <c r="U93" s="401"/>
      <c r="V93" s="401"/>
      <c r="W93" s="121"/>
      <c r="X93" s="121"/>
      <c r="Y93" s="121"/>
      <c r="Z93" s="121"/>
      <c r="AA93" s="121"/>
      <c r="AB93" s="121"/>
      <c r="AC93" s="121"/>
      <c r="AD93" s="121"/>
      <c r="AE93" s="121"/>
      <c r="AF93" s="121"/>
    </row>
    <row r="94" s="347" customFormat="1" ht="30" customHeight="1" spans="1:32">
      <c r="A94" s="372" t="s">
        <v>58</v>
      </c>
      <c r="B94" s="373" t="s">
        <v>237</v>
      </c>
      <c r="C94" s="373"/>
      <c r="D94" s="373"/>
      <c r="E94" s="373"/>
      <c r="F94" s="373"/>
      <c r="G94" s="373"/>
      <c r="H94" s="373"/>
      <c r="I94" s="373"/>
      <c r="J94" s="373"/>
      <c r="K94" s="121"/>
      <c r="L94" s="121"/>
      <c r="M94" s="121"/>
      <c r="N94" s="121"/>
      <c r="O94" s="401"/>
      <c r="P94" s="401"/>
      <c r="Q94" s="401"/>
      <c r="R94" s="401"/>
      <c r="S94" s="401"/>
      <c r="T94" s="401"/>
      <c r="U94" s="401"/>
      <c r="V94" s="401"/>
      <c r="W94" s="121"/>
      <c r="X94" s="121"/>
      <c r="Y94" s="121"/>
      <c r="Z94" s="121"/>
      <c r="AA94" s="121"/>
      <c r="AB94" s="121"/>
      <c r="AC94" s="121"/>
      <c r="AD94" s="121"/>
      <c r="AE94" s="121"/>
      <c r="AF94" s="121"/>
    </row>
    <row r="95" s="347" customFormat="1" ht="30" customHeight="1" spans="1:32">
      <c r="A95" s="372" t="s">
        <v>58</v>
      </c>
      <c r="B95" s="373" t="s">
        <v>238</v>
      </c>
      <c r="C95" s="373"/>
      <c r="D95" s="373"/>
      <c r="E95" s="373"/>
      <c r="F95" s="373"/>
      <c r="G95" s="373"/>
      <c r="H95" s="373"/>
      <c r="I95" s="373"/>
      <c r="J95" s="373"/>
      <c r="K95" s="121"/>
      <c r="L95" s="121"/>
      <c r="M95" s="121"/>
      <c r="N95" s="121"/>
      <c r="O95" s="401"/>
      <c r="P95" s="401"/>
      <c r="Q95" s="401"/>
      <c r="R95" s="401"/>
      <c r="S95" s="401"/>
      <c r="T95" s="401"/>
      <c r="U95" s="401"/>
      <c r="V95" s="401"/>
      <c r="W95" s="121"/>
      <c r="X95" s="121"/>
      <c r="Y95" s="121"/>
      <c r="Z95" s="121"/>
      <c r="AA95" s="121"/>
      <c r="AB95" s="121"/>
      <c r="AC95" s="121"/>
      <c r="AD95" s="121"/>
      <c r="AE95" s="121"/>
      <c r="AF95" s="121"/>
    </row>
    <row r="96" s="349" customFormat="1" ht="30" customHeight="1" spans="1:32">
      <c r="A96" s="353" t="s">
        <v>39</v>
      </c>
      <c r="B96" s="354" t="s">
        <v>239</v>
      </c>
      <c r="C96" s="354"/>
      <c r="D96" s="354"/>
      <c r="E96" s="354"/>
      <c r="F96" s="354"/>
      <c r="G96" s="354"/>
      <c r="H96" s="354"/>
      <c r="I96" s="373"/>
      <c r="J96" s="354"/>
      <c r="K96" s="405">
        <f>K97</f>
        <v>0</v>
      </c>
      <c r="L96" s="405">
        <f t="shared" ref="L96:V96" si="27">L97</f>
        <v>0</v>
      </c>
      <c r="M96" s="405">
        <f t="shared" si="27"/>
        <v>0</v>
      </c>
      <c r="N96" s="405">
        <f t="shared" si="27"/>
        <v>0</v>
      </c>
      <c r="O96" s="405">
        <f t="shared" si="27"/>
        <v>0</v>
      </c>
      <c r="P96" s="405">
        <f t="shared" si="27"/>
        <v>0</v>
      </c>
      <c r="Q96" s="405">
        <f t="shared" si="27"/>
        <v>0</v>
      </c>
      <c r="R96" s="405">
        <f t="shared" si="27"/>
        <v>0</v>
      </c>
      <c r="S96" s="405">
        <f t="shared" si="27"/>
        <v>0</v>
      </c>
      <c r="T96" s="405">
        <f t="shared" si="27"/>
        <v>0</v>
      </c>
      <c r="U96" s="405">
        <f t="shared" si="27"/>
        <v>0</v>
      </c>
      <c r="V96" s="405">
        <f t="shared" si="27"/>
        <v>0</v>
      </c>
      <c r="W96" s="126"/>
      <c r="X96" s="126"/>
      <c r="Y96" s="126"/>
      <c r="Z96" s="126"/>
      <c r="AA96" s="126"/>
      <c r="AB96" s="126"/>
      <c r="AC96" s="126"/>
      <c r="AD96" s="126"/>
      <c r="AE96" s="126"/>
      <c r="AF96" s="126"/>
    </row>
    <row r="97" s="348" customFormat="1" ht="30" customHeight="1" spans="1:32">
      <c r="A97" s="356" t="s">
        <v>41</v>
      </c>
      <c r="B97" s="370" t="s">
        <v>239</v>
      </c>
      <c r="C97" s="370"/>
      <c r="D97" s="370"/>
      <c r="E97" s="370"/>
      <c r="F97" s="370"/>
      <c r="G97" s="370"/>
      <c r="H97" s="370"/>
      <c r="I97" s="373"/>
      <c r="J97" s="370"/>
      <c r="K97" s="404">
        <f>K98+K99+K100+K101+K102+K103</f>
        <v>0</v>
      </c>
      <c r="L97" s="404">
        <f t="shared" ref="L97:V97" si="28">L98+L99+L100+L101+L102+L103</f>
        <v>0</v>
      </c>
      <c r="M97" s="404">
        <f t="shared" si="28"/>
        <v>0</v>
      </c>
      <c r="N97" s="404">
        <f t="shared" si="28"/>
        <v>0</v>
      </c>
      <c r="O97" s="404">
        <f t="shared" si="28"/>
        <v>0</v>
      </c>
      <c r="P97" s="404">
        <f t="shared" si="28"/>
        <v>0</v>
      </c>
      <c r="Q97" s="404">
        <f t="shared" si="28"/>
        <v>0</v>
      </c>
      <c r="R97" s="404">
        <f t="shared" si="28"/>
        <v>0</v>
      </c>
      <c r="S97" s="404">
        <f t="shared" si="28"/>
        <v>0</v>
      </c>
      <c r="T97" s="404">
        <f t="shared" si="28"/>
        <v>0</v>
      </c>
      <c r="U97" s="404">
        <f t="shared" si="28"/>
        <v>0</v>
      </c>
      <c r="V97" s="404">
        <f t="shared" si="28"/>
        <v>0</v>
      </c>
      <c r="W97" s="441"/>
      <c r="X97" s="441"/>
      <c r="Y97" s="441"/>
      <c r="Z97" s="441"/>
      <c r="AA97" s="441"/>
      <c r="AB97" s="441"/>
      <c r="AC97" s="441"/>
      <c r="AD97" s="441"/>
      <c r="AE97" s="441"/>
      <c r="AF97" s="441"/>
    </row>
    <row r="98" s="347" customFormat="1" ht="30" customHeight="1" spans="1:32">
      <c r="A98" s="372" t="s">
        <v>58</v>
      </c>
      <c r="B98" s="373" t="s">
        <v>240</v>
      </c>
      <c r="C98" s="373"/>
      <c r="D98" s="373"/>
      <c r="E98" s="373"/>
      <c r="F98" s="373"/>
      <c r="G98" s="373"/>
      <c r="H98" s="373"/>
      <c r="I98" s="373"/>
      <c r="J98" s="373"/>
      <c r="K98" s="121"/>
      <c r="L98" s="121"/>
      <c r="M98" s="121"/>
      <c r="N98" s="121"/>
      <c r="O98" s="401"/>
      <c r="P98" s="401"/>
      <c r="Q98" s="401"/>
      <c r="R98" s="401"/>
      <c r="S98" s="401"/>
      <c r="T98" s="401"/>
      <c r="U98" s="401"/>
      <c r="V98" s="401"/>
      <c r="W98" s="121"/>
      <c r="X98" s="121"/>
      <c r="Y98" s="121"/>
      <c r="Z98" s="121"/>
      <c r="AA98" s="121"/>
      <c r="AB98" s="121"/>
      <c r="AC98" s="121"/>
      <c r="AD98" s="121"/>
      <c r="AE98" s="121"/>
      <c r="AF98" s="121"/>
    </row>
    <row r="99" s="347" customFormat="1" ht="30" customHeight="1" spans="1:32">
      <c r="A99" s="372" t="s">
        <v>58</v>
      </c>
      <c r="B99" s="373" t="s">
        <v>241</v>
      </c>
      <c r="C99" s="373"/>
      <c r="D99" s="373"/>
      <c r="E99" s="373"/>
      <c r="F99" s="373"/>
      <c r="G99" s="373"/>
      <c r="H99" s="373"/>
      <c r="I99" s="373"/>
      <c r="J99" s="373"/>
      <c r="K99" s="121"/>
      <c r="L99" s="121"/>
      <c r="M99" s="121"/>
      <c r="N99" s="121"/>
      <c r="O99" s="401"/>
      <c r="P99" s="401"/>
      <c r="Q99" s="401"/>
      <c r="R99" s="401"/>
      <c r="S99" s="401"/>
      <c r="T99" s="401"/>
      <c r="U99" s="401"/>
      <c r="V99" s="401"/>
      <c r="W99" s="121"/>
      <c r="X99" s="121"/>
      <c r="Y99" s="121"/>
      <c r="Z99" s="121"/>
      <c r="AA99" s="121"/>
      <c r="AB99" s="121"/>
      <c r="AC99" s="121"/>
      <c r="AD99" s="121"/>
      <c r="AE99" s="121"/>
      <c r="AF99" s="121"/>
    </row>
    <row r="100" s="347" customFormat="1" ht="30" customHeight="1" spans="1:32">
      <c r="A100" s="372" t="s">
        <v>58</v>
      </c>
      <c r="B100" s="373" t="s">
        <v>242</v>
      </c>
      <c r="C100" s="373"/>
      <c r="D100" s="373"/>
      <c r="E100" s="373"/>
      <c r="F100" s="373"/>
      <c r="G100" s="373"/>
      <c r="H100" s="373"/>
      <c r="I100" s="373"/>
      <c r="J100" s="373"/>
      <c r="K100" s="121"/>
      <c r="L100" s="121"/>
      <c r="M100" s="121"/>
      <c r="N100" s="121"/>
      <c r="O100" s="401"/>
      <c r="P100" s="401"/>
      <c r="Q100" s="401"/>
      <c r="R100" s="401"/>
      <c r="S100" s="401"/>
      <c r="T100" s="401"/>
      <c r="U100" s="401"/>
      <c r="V100" s="401"/>
      <c r="W100" s="121"/>
      <c r="X100" s="121"/>
      <c r="Y100" s="121"/>
      <c r="Z100" s="121"/>
      <c r="AA100" s="121"/>
      <c r="AB100" s="121"/>
      <c r="AC100" s="121"/>
      <c r="AD100" s="121"/>
      <c r="AE100" s="121"/>
      <c r="AF100" s="121"/>
    </row>
    <row r="101" s="347" customFormat="1" ht="30" customHeight="1" spans="1:32">
      <c r="A101" s="372" t="s">
        <v>58</v>
      </c>
      <c r="B101" s="373" t="s">
        <v>243</v>
      </c>
      <c r="C101" s="373"/>
      <c r="D101" s="373"/>
      <c r="E101" s="373"/>
      <c r="F101" s="373"/>
      <c r="G101" s="373"/>
      <c r="H101" s="373"/>
      <c r="I101" s="373"/>
      <c r="J101" s="373"/>
      <c r="K101" s="121"/>
      <c r="L101" s="121"/>
      <c r="M101" s="121"/>
      <c r="N101" s="121"/>
      <c r="O101" s="401"/>
      <c r="P101" s="401"/>
      <c r="Q101" s="401"/>
      <c r="R101" s="401"/>
      <c r="S101" s="401"/>
      <c r="T101" s="401"/>
      <c r="U101" s="401"/>
      <c r="V101" s="401"/>
      <c r="W101" s="121"/>
      <c r="X101" s="121"/>
      <c r="Y101" s="121"/>
      <c r="Z101" s="121"/>
      <c r="AA101" s="121"/>
      <c r="AB101" s="121"/>
      <c r="AC101" s="121"/>
      <c r="AD101" s="121"/>
      <c r="AE101" s="121"/>
      <c r="AF101" s="121"/>
    </row>
    <row r="102" s="347" customFormat="1" ht="30" customHeight="1" spans="1:32">
      <c r="A102" s="372" t="s">
        <v>58</v>
      </c>
      <c r="B102" s="373" t="s">
        <v>244</v>
      </c>
      <c r="C102" s="373"/>
      <c r="D102" s="373"/>
      <c r="E102" s="373"/>
      <c r="F102" s="373"/>
      <c r="G102" s="373"/>
      <c r="H102" s="373"/>
      <c r="I102" s="373"/>
      <c r="J102" s="373"/>
      <c r="K102" s="121"/>
      <c r="L102" s="121"/>
      <c r="M102" s="121"/>
      <c r="N102" s="121"/>
      <c r="O102" s="401"/>
      <c r="P102" s="401"/>
      <c r="Q102" s="401"/>
      <c r="R102" s="401"/>
      <c r="S102" s="401"/>
      <c r="T102" s="401"/>
      <c r="U102" s="401"/>
      <c r="V102" s="401"/>
      <c r="W102" s="121"/>
      <c r="X102" s="121"/>
      <c r="Y102" s="121"/>
      <c r="Z102" s="121"/>
      <c r="AA102" s="121"/>
      <c r="AB102" s="121"/>
      <c r="AC102" s="121"/>
      <c r="AD102" s="121"/>
      <c r="AE102" s="121"/>
      <c r="AF102" s="121"/>
    </row>
    <row r="103" s="347" customFormat="1" ht="30" customHeight="1" spans="1:32">
      <c r="A103" s="372" t="s">
        <v>58</v>
      </c>
      <c r="B103" s="373" t="s">
        <v>245</v>
      </c>
      <c r="C103" s="373"/>
      <c r="D103" s="373"/>
      <c r="E103" s="373"/>
      <c r="F103" s="373"/>
      <c r="G103" s="373"/>
      <c r="H103" s="373"/>
      <c r="I103" s="373"/>
      <c r="J103" s="373"/>
      <c r="K103" s="121"/>
      <c r="L103" s="121"/>
      <c r="M103" s="121"/>
      <c r="N103" s="121"/>
      <c r="O103" s="401"/>
      <c r="P103" s="401"/>
      <c r="Q103" s="401"/>
      <c r="R103" s="401"/>
      <c r="S103" s="401"/>
      <c r="T103" s="401"/>
      <c r="U103" s="401"/>
      <c r="V103" s="401"/>
      <c r="W103" s="121"/>
      <c r="X103" s="121"/>
      <c r="Y103" s="121"/>
      <c r="Z103" s="121"/>
      <c r="AA103" s="121"/>
      <c r="AB103" s="121"/>
      <c r="AC103" s="121"/>
      <c r="AD103" s="121"/>
      <c r="AE103" s="121"/>
      <c r="AF103" s="121"/>
    </row>
    <row r="104" s="349" customFormat="1" ht="30" customHeight="1" spans="1:32">
      <c r="A104" s="353" t="s">
        <v>39</v>
      </c>
      <c r="B104" s="354" t="s">
        <v>246</v>
      </c>
      <c r="C104" s="354"/>
      <c r="D104" s="354"/>
      <c r="E104" s="354"/>
      <c r="F104" s="354"/>
      <c r="G104" s="354"/>
      <c r="H104" s="354"/>
      <c r="I104" s="373"/>
      <c r="J104" s="354"/>
      <c r="K104" s="405">
        <f>K105+K107+K110</f>
        <v>850</v>
      </c>
      <c r="L104" s="405">
        <f t="shared" ref="L104:V104" si="29">L105+L107+L110</f>
        <v>850</v>
      </c>
      <c r="M104" s="405">
        <f t="shared" si="29"/>
        <v>0</v>
      </c>
      <c r="N104" s="405">
        <f t="shared" si="29"/>
        <v>255</v>
      </c>
      <c r="O104" s="405">
        <f t="shared" si="29"/>
        <v>255</v>
      </c>
      <c r="P104" s="405">
        <f t="shared" si="29"/>
        <v>0</v>
      </c>
      <c r="Q104" s="405">
        <f t="shared" si="29"/>
        <v>0</v>
      </c>
      <c r="R104" s="405">
        <f t="shared" si="29"/>
        <v>0</v>
      </c>
      <c r="S104" s="405">
        <f t="shared" si="29"/>
        <v>0</v>
      </c>
      <c r="T104" s="405">
        <f t="shared" si="29"/>
        <v>0</v>
      </c>
      <c r="U104" s="405">
        <f t="shared" si="29"/>
        <v>0</v>
      </c>
      <c r="V104" s="405">
        <f t="shared" si="29"/>
        <v>0</v>
      </c>
      <c r="W104" s="126"/>
      <c r="X104" s="126"/>
      <c r="Y104" s="126"/>
      <c r="Z104" s="126"/>
      <c r="AA104" s="126"/>
      <c r="AB104" s="126"/>
      <c r="AC104" s="126"/>
      <c r="AD104" s="126"/>
      <c r="AE104" s="126"/>
      <c r="AF104" s="126"/>
    </row>
    <row r="105" s="348" customFormat="1" ht="30" customHeight="1" spans="1:32">
      <c r="A105" s="371" t="s">
        <v>41</v>
      </c>
      <c r="B105" s="370" t="s">
        <v>247</v>
      </c>
      <c r="C105" s="370"/>
      <c r="D105" s="370"/>
      <c r="E105" s="370"/>
      <c r="F105" s="370"/>
      <c r="G105" s="370"/>
      <c r="H105" s="370"/>
      <c r="I105" s="373"/>
      <c r="J105" s="370"/>
      <c r="K105" s="404">
        <f>K106</f>
        <v>0</v>
      </c>
      <c r="L105" s="404">
        <f t="shared" ref="L105:V105" si="30">L106</f>
        <v>0</v>
      </c>
      <c r="M105" s="404">
        <f t="shared" si="30"/>
        <v>0</v>
      </c>
      <c r="N105" s="404">
        <f t="shared" si="30"/>
        <v>0</v>
      </c>
      <c r="O105" s="404">
        <f t="shared" si="30"/>
        <v>0</v>
      </c>
      <c r="P105" s="404">
        <f t="shared" si="30"/>
        <v>0</v>
      </c>
      <c r="Q105" s="404">
        <f t="shared" si="30"/>
        <v>0</v>
      </c>
      <c r="R105" s="404">
        <f t="shared" si="30"/>
        <v>0</v>
      </c>
      <c r="S105" s="404">
        <f t="shared" si="30"/>
        <v>0</v>
      </c>
      <c r="T105" s="404">
        <f t="shared" si="30"/>
        <v>0</v>
      </c>
      <c r="U105" s="404">
        <f t="shared" si="30"/>
        <v>0</v>
      </c>
      <c r="V105" s="404">
        <f t="shared" si="30"/>
        <v>0</v>
      </c>
      <c r="W105" s="441"/>
      <c r="X105" s="441"/>
      <c r="Y105" s="441"/>
      <c r="Z105" s="441"/>
      <c r="AA105" s="441"/>
      <c r="AB105" s="441"/>
      <c r="AC105" s="441"/>
      <c r="AD105" s="441"/>
      <c r="AE105" s="441"/>
      <c r="AF105" s="441"/>
    </row>
    <row r="106" s="347" customFormat="1" ht="30" customHeight="1" spans="1:32">
      <c r="A106" s="372" t="s">
        <v>58</v>
      </c>
      <c r="B106" s="373" t="s">
        <v>248</v>
      </c>
      <c r="C106" s="373"/>
      <c r="D106" s="373"/>
      <c r="E106" s="373"/>
      <c r="F106" s="373"/>
      <c r="G106" s="373"/>
      <c r="H106" s="373"/>
      <c r="I106" s="373"/>
      <c r="J106" s="373"/>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row>
    <row r="107" s="348" customFormat="1" ht="30" customHeight="1" spans="1:32">
      <c r="A107" s="371" t="s">
        <v>41</v>
      </c>
      <c r="B107" s="370" t="s">
        <v>249</v>
      </c>
      <c r="C107" s="370"/>
      <c r="D107" s="370"/>
      <c r="E107" s="370"/>
      <c r="F107" s="370"/>
      <c r="G107" s="370"/>
      <c r="H107" s="370"/>
      <c r="I107" s="373"/>
      <c r="J107" s="370"/>
      <c r="K107" s="404">
        <f>K108</f>
        <v>850</v>
      </c>
      <c r="L107" s="404">
        <f t="shared" ref="L107:V107" si="31">L108</f>
        <v>850</v>
      </c>
      <c r="M107" s="404">
        <f t="shared" si="31"/>
        <v>0</v>
      </c>
      <c r="N107" s="404">
        <f t="shared" si="31"/>
        <v>255</v>
      </c>
      <c r="O107" s="404">
        <f t="shared" si="31"/>
        <v>255</v>
      </c>
      <c r="P107" s="404">
        <f t="shared" si="31"/>
        <v>0</v>
      </c>
      <c r="Q107" s="404">
        <f t="shared" si="31"/>
        <v>0</v>
      </c>
      <c r="R107" s="404">
        <f t="shared" si="31"/>
        <v>0</v>
      </c>
      <c r="S107" s="404">
        <f t="shared" si="31"/>
        <v>0</v>
      </c>
      <c r="T107" s="404">
        <f t="shared" si="31"/>
        <v>0</v>
      </c>
      <c r="U107" s="404">
        <f t="shared" si="31"/>
        <v>0</v>
      </c>
      <c r="V107" s="404">
        <f t="shared" si="31"/>
        <v>0</v>
      </c>
      <c r="W107" s="441"/>
      <c r="X107" s="441"/>
      <c r="Y107" s="441"/>
      <c r="Z107" s="441"/>
      <c r="AA107" s="441"/>
      <c r="AB107" s="441"/>
      <c r="AC107" s="441"/>
      <c r="AD107" s="441"/>
      <c r="AE107" s="441"/>
      <c r="AF107" s="441"/>
    </row>
    <row r="108" s="347" customFormat="1" ht="30" customHeight="1" spans="1:32">
      <c r="A108" s="372" t="s">
        <v>58</v>
      </c>
      <c r="B108" s="373" t="s">
        <v>250</v>
      </c>
      <c r="C108" s="373"/>
      <c r="D108" s="373"/>
      <c r="E108" s="373"/>
      <c r="F108" s="373"/>
      <c r="G108" s="373"/>
      <c r="H108" s="373"/>
      <c r="I108" s="373"/>
      <c r="J108" s="373"/>
      <c r="K108" s="401">
        <f>SUM(K109)</f>
        <v>850</v>
      </c>
      <c r="L108" s="401">
        <f t="shared" ref="L108:V108" si="32">SUM(L109)</f>
        <v>850</v>
      </c>
      <c r="M108" s="401">
        <f t="shared" si="32"/>
        <v>0</v>
      </c>
      <c r="N108" s="401">
        <f t="shared" si="32"/>
        <v>255</v>
      </c>
      <c r="O108" s="401">
        <f t="shared" si="32"/>
        <v>255</v>
      </c>
      <c r="P108" s="401">
        <f t="shared" si="32"/>
        <v>0</v>
      </c>
      <c r="Q108" s="401">
        <f t="shared" si="32"/>
        <v>0</v>
      </c>
      <c r="R108" s="401">
        <f t="shared" si="32"/>
        <v>0</v>
      </c>
      <c r="S108" s="401">
        <f t="shared" si="32"/>
        <v>0</v>
      </c>
      <c r="T108" s="401">
        <f t="shared" si="32"/>
        <v>0</v>
      </c>
      <c r="U108" s="401">
        <f t="shared" si="32"/>
        <v>0</v>
      </c>
      <c r="V108" s="401">
        <f t="shared" si="32"/>
        <v>0</v>
      </c>
      <c r="W108" s="121"/>
      <c r="X108" s="121"/>
      <c r="Y108" s="121"/>
      <c r="Z108" s="121"/>
      <c r="AA108" s="121"/>
      <c r="AB108" s="121"/>
      <c r="AC108" s="121"/>
      <c r="AD108" s="121"/>
      <c r="AE108" s="121"/>
      <c r="AF108" s="121"/>
    </row>
    <row r="109" customFormat="1" ht="153" spans="1:31">
      <c r="A109" s="360">
        <v>15</v>
      </c>
      <c r="B109" s="361" t="s">
        <v>251</v>
      </c>
      <c r="C109" s="362">
        <v>2025</v>
      </c>
      <c r="D109" s="389" t="s">
        <v>252</v>
      </c>
      <c r="E109" s="361" t="s">
        <v>246</v>
      </c>
      <c r="F109" s="361" t="s">
        <v>253</v>
      </c>
      <c r="G109" s="389" t="s">
        <v>47</v>
      </c>
      <c r="H109" s="389" t="s">
        <v>48</v>
      </c>
      <c r="I109" s="389" t="s">
        <v>49</v>
      </c>
      <c r="J109" s="389" t="s">
        <v>254</v>
      </c>
      <c r="K109" s="397">
        <v>850</v>
      </c>
      <c r="L109" s="397">
        <v>850</v>
      </c>
      <c r="M109" s="397"/>
      <c r="N109" s="397">
        <v>255</v>
      </c>
      <c r="O109" s="362">
        <v>255</v>
      </c>
      <c r="P109" s="397"/>
      <c r="Q109" s="397"/>
      <c r="R109" s="397"/>
      <c r="S109" s="397"/>
      <c r="T109" s="397"/>
      <c r="U109" s="397"/>
      <c r="V109" s="397"/>
      <c r="W109" s="361" t="s">
        <v>255</v>
      </c>
      <c r="X109" s="361" t="s">
        <v>256</v>
      </c>
      <c r="Y109" s="361" t="s">
        <v>255</v>
      </c>
      <c r="Z109" s="361" t="s">
        <v>256</v>
      </c>
      <c r="AA109" s="361" t="s">
        <v>257</v>
      </c>
      <c r="AB109" s="389" t="s">
        <v>258</v>
      </c>
      <c r="AC109" s="389" t="s">
        <v>259</v>
      </c>
      <c r="AD109" s="434"/>
      <c r="AE109" s="423"/>
    </row>
    <row r="110" s="348" customFormat="1" ht="30" customHeight="1" spans="1:32">
      <c r="A110" s="371" t="s">
        <v>41</v>
      </c>
      <c r="B110" s="370" t="s">
        <v>260</v>
      </c>
      <c r="C110" s="370"/>
      <c r="D110" s="370"/>
      <c r="E110" s="370"/>
      <c r="F110" s="370"/>
      <c r="G110" s="370"/>
      <c r="H110" s="370"/>
      <c r="I110" s="373"/>
      <c r="J110" s="370"/>
      <c r="K110" s="404">
        <f>K111</f>
        <v>0</v>
      </c>
      <c r="L110" s="404">
        <f t="shared" ref="L110:V110" si="33">L111</f>
        <v>0</v>
      </c>
      <c r="M110" s="404">
        <f t="shared" si="33"/>
        <v>0</v>
      </c>
      <c r="N110" s="404">
        <f t="shared" si="33"/>
        <v>0</v>
      </c>
      <c r="O110" s="404">
        <f t="shared" si="33"/>
        <v>0</v>
      </c>
      <c r="P110" s="404">
        <f t="shared" si="33"/>
        <v>0</v>
      </c>
      <c r="Q110" s="404">
        <f t="shared" si="33"/>
        <v>0</v>
      </c>
      <c r="R110" s="404">
        <f t="shared" si="33"/>
        <v>0</v>
      </c>
      <c r="S110" s="404">
        <f t="shared" si="33"/>
        <v>0</v>
      </c>
      <c r="T110" s="404">
        <f t="shared" si="33"/>
        <v>0</v>
      </c>
      <c r="U110" s="404">
        <f t="shared" si="33"/>
        <v>0</v>
      </c>
      <c r="V110" s="404">
        <f t="shared" si="33"/>
        <v>0</v>
      </c>
      <c r="W110" s="441"/>
      <c r="X110" s="441"/>
      <c r="Y110" s="441"/>
      <c r="Z110" s="441"/>
      <c r="AA110" s="441"/>
      <c r="AB110" s="441"/>
      <c r="AC110" s="441"/>
      <c r="AD110" s="441"/>
      <c r="AE110" s="441"/>
      <c r="AF110" s="441"/>
    </row>
    <row r="111" s="347" customFormat="1" ht="30" customHeight="1" spans="1:32">
      <c r="A111" s="372" t="s">
        <v>58</v>
      </c>
      <c r="B111" s="373" t="s">
        <v>261</v>
      </c>
      <c r="C111" s="373"/>
      <c r="D111" s="373"/>
      <c r="E111" s="373"/>
      <c r="F111" s="373"/>
      <c r="G111" s="373"/>
      <c r="H111" s="373"/>
      <c r="I111" s="373"/>
      <c r="J111" s="373"/>
      <c r="K111" s="121"/>
      <c r="L111" s="121"/>
      <c r="M111" s="121"/>
      <c r="N111" s="121"/>
      <c r="O111" s="401"/>
      <c r="P111" s="401"/>
      <c r="Q111" s="401"/>
      <c r="R111" s="401"/>
      <c r="S111" s="401"/>
      <c r="T111" s="401"/>
      <c r="U111" s="401"/>
      <c r="V111" s="401"/>
      <c r="W111" s="121"/>
      <c r="X111" s="121"/>
      <c r="Y111" s="121"/>
      <c r="Z111" s="121"/>
      <c r="AA111" s="121"/>
      <c r="AB111" s="121"/>
      <c r="AC111" s="121"/>
      <c r="AD111" s="121"/>
      <c r="AE111" s="121"/>
      <c r="AF111" s="121"/>
    </row>
    <row r="112" s="349" customFormat="1" ht="30" customHeight="1" spans="1:32">
      <c r="A112" s="353" t="s">
        <v>39</v>
      </c>
      <c r="B112" s="354" t="s">
        <v>262</v>
      </c>
      <c r="C112" s="354"/>
      <c r="D112" s="354"/>
      <c r="E112" s="354"/>
      <c r="F112" s="354"/>
      <c r="G112" s="354"/>
      <c r="H112" s="354"/>
      <c r="I112" s="373"/>
      <c r="J112" s="354"/>
      <c r="K112" s="405">
        <f>K113</f>
        <v>0</v>
      </c>
      <c r="L112" s="405">
        <f t="shared" ref="L112:V112" si="34">L113</f>
        <v>0</v>
      </c>
      <c r="M112" s="405">
        <f t="shared" si="34"/>
        <v>0</v>
      </c>
      <c r="N112" s="405">
        <f t="shared" si="34"/>
        <v>0</v>
      </c>
      <c r="O112" s="405">
        <f t="shared" si="34"/>
        <v>0</v>
      </c>
      <c r="P112" s="405">
        <f t="shared" si="34"/>
        <v>0</v>
      </c>
      <c r="Q112" s="405">
        <f t="shared" si="34"/>
        <v>0</v>
      </c>
      <c r="R112" s="405">
        <f t="shared" si="34"/>
        <v>0</v>
      </c>
      <c r="S112" s="405">
        <f t="shared" si="34"/>
        <v>0</v>
      </c>
      <c r="T112" s="405">
        <f t="shared" si="34"/>
        <v>0</v>
      </c>
      <c r="U112" s="405">
        <f t="shared" si="34"/>
        <v>0</v>
      </c>
      <c r="V112" s="405">
        <f t="shared" si="34"/>
        <v>0</v>
      </c>
      <c r="W112" s="126"/>
      <c r="X112" s="126"/>
      <c r="Y112" s="126"/>
      <c r="Z112" s="126"/>
      <c r="AA112" s="126"/>
      <c r="AB112" s="126"/>
      <c r="AC112" s="126"/>
      <c r="AD112" s="126"/>
      <c r="AE112" s="126"/>
      <c r="AF112" s="126"/>
    </row>
    <row r="113" s="348" customFormat="1" ht="30" customHeight="1" spans="1:32">
      <c r="A113" s="356" t="s">
        <v>41</v>
      </c>
      <c r="B113" s="370" t="s">
        <v>262</v>
      </c>
      <c r="C113" s="370"/>
      <c r="D113" s="370"/>
      <c r="E113" s="370"/>
      <c r="F113" s="370"/>
      <c r="G113" s="370"/>
      <c r="H113" s="370"/>
      <c r="I113" s="373"/>
      <c r="J113" s="370"/>
      <c r="K113" s="404">
        <f>K114</f>
        <v>0</v>
      </c>
      <c r="L113" s="404">
        <f t="shared" ref="L113:V113" si="35">L114</f>
        <v>0</v>
      </c>
      <c r="M113" s="404">
        <f t="shared" si="35"/>
        <v>0</v>
      </c>
      <c r="N113" s="404">
        <f t="shared" si="35"/>
        <v>0</v>
      </c>
      <c r="O113" s="404">
        <f t="shared" si="35"/>
        <v>0</v>
      </c>
      <c r="P113" s="404">
        <f t="shared" si="35"/>
        <v>0</v>
      </c>
      <c r="Q113" s="404">
        <f t="shared" si="35"/>
        <v>0</v>
      </c>
      <c r="R113" s="404">
        <f t="shared" si="35"/>
        <v>0</v>
      </c>
      <c r="S113" s="404">
        <f t="shared" si="35"/>
        <v>0</v>
      </c>
      <c r="T113" s="404">
        <f t="shared" si="35"/>
        <v>0</v>
      </c>
      <c r="U113" s="404">
        <f t="shared" si="35"/>
        <v>0</v>
      </c>
      <c r="V113" s="404">
        <f t="shared" si="35"/>
        <v>0</v>
      </c>
      <c r="W113" s="441"/>
      <c r="X113" s="441"/>
      <c r="Y113" s="441"/>
      <c r="Z113" s="441"/>
      <c r="AA113" s="441"/>
      <c r="AB113" s="441"/>
      <c r="AC113" s="441"/>
      <c r="AD113" s="441"/>
      <c r="AE113" s="441"/>
      <c r="AF113" s="441"/>
    </row>
    <row r="114" s="347" customFormat="1" ht="30" customHeight="1" spans="1:32">
      <c r="A114" s="365" t="s">
        <v>58</v>
      </c>
      <c r="B114" s="373" t="s">
        <v>262</v>
      </c>
      <c r="C114" s="373"/>
      <c r="D114" s="373"/>
      <c r="E114" s="373"/>
      <c r="F114" s="373"/>
      <c r="G114" s="373"/>
      <c r="H114" s="373"/>
      <c r="I114" s="373"/>
      <c r="J114" s="373"/>
      <c r="K114" s="121"/>
      <c r="L114" s="121"/>
      <c r="M114" s="121"/>
      <c r="N114" s="121"/>
      <c r="O114" s="401"/>
      <c r="P114" s="401"/>
      <c r="Q114" s="401"/>
      <c r="R114" s="401"/>
      <c r="S114" s="401"/>
      <c r="T114" s="401"/>
      <c r="U114" s="401"/>
      <c r="V114" s="401"/>
      <c r="W114" s="121"/>
      <c r="X114" s="121"/>
      <c r="Y114" s="121"/>
      <c r="Z114" s="121"/>
      <c r="AA114" s="121"/>
      <c r="AB114" s="121"/>
      <c r="AC114" s="121"/>
      <c r="AD114" s="121"/>
      <c r="AE114" s="121"/>
      <c r="AF114" s="121"/>
    </row>
    <row r="115" s="349" customFormat="1" ht="30" customHeight="1" spans="1:32">
      <c r="A115" s="353" t="s">
        <v>39</v>
      </c>
      <c r="B115" s="354" t="s">
        <v>79</v>
      </c>
      <c r="C115" s="354"/>
      <c r="D115" s="354"/>
      <c r="E115" s="354"/>
      <c r="F115" s="354"/>
      <c r="G115" s="354"/>
      <c r="H115" s="354"/>
      <c r="I115" s="373"/>
      <c r="J115" s="354"/>
      <c r="K115" s="405">
        <f>K116</f>
        <v>3962</v>
      </c>
      <c r="L115" s="405">
        <f t="shared" ref="L115:V115" si="36">L116</f>
        <v>3962</v>
      </c>
      <c r="M115" s="405">
        <f t="shared" si="36"/>
        <v>0</v>
      </c>
      <c r="N115" s="405">
        <f t="shared" si="36"/>
        <v>37</v>
      </c>
      <c r="O115" s="405">
        <f t="shared" si="36"/>
        <v>37</v>
      </c>
      <c r="P115" s="405">
        <f t="shared" si="36"/>
        <v>0</v>
      </c>
      <c r="Q115" s="405">
        <f t="shared" si="36"/>
        <v>0</v>
      </c>
      <c r="R115" s="405">
        <f t="shared" si="36"/>
        <v>0</v>
      </c>
      <c r="S115" s="405">
        <f t="shared" si="36"/>
        <v>0</v>
      </c>
      <c r="T115" s="405">
        <f t="shared" si="36"/>
        <v>0</v>
      </c>
      <c r="U115" s="405">
        <f t="shared" si="36"/>
        <v>0</v>
      </c>
      <c r="V115" s="405">
        <f t="shared" si="36"/>
        <v>0</v>
      </c>
      <c r="W115" s="126"/>
      <c r="X115" s="126"/>
      <c r="Y115" s="126"/>
      <c r="Z115" s="126"/>
      <c r="AA115" s="126"/>
      <c r="AB115" s="126"/>
      <c r="AC115" s="126"/>
      <c r="AD115" s="126"/>
      <c r="AE115" s="126"/>
      <c r="AF115" s="126"/>
    </row>
    <row r="116" s="348" customFormat="1" ht="30" customHeight="1" spans="1:32">
      <c r="A116" s="356" t="s">
        <v>41</v>
      </c>
      <c r="B116" s="370" t="s">
        <v>79</v>
      </c>
      <c r="C116" s="370"/>
      <c r="D116" s="370"/>
      <c r="E116" s="370"/>
      <c r="F116" s="370"/>
      <c r="G116" s="370"/>
      <c r="H116" s="370"/>
      <c r="I116" s="373"/>
      <c r="J116" s="370"/>
      <c r="K116" s="404">
        <f>K117+K118</f>
        <v>3962</v>
      </c>
      <c r="L116" s="404">
        <f t="shared" ref="L116:W116" si="37">L117+L118</f>
        <v>3962</v>
      </c>
      <c r="M116" s="404">
        <f t="shared" si="37"/>
        <v>0</v>
      </c>
      <c r="N116" s="404">
        <f t="shared" si="37"/>
        <v>37</v>
      </c>
      <c r="O116" s="404">
        <f t="shared" si="37"/>
        <v>37</v>
      </c>
      <c r="P116" s="404">
        <f t="shared" si="37"/>
        <v>0</v>
      </c>
      <c r="Q116" s="404">
        <f t="shared" si="37"/>
        <v>0</v>
      </c>
      <c r="R116" s="404">
        <f t="shared" si="37"/>
        <v>0</v>
      </c>
      <c r="S116" s="404">
        <f t="shared" si="37"/>
        <v>0</v>
      </c>
      <c r="T116" s="404">
        <f t="shared" si="37"/>
        <v>0</v>
      </c>
      <c r="U116" s="404">
        <f t="shared" si="37"/>
        <v>0</v>
      </c>
      <c r="V116" s="404">
        <f t="shared" si="37"/>
        <v>0</v>
      </c>
      <c r="W116" s="404">
        <f t="shared" si="37"/>
        <v>0</v>
      </c>
      <c r="X116" s="441"/>
      <c r="Y116" s="441"/>
      <c r="Z116" s="441"/>
      <c r="AA116" s="441"/>
      <c r="AB116" s="441"/>
      <c r="AC116" s="441"/>
      <c r="AD116" s="441"/>
      <c r="AE116" s="441"/>
      <c r="AF116" s="441"/>
    </row>
    <row r="117" s="347" customFormat="1" ht="30" customHeight="1" spans="1:32">
      <c r="A117" s="372" t="s">
        <v>58</v>
      </c>
      <c r="B117" s="373" t="s">
        <v>263</v>
      </c>
      <c r="C117" s="373"/>
      <c r="D117" s="373"/>
      <c r="E117" s="373"/>
      <c r="F117" s="373"/>
      <c r="G117" s="373"/>
      <c r="H117" s="373"/>
      <c r="I117" s="373"/>
      <c r="J117" s="373"/>
      <c r="K117" s="121"/>
      <c r="L117" s="121"/>
      <c r="M117" s="121"/>
      <c r="N117" s="121"/>
      <c r="O117" s="401"/>
      <c r="P117" s="401"/>
      <c r="Q117" s="401"/>
      <c r="R117" s="401"/>
      <c r="S117" s="401"/>
      <c r="T117" s="401"/>
      <c r="U117" s="401"/>
      <c r="V117" s="401"/>
      <c r="W117" s="121"/>
      <c r="X117" s="121"/>
      <c r="Y117" s="121"/>
      <c r="Z117" s="121"/>
      <c r="AA117" s="121"/>
      <c r="AB117" s="121"/>
      <c r="AC117" s="121"/>
      <c r="AD117" s="121"/>
      <c r="AE117" s="121"/>
      <c r="AF117" s="121"/>
    </row>
    <row r="118" s="347" customFormat="1" ht="30" customHeight="1" spans="1:32">
      <c r="A118" s="372" t="s">
        <v>58</v>
      </c>
      <c r="B118" s="373" t="s">
        <v>264</v>
      </c>
      <c r="C118" s="373"/>
      <c r="D118" s="373"/>
      <c r="E118" s="373"/>
      <c r="F118" s="373"/>
      <c r="G118" s="373"/>
      <c r="H118" s="373"/>
      <c r="I118" s="373"/>
      <c r="J118" s="373"/>
      <c r="K118" s="401">
        <f>SUM(K119)</f>
        <v>3962</v>
      </c>
      <c r="L118" s="401">
        <f t="shared" ref="L118:V118" si="38">SUM(L119)</f>
        <v>3962</v>
      </c>
      <c r="M118" s="401">
        <f t="shared" si="38"/>
        <v>0</v>
      </c>
      <c r="N118" s="401">
        <f t="shared" si="38"/>
        <v>37</v>
      </c>
      <c r="O118" s="401">
        <f t="shared" si="38"/>
        <v>37</v>
      </c>
      <c r="P118" s="401">
        <f t="shared" si="38"/>
        <v>0</v>
      </c>
      <c r="Q118" s="401">
        <f t="shared" si="38"/>
        <v>0</v>
      </c>
      <c r="R118" s="401">
        <f t="shared" si="38"/>
        <v>0</v>
      </c>
      <c r="S118" s="401">
        <f t="shared" si="38"/>
        <v>0</v>
      </c>
      <c r="T118" s="401">
        <f t="shared" si="38"/>
        <v>0</v>
      </c>
      <c r="U118" s="401">
        <f t="shared" si="38"/>
        <v>0</v>
      </c>
      <c r="V118" s="401">
        <f t="shared" si="38"/>
        <v>0</v>
      </c>
      <c r="W118" s="121"/>
      <c r="X118" s="121"/>
      <c r="Y118" s="121"/>
      <c r="Z118" s="121"/>
      <c r="AA118" s="121"/>
      <c r="AB118" s="121"/>
      <c r="AC118" s="121"/>
      <c r="AD118" s="121"/>
      <c r="AE118" s="121"/>
      <c r="AF118" s="121"/>
    </row>
    <row r="119" customFormat="1" ht="229.5" spans="1:31">
      <c r="A119" s="360">
        <v>16</v>
      </c>
      <c r="B119" s="361" t="s">
        <v>265</v>
      </c>
      <c r="C119" s="362">
        <v>2025</v>
      </c>
      <c r="D119" s="389" t="s">
        <v>266</v>
      </c>
      <c r="E119" s="361" t="s">
        <v>79</v>
      </c>
      <c r="F119" s="361" t="s">
        <v>264</v>
      </c>
      <c r="G119" s="389" t="s">
        <v>47</v>
      </c>
      <c r="H119" s="389" t="s">
        <v>48</v>
      </c>
      <c r="I119" s="389" t="s">
        <v>267</v>
      </c>
      <c r="J119" s="389" t="s">
        <v>268</v>
      </c>
      <c r="K119" s="389">
        <v>3962</v>
      </c>
      <c r="L119" s="389">
        <v>3962</v>
      </c>
      <c r="M119" s="389"/>
      <c r="N119" s="361">
        <v>37</v>
      </c>
      <c r="O119" s="362">
        <v>37</v>
      </c>
      <c r="P119" s="397"/>
      <c r="Q119" s="397"/>
      <c r="R119" s="397"/>
      <c r="S119" s="397"/>
      <c r="T119" s="397"/>
      <c r="U119" s="397"/>
      <c r="V119" s="397"/>
      <c r="W119" s="389" t="s">
        <v>269</v>
      </c>
      <c r="X119" s="361" t="s">
        <v>270</v>
      </c>
      <c r="Y119" s="361" t="s">
        <v>269</v>
      </c>
      <c r="Z119" s="361" t="s">
        <v>270</v>
      </c>
      <c r="AA119" s="361" t="s">
        <v>271</v>
      </c>
      <c r="AB119" s="389" t="s">
        <v>272</v>
      </c>
      <c r="AC119" s="389" t="s">
        <v>273</v>
      </c>
      <c r="AD119" s="434"/>
      <c r="AE119" s="444"/>
    </row>
    <row r="120" s="349" customFormat="1" ht="30" customHeight="1" spans="1:32">
      <c r="A120" s="437" t="s">
        <v>39</v>
      </c>
      <c r="B120" s="354" t="s">
        <v>274</v>
      </c>
      <c r="C120" s="354" t="s">
        <v>274</v>
      </c>
      <c r="D120" s="354" t="s">
        <v>274</v>
      </c>
      <c r="E120" s="354" t="s">
        <v>274</v>
      </c>
      <c r="F120" s="354" t="s">
        <v>274</v>
      </c>
      <c r="G120" s="354" t="s">
        <v>274</v>
      </c>
      <c r="H120" s="354" t="s">
        <v>274</v>
      </c>
      <c r="I120" s="373" t="s">
        <v>274</v>
      </c>
      <c r="J120" s="354" t="s">
        <v>274</v>
      </c>
      <c r="K120" s="126"/>
      <c r="L120" s="126"/>
      <c r="M120" s="126"/>
      <c r="N120" s="126"/>
      <c r="O120" s="440"/>
      <c r="P120" s="440"/>
      <c r="Q120" s="440"/>
      <c r="R120" s="440"/>
      <c r="S120" s="440"/>
      <c r="T120" s="440"/>
      <c r="U120" s="440"/>
      <c r="V120" s="440"/>
      <c r="W120" s="126"/>
      <c r="X120" s="126"/>
      <c r="Y120" s="126"/>
      <c r="Z120" s="126"/>
      <c r="AA120" s="126"/>
      <c r="AB120" s="126"/>
      <c r="AC120" s="126"/>
      <c r="AD120" s="126"/>
      <c r="AE120" s="126"/>
      <c r="AF120" s="126"/>
    </row>
  </sheetData>
  <autoFilter ref="A5:AF120"/>
  <mergeCells count="136">
    <mergeCell ref="A1:D1"/>
    <mergeCell ref="A2:AC2"/>
    <mergeCell ref="L3:M3"/>
    <mergeCell ref="O3:V3"/>
    <mergeCell ref="W3:AA3"/>
    <mergeCell ref="A6:J6"/>
    <mergeCell ref="B7:J7"/>
    <mergeCell ref="B8:J8"/>
    <mergeCell ref="B10:J10"/>
    <mergeCell ref="B11:J11"/>
    <mergeCell ref="B12:J12"/>
    <mergeCell ref="B13:J13"/>
    <mergeCell ref="B14:J14"/>
    <mergeCell ref="B15:J15"/>
    <mergeCell ref="B16:J16"/>
    <mergeCell ref="B17:J17"/>
    <mergeCell ref="B18:J18"/>
    <mergeCell ref="B20:J20"/>
    <mergeCell ref="B21:J21"/>
    <mergeCell ref="B24:J24"/>
    <mergeCell ref="B25:J25"/>
    <mergeCell ref="B27:J27"/>
    <mergeCell ref="B28:J28"/>
    <mergeCell ref="B29:J29"/>
    <mergeCell ref="B31:J31"/>
    <mergeCell ref="B32:J32"/>
    <mergeCell ref="B33:J33"/>
    <mergeCell ref="B34:J34"/>
    <mergeCell ref="B38:J38"/>
    <mergeCell ref="B39:J39"/>
    <mergeCell ref="B40:J40"/>
    <mergeCell ref="B41:J41"/>
    <mergeCell ref="B42:J42"/>
    <mergeCell ref="B43:J43"/>
    <mergeCell ref="B44:J44"/>
    <mergeCell ref="B45:J45"/>
    <mergeCell ref="B46:J46"/>
    <mergeCell ref="B48:J48"/>
    <mergeCell ref="B49:J49"/>
    <mergeCell ref="B50:J50"/>
    <mergeCell ref="B51:J51"/>
    <mergeCell ref="B52:J52"/>
    <mergeCell ref="B53:J53"/>
    <mergeCell ref="B54:J54"/>
    <mergeCell ref="B56:J56"/>
    <mergeCell ref="B57:J57"/>
    <mergeCell ref="B58:J58"/>
    <mergeCell ref="B59:J59"/>
    <mergeCell ref="B60:J60"/>
    <mergeCell ref="B61:J61"/>
    <mergeCell ref="B62:J62"/>
    <mergeCell ref="B63:J63"/>
    <mergeCell ref="B64:J64"/>
    <mergeCell ref="B65:J65"/>
    <mergeCell ref="B66:J66"/>
    <mergeCell ref="B67:J67"/>
    <mergeCell ref="B68:J68"/>
    <mergeCell ref="B69:J69"/>
    <mergeCell ref="B70:J70"/>
    <mergeCell ref="B71:J71"/>
    <mergeCell ref="B72:J72"/>
    <mergeCell ref="B73:J73"/>
    <mergeCell ref="B74:J74"/>
    <mergeCell ref="B75:J75"/>
    <mergeCell ref="B78:J78"/>
    <mergeCell ref="B79:J79"/>
    <mergeCell ref="B80:J80"/>
    <mergeCell ref="B81:J81"/>
    <mergeCell ref="B82:J82"/>
    <mergeCell ref="B83:J83"/>
    <mergeCell ref="B84:J84"/>
    <mergeCell ref="B85:J85"/>
    <mergeCell ref="B87:J87"/>
    <mergeCell ref="B88:J88"/>
    <mergeCell ref="B89:J89"/>
    <mergeCell ref="B90:J90"/>
    <mergeCell ref="B91:J91"/>
    <mergeCell ref="B92:J92"/>
    <mergeCell ref="B93:J93"/>
    <mergeCell ref="B94:J94"/>
    <mergeCell ref="B95:J95"/>
    <mergeCell ref="B96:J96"/>
    <mergeCell ref="B97:J97"/>
    <mergeCell ref="B98:J98"/>
    <mergeCell ref="B99:J99"/>
    <mergeCell ref="B100:J100"/>
    <mergeCell ref="B101:J101"/>
    <mergeCell ref="B102:J102"/>
    <mergeCell ref="B103:J103"/>
    <mergeCell ref="B104:J104"/>
    <mergeCell ref="B105:J105"/>
    <mergeCell ref="B106:J106"/>
    <mergeCell ref="B107:J107"/>
    <mergeCell ref="B108:J108"/>
    <mergeCell ref="B110:J110"/>
    <mergeCell ref="B111:J111"/>
    <mergeCell ref="B112:J112"/>
    <mergeCell ref="B113:J113"/>
    <mergeCell ref="B114:J114"/>
    <mergeCell ref="B115:J115"/>
    <mergeCell ref="B116:J116"/>
    <mergeCell ref="B117:J117"/>
    <mergeCell ref="B118:J118"/>
    <mergeCell ref="B120:J120"/>
    <mergeCell ref="A3:A5"/>
    <mergeCell ref="B3:B5"/>
    <mergeCell ref="C3:C5"/>
    <mergeCell ref="D3:D5"/>
    <mergeCell ref="E3:E5"/>
    <mergeCell ref="F3:F5"/>
    <mergeCell ref="G3:G5"/>
    <mergeCell ref="H3:H5"/>
    <mergeCell ref="I3:I5"/>
    <mergeCell ref="J3:J5"/>
    <mergeCell ref="K3:K5"/>
    <mergeCell ref="L4:L5"/>
    <mergeCell ref="M4:M5"/>
    <mergeCell ref="N3:N5"/>
    <mergeCell ref="O4:O5"/>
    <mergeCell ref="P4:P5"/>
    <mergeCell ref="Q4:Q5"/>
    <mergeCell ref="R4:R5"/>
    <mergeCell ref="S4:S5"/>
    <mergeCell ref="T4:T5"/>
    <mergeCell ref="U4:U5"/>
    <mergeCell ref="V4:V5"/>
    <mergeCell ref="W4:W5"/>
    <mergeCell ref="X4:X5"/>
    <mergeCell ref="Y4:Y5"/>
    <mergeCell ref="Z4:Z5"/>
    <mergeCell ref="AA4:AA5"/>
    <mergeCell ref="AB3:AB5"/>
    <mergeCell ref="AC3:AC5"/>
    <mergeCell ref="AD3:AD5"/>
    <mergeCell ref="AE3:AE5"/>
    <mergeCell ref="AF3:AF5"/>
  </mergeCells>
  <conditionalFormatting sqref="D35:F35">
    <cfRule type="expression" dxfId="0" priority="6">
      <formula>AND(COUNTIF(#REF!,D35)+COUNTIF(#REF!,D35)+COUNTIF(#REF!,D35)+COUNTIF(#REF!,D35)+COUNTIF(#REF!,D35)+COUNTIF(#REF!,D35)+COUNTIF(#REF!,D35)+COUNTIF(#REF!,D35)+COUNTIF(#REF!,D35)+COUNTIF(#REF!,D35)+COUNTIF(#REF!,D35)+COUNTIF(#REF!,D35)&gt;1,NOT(ISBLANK(D35)))</formula>
    </cfRule>
  </conditionalFormatting>
  <conditionalFormatting sqref="D36:F36">
    <cfRule type="expression" dxfId="0" priority="4">
      <formula>AND(COUNTIF(#REF!,D36)+COUNTIF(#REF!,D36)+COUNTIF(#REF!,D36)+COUNTIF(#REF!,D36)+COUNTIF(#REF!,D36)+COUNTIF(#REF!,D36)+COUNTIF(#REF!,D36)+COUNTIF(#REF!,D36)+COUNTIF(#REF!,D36)+COUNTIF(#REF!,D36)+COUNTIF(#REF!,D36)+COUNTIF(#REF!,D36)&gt;1,NOT(ISBLANK(D36)))</formula>
    </cfRule>
  </conditionalFormatting>
  <conditionalFormatting sqref="D37:F37">
    <cfRule type="expression" dxfId="0" priority="5">
      <formula>AND(COUNTIF(#REF!,D37)+COUNTIF(#REF!,D37)+COUNTIF(#REF!,D37)+COUNTIF(#REF!,D37)+COUNTIF(#REF!,D37)+COUNTIF(#REF!,D37)+COUNTIF(#REF!,D37)+COUNTIF(#REF!,D37)+COUNTIF(#REF!,D37)+COUNTIF(#REF!,D37)+COUNTIF(#REF!,D37)+COUNTIF(#REF!,D37)&gt;1,NOT(ISBLANK(D37)))</formula>
    </cfRule>
  </conditionalFormatting>
  <conditionalFormatting sqref="E76:F76">
    <cfRule type="expression" dxfId="0" priority="3">
      <formula>AND(COUNTIF(#REF!,E76)+COUNTIF(#REF!,E76)+COUNTIF(#REF!,E76)+COUNTIF(#REF!,E76)+COUNTIF(#REF!,E76)+COUNTIF(#REF!,E76)+COUNTIF(#REF!,E76)+COUNTIF(#REF!,E76)+COUNTIF(#REF!,E76)+COUNTIF(#REF!,E76)+COUNTIF(#REF!,E76)+COUNTIF(#REF!,E76)&gt;1,NOT(ISBLANK(E76)))</formula>
    </cfRule>
  </conditionalFormatting>
  <conditionalFormatting sqref="E77:F77">
    <cfRule type="expression" dxfId="0" priority="2">
      <formula>AND(COUNTIF(#REF!,E77)+COUNTIF(#REF!,E77)+COUNTIF(#REF!,E77)+COUNTIF(#REF!,E77)+COUNTIF(#REF!,E77)+COUNTIF(#REF!,E77)+COUNTIF(#REF!,E77)+COUNTIF(#REF!,E77)+COUNTIF(#REF!,E77)+COUNTIF(#REF!,E77)+COUNTIF(#REF!,E77)+COUNTIF(#REF!,E77)&gt;1,NOT(ISBLANK(E77)))</formula>
    </cfRule>
  </conditionalFormatting>
  <conditionalFormatting sqref="E86">
    <cfRule type="expression" dxfId="0" priority="1">
      <formula>AND(COUNTIF(#REF!,E86)+COUNTIF(#REF!,E86)+COUNTIF(#REF!,E86)+COUNTIF(#REF!,E86)+COUNTIF(#REF!,E86)+COUNTIF(#REF!,E86)+COUNTIF(#REF!,E86)+COUNTIF(#REF!,E86)+COUNTIF(#REF!,E86)+COUNTIF(#REF!,E86)+COUNTIF(#REF!,E86)+COUNTIF(#REF!,E86)&gt;1,NOT(ISBLANK(E86)))</formula>
    </cfRule>
  </conditionalFormatting>
  <printOptions horizontalCentered="1"/>
  <pageMargins left="0.0777777777777778" right="0.0777777777777778" top="0.313888888888889" bottom="0.275" header="0.235416666666667" footer="0.196527777777778"/>
  <pageSetup paperSize="9" scale="23" fitToHeight="0" orientation="landscape" horizontalDpi="600"/>
  <headerFooter>
    <oddFooter>&amp;C第 &amp;P 页，共 &amp;N 页</oddFooter>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1"/>
  <dimension ref="A1:CM131"/>
  <sheetViews>
    <sheetView zoomScale="25" zoomScaleNormal="25" workbookViewId="0">
      <pane xSplit="9" ySplit="9" topLeftCell="J10" activePane="bottomRight" state="frozen"/>
      <selection/>
      <selection pane="topRight"/>
      <selection pane="bottomLeft"/>
      <selection pane="bottomRight" activeCell="J18" sqref="J18"/>
    </sheetView>
  </sheetViews>
  <sheetFormatPr defaultColWidth="8.89166666666667" defaultRowHeight="13.5"/>
  <cols>
    <col min="1" max="1" width="7.75" customWidth="1"/>
    <col min="2" max="2" width="11.4083333333333" customWidth="1"/>
    <col min="3" max="3" width="14.1666666666667" customWidth="1"/>
    <col min="4" max="4" width="34.1666666666667" customWidth="1"/>
    <col min="5" max="5" width="10.6333333333333" customWidth="1"/>
    <col min="6" max="6" width="10.5" customWidth="1"/>
    <col min="7" max="7" width="9.63333333333333" customWidth="1"/>
    <col min="8" max="8" width="17.1166666666667" customWidth="1"/>
    <col min="9" max="9" width="24.4416666666667" customWidth="1"/>
    <col min="10" max="10" width="173.866666666667" customWidth="1"/>
    <col min="11" max="19" width="19.5166666666667" customWidth="1"/>
    <col min="20" max="20" width="22.6666666666667" customWidth="1"/>
    <col min="21" max="22" width="19.5166666666667" customWidth="1"/>
    <col min="23" max="25" width="12.6" customWidth="1"/>
    <col min="26" max="27" width="11.7" customWidth="1"/>
    <col min="28" max="28" width="102.408333333333" customWidth="1"/>
    <col min="29" max="29" width="90.9833333333333" customWidth="1"/>
    <col min="30" max="30" width="28.2" customWidth="1"/>
    <col min="31" max="31" width="20.9333333333333" customWidth="1"/>
    <col min="32" max="32" width="16.6583333333333" customWidth="1"/>
  </cols>
  <sheetData>
    <row r="1" s="116" customFormat="1" ht="39" customHeight="1" spans="1:90">
      <c r="A1" s="135"/>
      <c r="B1" s="135"/>
      <c r="C1" s="136"/>
      <c r="D1" s="135"/>
      <c r="E1" s="137"/>
      <c r="F1" s="137"/>
      <c r="G1" s="138"/>
      <c r="H1" s="138"/>
      <c r="I1" s="138"/>
      <c r="J1" s="135" t="s">
        <v>1</v>
      </c>
      <c r="K1" s="168"/>
      <c r="L1" s="169"/>
      <c r="M1" s="169"/>
      <c r="N1" s="169"/>
      <c r="O1" s="169"/>
      <c r="P1" s="169"/>
      <c r="Q1" s="169"/>
      <c r="R1" s="169"/>
      <c r="S1" s="169"/>
      <c r="T1" s="169"/>
      <c r="U1" s="169"/>
      <c r="V1" s="169"/>
      <c r="X1" s="138"/>
      <c r="Y1" s="138"/>
      <c r="Z1" s="138"/>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row>
    <row r="2" s="117" customFormat="1" ht="63" customHeight="1" spans="1:90">
      <c r="A2" s="139" t="s">
        <v>433</v>
      </c>
      <c r="B2" s="139"/>
      <c r="C2" s="140"/>
      <c r="D2" s="139"/>
      <c r="E2" s="139"/>
      <c r="F2" s="139"/>
      <c r="G2" s="139"/>
      <c r="H2" s="139"/>
      <c r="I2" s="139"/>
      <c r="J2" s="139"/>
      <c r="K2" s="170"/>
      <c r="L2" s="170"/>
      <c r="M2" s="170"/>
      <c r="N2" s="170"/>
      <c r="O2" s="170"/>
      <c r="P2" s="170"/>
      <c r="Q2" s="170"/>
      <c r="R2" s="170"/>
      <c r="S2" s="170"/>
      <c r="T2" s="170"/>
      <c r="U2" s="170"/>
      <c r="V2" s="170"/>
      <c r="W2" s="139"/>
      <c r="X2" s="139"/>
      <c r="Y2" s="139"/>
      <c r="Z2" s="139"/>
      <c r="AA2" s="139"/>
      <c r="AB2" s="139"/>
      <c r="AC2" s="139"/>
      <c r="AD2" s="187"/>
      <c r="AE2" s="187"/>
      <c r="AF2" s="187"/>
      <c r="AG2" s="196"/>
      <c r="AH2" s="196"/>
      <c r="AI2" s="196"/>
      <c r="AJ2" s="196"/>
      <c r="AK2" s="196"/>
      <c r="AL2" s="196"/>
      <c r="AM2" s="196"/>
      <c r="AN2" s="196"/>
      <c r="AO2" s="196"/>
      <c r="AP2" s="196"/>
      <c r="AQ2" s="196"/>
      <c r="AR2" s="196"/>
      <c r="AS2" s="196"/>
      <c r="AT2" s="196"/>
      <c r="AU2" s="196"/>
      <c r="AV2" s="196"/>
      <c r="AW2" s="196"/>
      <c r="AX2" s="196"/>
      <c r="AY2" s="196"/>
      <c r="AZ2" s="196"/>
      <c r="BA2" s="196"/>
      <c r="BB2" s="196"/>
      <c r="BC2" s="196"/>
      <c r="BD2" s="196"/>
      <c r="BE2" s="196"/>
      <c r="BF2" s="196"/>
      <c r="BG2" s="196"/>
      <c r="BH2" s="196"/>
      <c r="BI2" s="196"/>
      <c r="BJ2" s="196"/>
      <c r="BK2" s="196"/>
      <c r="BL2" s="196"/>
      <c r="BM2" s="196"/>
      <c r="BN2" s="196"/>
      <c r="BO2" s="196"/>
      <c r="BP2" s="196"/>
      <c r="BQ2" s="196"/>
      <c r="BR2" s="196"/>
      <c r="BS2" s="196"/>
      <c r="BT2" s="196"/>
      <c r="BU2" s="196"/>
      <c r="BV2" s="196"/>
      <c r="BW2" s="196"/>
      <c r="BX2" s="196"/>
      <c r="BY2" s="196"/>
      <c r="BZ2" s="196"/>
      <c r="CA2" s="196"/>
      <c r="CB2" s="196"/>
      <c r="CC2" s="196"/>
      <c r="CD2" s="196"/>
      <c r="CE2" s="196"/>
      <c r="CF2" s="196"/>
      <c r="CG2" s="196"/>
      <c r="CH2" s="196"/>
      <c r="CI2" s="196"/>
      <c r="CJ2" s="196"/>
      <c r="CK2" s="196"/>
      <c r="CL2" s="196"/>
    </row>
    <row r="3" s="118" customFormat="1" ht="150" customHeight="1" spans="1:90">
      <c r="A3" s="141" t="s">
        <v>3</v>
      </c>
      <c r="B3" s="141" t="s">
        <v>4</v>
      </c>
      <c r="C3" s="142" t="s">
        <v>5</v>
      </c>
      <c r="D3" s="141" t="s">
        <v>6</v>
      </c>
      <c r="E3" s="141" t="s">
        <v>7</v>
      </c>
      <c r="F3" s="141" t="s">
        <v>8</v>
      </c>
      <c r="G3" s="141" t="s">
        <v>9</v>
      </c>
      <c r="H3" s="141" t="s">
        <v>10</v>
      </c>
      <c r="I3" s="141" t="s">
        <v>11</v>
      </c>
      <c r="J3" s="141" t="s">
        <v>12</v>
      </c>
      <c r="K3" s="141" t="s">
        <v>13</v>
      </c>
      <c r="L3" s="141" t="s">
        <v>14</v>
      </c>
      <c r="M3" s="141"/>
      <c r="N3" s="141" t="s">
        <v>15</v>
      </c>
      <c r="O3" s="142" t="s">
        <v>16</v>
      </c>
      <c r="P3" s="142"/>
      <c r="Q3" s="142"/>
      <c r="R3" s="142"/>
      <c r="S3" s="142"/>
      <c r="T3" s="142"/>
      <c r="U3" s="142"/>
      <c r="V3" s="142"/>
      <c r="W3" s="182" t="s">
        <v>17</v>
      </c>
      <c r="X3" s="182"/>
      <c r="Y3" s="182"/>
      <c r="Z3" s="182"/>
      <c r="AA3" s="182"/>
      <c r="AB3" s="182" t="s">
        <v>18</v>
      </c>
      <c r="AC3" s="182" t="s">
        <v>19</v>
      </c>
      <c r="AD3" s="182" t="s">
        <v>20</v>
      </c>
      <c r="AE3" s="182" t="s">
        <v>21</v>
      </c>
      <c r="AF3" s="182" t="s">
        <v>22</v>
      </c>
      <c r="AG3" s="197"/>
      <c r="AH3" s="198"/>
      <c r="AI3" s="198"/>
      <c r="AJ3" s="198"/>
      <c r="AK3" s="198"/>
      <c r="AL3" s="198"/>
      <c r="AM3" s="198"/>
      <c r="AN3" s="198"/>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c r="BP3" s="198"/>
      <c r="BQ3" s="198"/>
      <c r="BR3" s="198"/>
      <c r="BS3" s="198"/>
      <c r="BT3" s="198"/>
      <c r="BU3" s="198"/>
      <c r="BV3" s="198"/>
      <c r="BW3" s="198"/>
      <c r="BX3" s="198"/>
      <c r="BY3" s="198"/>
      <c r="BZ3" s="198"/>
      <c r="CA3" s="198"/>
      <c r="CB3" s="198"/>
      <c r="CC3" s="198"/>
      <c r="CD3" s="198"/>
      <c r="CE3" s="198"/>
      <c r="CF3" s="198"/>
      <c r="CG3" s="198"/>
      <c r="CH3" s="198"/>
      <c r="CI3" s="198"/>
      <c r="CJ3" s="198"/>
      <c r="CK3" s="198"/>
      <c r="CL3" s="198"/>
    </row>
    <row r="4" s="118" customFormat="1" ht="150" customHeight="1" spans="1:90">
      <c r="A4" s="141"/>
      <c r="B4" s="141"/>
      <c r="C4" s="142"/>
      <c r="D4" s="141"/>
      <c r="E4" s="141"/>
      <c r="F4" s="141"/>
      <c r="G4" s="141"/>
      <c r="H4" s="141"/>
      <c r="I4" s="141"/>
      <c r="J4" s="141"/>
      <c r="K4" s="141"/>
      <c r="L4" s="141" t="s">
        <v>23</v>
      </c>
      <c r="M4" s="141" t="s">
        <v>24</v>
      </c>
      <c r="N4" s="141"/>
      <c r="O4" s="141" t="s">
        <v>25</v>
      </c>
      <c r="P4" s="171" t="s">
        <v>26</v>
      </c>
      <c r="Q4" s="141" t="s">
        <v>359</v>
      </c>
      <c r="R4" s="141" t="s">
        <v>28</v>
      </c>
      <c r="S4" s="141" t="s">
        <v>29</v>
      </c>
      <c r="T4" s="141" t="s">
        <v>30</v>
      </c>
      <c r="U4" s="141" t="s">
        <v>31</v>
      </c>
      <c r="V4" s="141" t="s">
        <v>32</v>
      </c>
      <c r="W4" s="182" t="s">
        <v>33</v>
      </c>
      <c r="X4" s="182" t="s">
        <v>34</v>
      </c>
      <c r="Y4" s="182" t="s">
        <v>360</v>
      </c>
      <c r="Z4" s="182" t="s">
        <v>36</v>
      </c>
      <c r="AA4" s="182" t="s">
        <v>37</v>
      </c>
      <c r="AB4" s="182"/>
      <c r="AC4" s="182"/>
      <c r="AD4" s="182"/>
      <c r="AE4" s="182"/>
      <c r="AF4" s="182"/>
      <c r="AG4" s="199"/>
      <c r="AH4" s="198"/>
      <c r="AI4" s="198"/>
      <c r="AJ4" s="198"/>
      <c r="AK4" s="198"/>
      <c r="AL4" s="198"/>
      <c r="AM4" s="198"/>
      <c r="AN4" s="198"/>
      <c r="AO4" s="198"/>
      <c r="AP4" s="198"/>
      <c r="AQ4" s="198"/>
      <c r="AR4" s="198"/>
      <c r="AS4" s="198"/>
      <c r="AT4" s="198"/>
      <c r="AU4" s="198"/>
      <c r="AV4" s="198"/>
      <c r="AW4" s="198"/>
      <c r="AX4" s="198"/>
      <c r="AY4" s="198"/>
      <c r="AZ4" s="198"/>
      <c r="BA4" s="198"/>
      <c r="BB4" s="198"/>
      <c r="BC4" s="198"/>
      <c r="BD4" s="198"/>
      <c r="BE4" s="198"/>
      <c r="BF4" s="198"/>
      <c r="BG4" s="198"/>
      <c r="BH4" s="198"/>
      <c r="BI4" s="198"/>
      <c r="BJ4" s="198"/>
      <c r="BK4" s="198"/>
      <c r="BL4" s="198"/>
      <c r="BM4" s="198"/>
      <c r="BN4" s="198"/>
      <c r="BO4" s="198"/>
      <c r="BP4" s="198"/>
      <c r="BQ4" s="198"/>
      <c r="BR4" s="198"/>
      <c r="BS4" s="198"/>
      <c r="BT4" s="198"/>
      <c r="BU4" s="198"/>
      <c r="BV4" s="198"/>
      <c r="BW4" s="198"/>
      <c r="BX4" s="198"/>
      <c r="BY4" s="198"/>
      <c r="BZ4" s="198"/>
      <c r="CA4" s="198"/>
      <c r="CB4" s="198"/>
      <c r="CC4" s="198"/>
      <c r="CD4" s="198"/>
      <c r="CE4" s="198"/>
      <c r="CF4" s="198"/>
      <c r="CG4" s="198"/>
      <c r="CH4" s="198"/>
      <c r="CI4" s="198"/>
      <c r="CJ4" s="198"/>
      <c r="CK4" s="198"/>
      <c r="CL4" s="198"/>
    </row>
    <row r="5" s="119" customFormat="1" ht="29" customHeight="1" spans="1:90">
      <c r="A5" s="143"/>
      <c r="B5" s="143"/>
      <c r="C5" s="144"/>
      <c r="D5" s="143"/>
      <c r="E5" s="143"/>
      <c r="F5" s="143"/>
      <c r="G5" s="143"/>
      <c r="H5" s="143"/>
      <c r="I5" s="143"/>
      <c r="J5" s="143"/>
      <c r="K5" s="143"/>
      <c r="L5" s="143"/>
      <c r="M5" s="143"/>
      <c r="N5" s="143"/>
      <c r="O5" s="143"/>
      <c r="P5" s="172"/>
      <c r="Q5" s="143"/>
      <c r="R5" s="143"/>
      <c r="S5" s="143"/>
      <c r="T5" s="143"/>
      <c r="U5" s="143"/>
      <c r="V5" s="143"/>
      <c r="W5" s="143"/>
      <c r="X5" s="143"/>
      <c r="Y5" s="143"/>
      <c r="Z5" s="143"/>
      <c r="AA5" s="143"/>
      <c r="AB5" s="143"/>
      <c r="AC5" s="143"/>
      <c r="AD5" s="143"/>
      <c r="AE5" s="143"/>
      <c r="AF5" s="143"/>
      <c r="AG5" s="200"/>
      <c r="AH5" s="201"/>
      <c r="AI5" s="201"/>
      <c r="AJ5" s="201"/>
      <c r="AK5" s="201"/>
      <c r="AL5" s="201"/>
      <c r="AM5" s="201"/>
      <c r="AN5" s="201"/>
      <c r="AO5" s="201"/>
      <c r="AP5" s="201"/>
      <c r="AQ5" s="201"/>
      <c r="AR5" s="201"/>
      <c r="AS5" s="201"/>
      <c r="AT5" s="201"/>
      <c r="AU5" s="201"/>
      <c r="AV5" s="201"/>
      <c r="AW5" s="201"/>
      <c r="AX5" s="201"/>
      <c r="AY5" s="201"/>
      <c r="AZ5" s="201"/>
      <c r="BA5" s="201"/>
      <c r="BB5" s="201"/>
      <c r="BC5" s="201"/>
      <c r="BD5" s="201"/>
      <c r="BE5" s="201"/>
      <c r="BF5" s="201"/>
      <c r="BG5" s="201"/>
      <c r="BH5" s="201"/>
      <c r="BI5" s="201"/>
      <c r="BJ5" s="201"/>
      <c r="BK5" s="201"/>
      <c r="BL5" s="201"/>
      <c r="BM5" s="201"/>
      <c r="BN5" s="201"/>
      <c r="BO5" s="201"/>
      <c r="BP5" s="201"/>
      <c r="BQ5" s="201"/>
      <c r="BR5" s="201"/>
      <c r="BS5" s="201"/>
      <c r="BT5" s="201"/>
      <c r="BU5" s="201"/>
      <c r="BV5" s="201"/>
      <c r="BW5" s="201"/>
      <c r="BX5" s="201"/>
      <c r="BY5" s="201"/>
      <c r="BZ5" s="201"/>
      <c r="CA5" s="201"/>
      <c r="CB5" s="201"/>
      <c r="CC5" s="201"/>
      <c r="CD5" s="201"/>
      <c r="CE5" s="201"/>
      <c r="CF5" s="201"/>
      <c r="CG5" s="201"/>
      <c r="CH5" s="201"/>
      <c r="CI5" s="201"/>
      <c r="CJ5" s="201"/>
      <c r="CK5" s="201"/>
      <c r="CL5" s="201"/>
    </row>
    <row r="6" s="118" customFormat="1" ht="100" hidden="1" customHeight="1" spans="1:90">
      <c r="A6" s="145" t="s">
        <v>38</v>
      </c>
      <c r="B6" s="146"/>
      <c r="C6" s="146"/>
      <c r="D6" s="146"/>
      <c r="E6" s="146"/>
      <c r="F6" s="146"/>
      <c r="G6" s="146"/>
      <c r="H6" s="146"/>
      <c r="I6" s="146"/>
      <c r="J6" s="173"/>
      <c r="K6" s="141">
        <f>K7+K58+K76+K115+K123+K126</f>
        <v>14975.17</v>
      </c>
      <c r="L6" s="141">
        <f t="shared" ref="L6:V6" si="0">L7+L58+L76+L115+L123+L126</f>
        <v>24275</v>
      </c>
      <c r="M6" s="141">
        <f t="shared" si="0"/>
        <v>75572</v>
      </c>
      <c r="N6" s="141">
        <f t="shared" si="0"/>
        <v>17211.39</v>
      </c>
      <c r="O6" s="141">
        <f t="shared" si="0"/>
        <v>8374</v>
      </c>
      <c r="P6" s="141">
        <f t="shared" si="0"/>
        <v>6093</v>
      </c>
      <c r="Q6" s="141">
        <f t="shared" si="0"/>
        <v>0</v>
      </c>
      <c r="R6" s="141">
        <f t="shared" si="0"/>
        <v>42</v>
      </c>
      <c r="S6" s="141">
        <f t="shared" si="0"/>
        <v>185</v>
      </c>
      <c r="T6" s="141">
        <f t="shared" si="0"/>
        <v>2517.39</v>
      </c>
      <c r="U6" s="141">
        <f t="shared" si="0"/>
        <v>0</v>
      </c>
      <c r="V6" s="141">
        <f t="shared" si="0"/>
        <v>0</v>
      </c>
      <c r="W6" s="183"/>
      <c r="X6" s="183"/>
      <c r="Y6" s="183"/>
      <c r="Z6" s="183"/>
      <c r="AA6" s="183"/>
      <c r="AB6" s="182"/>
      <c r="AC6" s="182"/>
      <c r="AD6" s="182"/>
      <c r="AE6" s="182"/>
      <c r="AF6" s="182"/>
      <c r="AG6" s="182"/>
      <c r="AH6" s="198"/>
      <c r="AI6" s="198"/>
      <c r="AJ6" s="198"/>
      <c r="AK6" s="198"/>
      <c r="AL6" s="198"/>
      <c r="AM6" s="198"/>
      <c r="AN6" s="198"/>
      <c r="AO6" s="198"/>
      <c r="AP6" s="198"/>
      <c r="AQ6" s="198"/>
      <c r="AR6" s="198"/>
      <c r="AS6" s="198"/>
      <c r="AT6" s="198"/>
      <c r="AU6" s="198"/>
      <c r="AV6" s="198"/>
      <c r="AW6" s="198"/>
      <c r="AX6" s="198"/>
      <c r="AY6" s="198"/>
      <c r="AZ6" s="198"/>
      <c r="BA6" s="198"/>
      <c r="BB6" s="198"/>
      <c r="BC6" s="198"/>
      <c r="BD6" s="198"/>
      <c r="BE6" s="198"/>
      <c r="BF6" s="198"/>
      <c r="BG6" s="198"/>
      <c r="BH6" s="198"/>
      <c r="BI6" s="198"/>
      <c r="BJ6" s="198"/>
      <c r="BK6" s="198"/>
      <c r="BL6" s="198"/>
      <c r="BM6" s="198"/>
      <c r="BN6" s="198"/>
      <c r="BO6" s="198"/>
      <c r="BP6" s="198"/>
      <c r="BQ6" s="198"/>
      <c r="BR6" s="198"/>
      <c r="BS6" s="198"/>
      <c r="BT6" s="198"/>
      <c r="BU6" s="198"/>
      <c r="BV6" s="198"/>
      <c r="BW6" s="198"/>
      <c r="BX6" s="198"/>
      <c r="BY6" s="198"/>
      <c r="BZ6" s="198"/>
      <c r="CA6" s="198"/>
      <c r="CB6" s="198"/>
      <c r="CC6" s="198"/>
      <c r="CD6" s="198"/>
      <c r="CE6" s="198"/>
      <c r="CF6" s="198"/>
      <c r="CG6" s="198"/>
      <c r="CH6" s="198"/>
      <c r="CI6" s="198"/>
      <c r="CJ6" s="198"/>
      <c r="CK6" s="198"/>
      <c r="CL6" s="198"/>
    </row>
    <row r="7" s="120" customFormat="1" ht="100" hidden="1" customHeight="1" spans="1:90">
      <c r="A7" s="147" t="s">
        <v>39</v>
      </c>
      <c r="B7" s="148" t="s">
        <v>40</v>
      </c>
      <c r="C7" s="148"/>
      <c r="D7" s="148"/>
      <c r="E7" s="149"/>
      <c r="F7" s="149"/>
      <c r="G7" s="149"/>
      <c r="H7" s="149"/>
      <c r="I7" s="149"/>
      <c r="J7" s="148"/>
      <c r="K7" s="174">
        <f>K8+K19+K31+K46+K39+K51</f>
        <v>10098.394</v>
      </c>
      <c r="L7" s="174">
        <f t="shared" ref="L7:V7" si="1">L8+L19+L31+L46+L39+L51</f>
        <v>11707</v>
      </c>
      <c r="M7" s="174">
        <f t="shared" si="1"/>
        <v>38557</v>
      </c>
      <c r="N7" s="174">
        <f t="shared" si="1"/>
        <v>7500</v>
      </c>
      <c r="O7" s="174">
        <f t="shared" si="1"/>
        <v>6740</v>
      </c>
      <c r="P7" s="174">
        <f t="shared" si="1"/>
        <v>760</v>
      </c>
      <c r="Q7" s="174">
        <f t="shared" si="1"/>
        <v>0</v>
      </c>
      <c r="R7" s="174">
        <f t="shared" si="1"/>
        <v>0</v>
      </c>
      <c r="S7" s="174">
        <f t="shared" si="1"/>
        <v>0</v>
      </c>
      <c r="T7" s="174">
        <f t="shared" si="1"/>
        <v>0</v>
      </c>
      <c r="U7" s="174">
        <f t="shared" si="1"/>
        <v>0</v>
      </c>
      <c r="V7" s="174">
        <f t="shared" si="1"/>
        <v>0</v>
      </c>
      <c r="W7" s="183"/>
      <c r="X7" s="183"/>
      <c r="Y7" s="183"/>
      <c r="Z7" s="183"/>
      <c r="AA7" s="188"/>
      <c r="AB7" s="189"/>
      <c r="AC7" s="189"/>
      <c r="AD7" s="189"/>
      <c r="AE7" s="189"/>
      <c r="AF7" s="189"/>
      <c r="AG7" s="202"/>
      <c r="AH7" s="203"/>
      <c r="AI7" s="203"/>
      <c r="AJ7" s="203"/>
      <c r="AK7" s="203"/>
      <c r="AL7" s="203"/>
      <c r="AM7" s="203"/>
      <c r="AN7" s="203"/>
      <c r="AO7" s="203"/>
      <c r="AP7" s="203"/>
      <c r="AQ7" s="203"/>
      <c r="AR7" s="203"/>
      <c r="AS7" s="203"/>
      <c r="AT7" s="203"/>
      <c r="AU7" s="203"/>
      <c r="AV7" s="203"/>
      <c r="AW7" s="203"/>
      <c r="AX7" s="203"/>
      <c r="AY7" s="203"/>
      <c r="AZ7" s="203"/>
      <c r="BA7" s="203"/>
      <c r="BB7" s="203"/>
      <c r="BC7" s="203"/>
      <c r="BD7" s="203"/>
      <c r="BE7" s="203"/>
      <c r="BF7" s="203"/>
      <c r="BG7" s="203"/>
      <c r="BH7" s="203"/>
      <c r="BI7" s="203"/>
      <c r="BJ7" s="203"/>
      <c r="BK7" s="203"/>
      <c r="BL7" s="203"/>
      <c r="BM7" s="203"/>
      <c r="BN7" s="203"/>
      <c r="BO7" s="203"/>
      <c r="BP7" s="203"/>
      <c r="BQ7" s="203"/>
      <c r="BR7" s="203"/>
      <c r="BS7" s="203"/>
      <c r="BT7" s="203"/>
      <c r="BU7" s="203"/>
      <c r="BV7" s="203"/>
      <c r="BW7" s="203"/>
      <c r="BX7" s="203"/>
      <c r="BY7" s="203"/>
      <c r="BZ7" s="203"/>
      <c r="CA7" s="203"/>
      <c r="CB7" s="203"/>
      <c r="CC7" s="203"/>
      <c r="CD7" s="203"/>
      <c r="CE7" s="203"/>
      <c r="CF7" s="203"/>
      <c r="CG7" s="203"/>
      <c r="CH7" s="203"/>
      <c r="CI7" s="203"/>
      <c r="CJ7" s="203"/>
      <c r="CK7" s="203"/>
      <c r="CL7" s="203"/>
    </row>
    <row r="8" s="120" customFormat="1" ht="100" hidden="1" customHeight="1" spans="1:90">
      <c r="A8" s="147" t="s">
        <v>41</v>
      </c>
      <c r="B8" s="150" t="s">
        <v>42</v>
      </c>
      <c r="C8" s="150"/>
      <c r="D8" s="150"/>
      <c r="E8" s="149"/>
      <c r="F8" s="149"/>
      <c r="G8" s="149"/>
      <c r="H8" s="149"/>
      <c r="I8" s="149"/>
      <c r="J8" s="150"/>
      <c r="K8" s="174">
        <f>K9+K11+K13+K14+K15+K17</f>
        <v>4855</v>
      </c>
      <c r="L8" s="174">
        <f t="shared" ref="L8:V8" si="2">L9+L11+L13+L14+L15+L17</f>
        <v>4855</v>
      </c>
      <c r="M8" s="174">
        <f t="shared" si="2"/>
        <v>19906</v>
      </c>
      <c r="N8" s="174">
        <f t="shared" si="2"/>
        <v>2000</v>
      </c>
      <c r="O8" s="174">
        <f t="shared" si="2"/>
        <v>1556</v>
      </c>
      <c r="P8" s="174">
        <f t="shared" si="2"/>
        <v>444</v>
      </c>
      <c r="Q8" s="174">
        <f t="shared" si="2"/>
        <v>0</v>
      </c>
      <c r="R8" s="174">
        <f t="shared" si="2"/>
        <v>0</v>
      </c>
      <c r="S8" s="174">
        <f t="shared" si="2"/>
        <v>0</v>
      </c>
      <c r="T8" s="174">
        <f t="shared" si="2"/>
        <v>0</v>
      </c>
      <c r="U8" s="174">
        <f t="shared" si="2"/>
        <v>0</v>
      </c>
      <c r="V8" s="174">
        <f t="shared" si="2"/>
        <v>0</v>
      </c>
      <c r="W8" s="183"/>
      <c r="X8" s="183"/>
      <c r="Y8" s="183"/>
      <c r="Z8" s="183"/>
      <c r="AA8" s="188"/>
      <c r="AB8" s="189"/>
      <c r="AC8" s="189"/>
      <c r="AD8" s="189"/>
      <c r="AE8" s="189"/>
      <c r="AF8" s="189"/>
      <c r="AG8" s="202"/>
      <c r="AH8" s="203"/>
      <c r="AI8" s="203"/>
      <c r="AJ8" s="203"/>
      <c r="AK8" s="203"/>
      <c r="AL8" s="203"/>
      <c r="AM8" s="203"/>
      <c r="AN8" s="203"/>
      <c r="AO8" s="203"/>
      <c r="AP8" s="203"/>
      <c r="AQ8" s="203"/>
      <c r="AR8" s="203"/>
      <c r="AS8" s="203"/>
      <c r="AT8" s="203"/>
      <c r="AU8" s="203"/>
      <c r="AV8" s="203"/>
      <c r="AW8" s="203"/>
      <c r="AX8" s="203"/>
      <c r="AY8" s="203"/>
      <c r="AZ8" s="203"/>
      <c r="BA8" s="203"/>
      <c r="BB8" s="203"/>
      <c r="BC8" s="203"/>
      <c r="BD8" s="203"/>
      <c r="BE8" s="203"/>
      <c r="BF8" s="203"/>
      <c r="BG8" s="203"/>
      <c r="BH8" s="203"/>
      <c r="BI8" s="203"/>
      <c r="BJ8" s="203"/>
      <c r="BK8" s="203"/>
      <c r="BL8" s="203"/>
      <c r="BM8" s="203"/>
      <c r="BN8" s="203"/>
      <c r="BO8" s="203"/>
      <c r="BP8" s="203"/>
      <c r="BQ8" s="203"/>
      <c r="BR8" s="203"/>
      <c r="BS8" s="203"/>
      <c r="BT8" s="203"/>
      <c r="BU8" s="203"/>
      <c r="BV8" s="203"/>
      <c r="BW8" s="203"/>
      <c r="BX8" s="203"/>
      <c r="BY8" s="203"/>
      <c r="BZ8" s="203"/>
      <c r="CA8" s="203"/>
      <c r="CB8" s="203"/>
      <c r="CC8" s="203"/>
      <c r="CD8" s="203"/>
      <c r="CE8" s="203"/>
      <c r="CF8" s="203"/>
      <c r="CG8" s="203"/>
      <c r="CH8" s="203"/>
      <c r="CI8" s="203"/>
      <c r="CJ8" s="203"/>
      <c r="CK8" s="203"/>
      <c r="CL8" s="203"/>
    </row>
    <row r="9" s="120" customFormat="1" ht="100" hidden="1" customHeight="1" spans="1:90">
      <c r="A9" s="147" t="s">
        <v>58</v>
      </c>
      <c r="B9" s="150" t="s">
        <v>59</v>
      </c>
      <c r="C9" s="150"/>
      <c r="D9" s="150"/>
      <c r="E9" s="149"/>
      <c r="F9" s="149"/>
      <c r="G9" s="149"/>
      <c r="H9" s="149"/>
      <c r="I9" s="149"/>
      <c r="J9" s="150"/>
      <c r="K9" s="174">
        <f>SUM(K10)</f>
        <v>380</v>
      </c>
      <c r="L9" s="174">
        <f t="shared" ref="L9:V9" si="3">SUM(L10)</f>
        <v>380</v>
      </c>
      <c r="M9" s="174">
        <f t="shared" si="3"/>
        <v>1558</v>
      </c>
      <c r="N9" s="174">
        <f t="shared" si="3"/>
        <v>25</v>
      </c>
      <c r="O9" s="174">
        <f t="shared" si="3"/>
        <v>25</v>
      </c>
      <c r="P9" s="174">
        <f t="shared" si="3"/>
        <v>0</v>
      </c>
      <c r="Q9" s="174">
        <f t="shared" si="3"/>
        <v>0</v>
      </c>
      <c r="R9" s="174">
        <f t="shared" si="3"/>
        <v>0</v>
      </c>
      <c r="S9" s="174">
        <f t="shared" si="3"/>
        <v>0</v>
      </c>
      <c r="T9" s="174">
        <f t="shared" si="3"/>
        <v>0</v>
      </c>
      <c r="U9" s="174">
        <f t="shared" si="3"/>
        <v>0</v>
      </c>
      <c r="V9" s="174">
        <f t="shared" si="3"/>
        <v>0</v>
      </c>
      <c r="W9" s="183"/>
      <c r="X9" s="183"/>
      <c r="Y9" s="183"/>
      <c r="Z9" s="183"/>
      <c r="AA9" s="188"/>
      <c r="AB9" s="189"/>
      <c r="AC9" s="189"/>
      <c r="AD9" s="189"/>
      <c r="AE9" s="189"/>
      <c r="AF9" s="189"/>
      <c r="AG9" s="202"/>
      <c r="AH9" s="203"/>
      <c r="AI9" s="203"/>
      <c r="AJ9" s="203"/>
      <c r="AK9" s="203"/>
      <c r="AL9" s="203"/>
      <c r="AM9" s="203"/>
      <c r="AN9" s="203"/>
      <c r="AO9" s="203"/>
      <c r="AP9" s="203"/>
      <c r="AQ9" s="203"/>
      <c r="AR9" s="203"/>
      <c r="AS9" s="203"/>
      <c r="AT9" s="203"/>
      <c r="AU9" s="203"/>
      <c r="AV9" s="203"/>
      <c r="AW9" s="203"/>
      <c r="AX9" s="203"/>
      <c r="AY9" s="203"/>
      <c r="AZ9" s="203"/>
      <c r="BA9" s="203"/>
      <c r="BB9" s="203"/>
      <c r="BC9" s="203"/>
      <c r="BD9" s="203"/>
      <c r="BE9" s="203"/>
      <c r="BF9" s="203"/>
      <c r="BG9" s="203"/>
      <c r="BH9" s="203"/>
      <c r="BI9" s="203"/>
      <c r="BJ9" s="203"/>
      <c r="BK9" s="203"/>
      <c r="BL9" s="203"/>
      <c r="BM9" s="203"/>
      <c r="BN9" s="203"/>
      <c r="BO9" s="203"/>
      <c r="BP9" s="203"/>
      <c r="BQ9" s="203"/>
      <c r="BR9" s="203"/>
      <c r="BS9" s="203"/>
      <c r="BT9" s="203"/>
      <c r="BU9" s="203"/>
      <c r="BV9" s="203"/>
      <c r="BW9" s="203"/>
      <c r="BX9" s="203"/>
      <c r="BY9" s="203"/>
      <c r="BZ9" s="203"/>
      <c r="CA9" s="203"/>
      <c r="CB9" s="203"/>
      <c r="CC9" s="203"/>
      <c r="CD9" s="203"/>
      <c r="CE9" s="203"/>
      <c r="CF9" s="203"/>
      <c r="CG9" s="203"/>
      <c r="CH9" s="203"/>
      <c r="CI9" s="203"/>
      <c r="CJ9" s="203"/>
      <c r="CK9" s="203"/>
      <c r="CL9" s="203"/>
    </row>
    <row r="10" s="121" customFormat="1" ht="353" customHeight="1" spans="1:91">
      <c r="A10" s="151">
        <v>1</v>
      </c>
      <c r="B10" s="152" t="s">
        <v>361</v>
      </c>
      <c r="C10" s="152">
        <v>2025</v>
      </c>
      <c r="D10" s="153" t="s">
        <v>362</v>
      </c>
      <c r="E10" s="154" t="s">
        <v>40</v>
      </c>
      <c r="F10" s="154" t="s">
        <v>46</v>
      </c>
      <c r="G10" s="152" t="s">
        <v>47</v>
      </c>
      <c r="H10" s="152" t="s">
        <v>48</v>
      </c>
      <c r="I10" s="152" t="s">
        <v>49</v>
      </c>
      <c r="J10" s="153" t="s">
        <v>363</v>
      </c>
      <c r="K10" s="175">
        <v>380</v>
      </c>
      <c r="L10" s="175">
        <v>380</v>
      </c>
      <c r="M10" s="175">
        <v>1558</v>
      </c>
      <c r="N10" s="175">
        <v>25</v>
      </c>
      <c r="O10" s="175">
        <v>25</v>
      </c>
      <c r="P10" s="175"/>
      <c r="Q10" s="175"/>
      <c r="R10" s="175"/>
      <c r="S10" s="175"/>
      <c r="T10" s="175"/>
      <c r="U10" s="175"/>
      <c r="V10" s="175"/>
      <c r="W10" s="152" t="s">
        <v>48</v>
      </c>
      <c r="X10" s="152" t="s">
        <v>364</v>
      </c>
      <c r="Y10" s="152" t="s">
        <v>72</v>
      </c>
      <c r="Z10" s="152" t="s">
        <v>54</v>
      </c>
      <c r="AA10" s="175" t="s">
        <v>55</v>
      </c>
      <c r="AB10" s="152" t="s">
        <v>365</v>
      </c>
      <c r="AC10" s="152" t="s">
        <v>366</v>
      </c>
      <c r="AD10" s="175" t="s">
        <v>402</v>
      </c>
      <c r="AE10" s="152" t="s">
        <v>403</v>
      </c>
      <c r="AF10" s="152" t="s">
        <v>367</v>
      </c>
      <c r="AG10" s="204"/>
      <c r="AH10" s="205"/>
      <c r="AI10" s="205"/>
      <c r="AJ10" s="205"/>
      <c r="AK10" s="205"/>
      <c r="AL10" s="205"/>
      <c r="AM10" s="205"/>
      <c r="AN10" s="205"/>
      <c r="AO10" s="205"/>
      <c r="AP10" s="205"/>
      <c r="AQ10" s="205"/>
      <c r="AR10" s="205"/>
      <c r="AS10" s="205"/>
      <c r="AT10" s="205"/>
      <c r="AU10" s="205"/>
      <c r="AV10" s="205"/>
      <c r="AW10" s="205"/>
      <c r="AX10" s="205"/>
      <c r="AY10" s="205"/>
      <c r="AZ10" s="205"/>
      <c r="BA10" s="205"/>
      <c r="BB10" s="205"/>
      <c r="BC10" s="205"/>
      <c r="BD10" s="205"/>
      <c r="BE10" s="205"/>
      <c r="BF10" s="205"/>
      <c r="BG10" s="205"/>
      <c r="BH10" s="205"/>
      <c r="BI10" s="205"/>
      <c r="BJ10" s="205"/>
      <c r="BK10" s="205"/>
      <c r="BL10" s="205"/>
      <c r="BM10" s="205"/>
      <c r="BN10" s="205"/>
      <c r="BO10" s="205"/>
      <c r="BP10" s="205"/>
      <c r="BQ10" s="205"/>
      <c r="BR10" s="205"/>
      <c r="BS10" s="205"/>
      <c r="BT10" s="205"/>
      <c r="BU10" s="205"/>
      <c r="BV10" s="205"/>
      <c r="BW10" s="205"/>
      <c r="BX10" s="205"/>
      <c r="BY10" s="205"/>
      <c r="BZ10" s="205"/>
      <c r="CA10" s="205"/>
      <c r="CB10" s="205"/>
      <c r="CC10" s="205"/>
      <c r="CD10" s="205"/>
      <c r="CE10" s="205"/>
      <c r="CF10" s="205"/>
      <c r="CG10" s="205"/>
      <c r="CH10" s="205"/>
      <c r="CI10" s="205"/>
      <c r="CJ10" s="205"/>
      <c r="CK10" s="205"/>
      <c r="CL10" s="205"/>
      <c r="CM10" s="211"/>
    </row>
    <row r="11" s="120" customFormat="1" ht="100" hidden="1" customHeight="1" spans="1:90">
      <c r="A11" s="147" t="s">
        <v>58</v>
      </c>
      <c r="B11" s="150" t="s">
        <v>60</v>
      </c>
      <c r="C11" s="150"/>
      <c r="D11" s="150"/>
      <c r="E11" s="149"/>
      <c r="F11" s="149"/>
      <c r="G11" s="149"/>
      <c r="H11" s="149"/>
      <c r="I11" s="149"/>
      <c r="J11" s="150"/>
      <c r="K11" s="174">
        <f>SUM(K12)</f>
        <v>3200</v>
      </c>
      <c r="L11" s="174">
        <f t="shared" ref="L11:V11" si="4">SUM(L12)</f>
        <v>3200</v>
      </c>
      <c r="M11" s="174">
        <f t="shared" si="4"/>
        <v>13120</v>
      </c>
      <c r="N11" s="174">
        <f t="shared" si="4"/>
        <v>1780</v>
      </c>
      <c r="O11" s="174">
        <f t="shared" si="4"/>
        <v>1336</v>
      </c>
      <c r="P11" s="174">
        <f t="shared" si="4"/>
        <v>444</v>
      </c>
      <c r="Q11" s="174">
        <f t="shared" si="4"/>
        <v>0</v>
      </c>
      <c r="R11" s="174">
        <f t="shared" si="4"/>
        <v>0</v>
      </c>
      <c r="S11" s="174">
        <f t="shared" si="4"/>
        <v>0</v>
      </c>
      <c r="T11" s="174">
        <f t="shared" si="4"/>
        <v>0</v>
      </c>
      <c r="U11" s="174">
        <f t="shared" si="4"/>
        <v>0</v>
      </c>
      <c r="V11" s="174">
        <f t="shared" si="4"/>
        <v>0</v>
      </c>
      <c r="W11" s="183"/>
      <c r="X11" s="183"/>
      <c r="Y11" s="183"/>
      <c r="Z11" s="183"/>
      <c r="AA11" s="188"/>
      <c r="AB11" s="189"/>
      <c r="AC11" s="189"/>
      <c r="AD11" s="189"/>
      <c r="AE11" s="189"/>
      <c r="AF11" s="189"/>
      <c r="AG11" s="202"/>
      <c r="AH11" s="203"/>
      <c r="AI11" s="203"/>
      <c r="AJ11" s="203"/>
      <c r="AK11" s="203"/>
      <c r="AL11" s="203"/>
      <c r="AM11" s="203"/>
      <c r="AN11" s="203"/>
      <c r="AO11" s="203"/>
      <c r="AP11" s="203"/>
      <c r="AQ11" s="203"/>
      <c r="AR11" s="203"/>
      <c r="AS11" s="203"/>
      <c r="AT11" s="203"/>
      <c r="AU11" s="203"/>
      <c r="AV11" s="203"/>
      <c r="AW11" s="203"/>
      <c r="AX11" s="203"/>
      <c r="AY11" s="203"/>
      <c r="AZ11" s="203"/>
      <c r="BA11" s="203"/>
      <c r="BB11" s="203"/>
      <c r="BC11" s="203"/>
      <c r="BD11" s="203"/>
      <c r="BE11" s="203"/>
      <c r="BF11" s="203"/>
      <c r="BG11" s="203"/>
      <c r="BH11" s="203"/>
      <c r="BI11" s="203"/>
      <c r="BJ11" s="203"/>
      <c r="BK11" s="203"/>
      <c r="BL11" s="203"/>
      <c r="BM11" s="203"/>
      <c r="BN11" s="203"/>
      <c r="BO11" s="203"/>
      <c r="BP11" s="203"/>
      <c r="BQ11" s="203"/>
      <c r="BR11" s="203"/>
      <c r="BS11" s="203"/>
      <c r="BT11" s="203"/>
      <c r="BU11" s="203"/>
      <c r="BV11" s="203"/>
      <c r="BW11" s="203"/>
      <c r="BX11" s="203"/>
      <c r="BY11" s="203"/>
      <c r="BZ11" s="203"/>
      <c r="CA11" s="203"/>
      <c r="CB11" s="203"/>
      <c r="CC11" s="203"/>
      <c r="CD11" s="203"/>
      <c r="CE11" s="203"/>
      <c r="CF11" s="203"/>
      <c r="CG11" s="203"/>
      <c r="CH11" s="203"/>
      <c r="CI11" s="203"/>
      <c r="CJ11" s="203"/>
      <c r="CK11" s="203"/>
      <c r="CL11" s="203"/>
    </row>
    <row r="12" s="121" customFormat="1" ht="409" customHeight="1" spans="1:91">
      <c r="A12" s="151">
        <v>2</v>
      </c>
      <c r="B12" s="152" t="s">
        <v>369</v>
      </c>
      <c r="C12" s="152">
        <v>2025</v>
      </c>
      <c r="D12" s="153" t="s">
        <v>370</v>
      </c>
      <c r="E12" s="154" t="s">
        <v>40</v>
      </c>
      <c r="F12" s="154" t="s">
        <v>46</v>
      </c>
      <c r="G12" s="152" t="s">
        <v>47</v>
      </c>
      <c r="H12" s="152" t="s">
        <v>48</v>
      </c>
      <c r="I12" s="152" t="s">
        <v>49</v>
      </c>
      <c r="J12" s="176" t="s">
        <v>371</v>
      </c>
      <c r="K12" s="175">
        <v>3200</v>
      </c>
      <c r="L12" s="175">
        <v>3200</v>
      </c>
      <c r="M12" s="175">
        <v>13120</v>
      </c>
      <c r="N12" s="175">
        <v>1780</v>
      </c>
      <c r="O12" s="175">
        <v>1336</v>
      </c>
      <c r="P12" s="175">
        <v>444</v>
      </c>
      <c r="Q12" s="175"/>
      <c r="R12" s="175"/>
      <c r="S12" s="175"/>
      <c r="T12" s="175"/>
      <c r="U12" s="175"/>
      <c r="V12" s="175"/>
      <c r="W12" s="152" t="s">
        <v>48</v>
      </c>
      <c r="X12" s="152" t="s">
        <v>364</v>
      </c>
      <c r="Y12" s="152" t="s">
        <v>72</v>
      </c>
      <c r="Z12" s="152" t="s">
        <v>54</v>
      </c>
      <c r="AA12" s="175" t="s">
        <v>55</v>
      </c>
      <c r="AB12" s="152" t="s">
        <v>372</v>
      </c>
      <c r="AC12" s="167" t="s">
        <v>373</v>
      </c>
      <c r="AD12" s="175" t="s">
        <v>402</v>
      </c>
      <c r="AE12" s="152" t="s">
        <v>403</v>
      </c>
      <c r="AF12" s="152" t="s">
        <v>367</v>
      </c>
      <c r="AG12" s="204"/>
      <c r="AH12" s="205"/>
      <c r="AI12" s="205"/>
      <c r="AJ12" s="205"/>
      <c r="AK12" s="205"/>
      <c r="AL12" s="205"/>
      <c r="AM12" s="205"/>
      <c r="AN12" s="205"/>
      <c r="AO12" s="205"/>
      <c r="AP12" s="205"/>
      <c r="AQ12" s="205"/>
      <c r="AR12" s="205"/>
      <c r="AS12" s="205"/>
      <c r="AT12" s="205"/>
      <c r="AU12" s="205"/>
      <c r="AV12" s="205"/>
      <c r="AW12" s="205"/>
      <c r="AX12" s="205"/>
      <c r="AY12" s="205"/>
      <c r="AZ12" s="205"/>
      <c r="BA12" s="205"/>
      <c r="BB12" s="205"/>
      <c r="BC12" s="205"/>
      <c r="BD12" s="205"/>
      <c r="BE12" s="205"/>
      <c r="BF12" s="205"/>
      <c r="BG12" s="205"/>
      <c r="BH12" s="205"/>
      <c r="BI12" s="205"/>
      <c r="BJ12" s="205"/>
      <c r="BK12" s="205"/>
      <c r="BL12" s="205"/>
      <c r="BM12" s="205"/>
      <c r="BN12" s="205"/>
      <c r="BO12" s="205"/>
      <c r="BP12" s="205"/>
      <c r="BQ12" s="205"/>
      <c r="BR12" s="205"/>
      <c r="BS12" s="205"/>
      <c r="BT12" s="205"/>
      <c r="BU12" s="205"/>
      <c r="BV12" s="205"/>
      <c r="BW12" s="205"/>
      <c r="BX12" s="205"/>
      <c r="BY12" s="205"/>
      <c r="BZ12" s="205"/>
      <c r="CA12" s="205"/>
      <c r="CB12" s="205"/>
      <c r="CC12" s="205"/>
      <c r="CD12" s="205"/>
      <c r="CE12" s="205"/>
      <c r="CF12" s="205"/>
      <c r="CG12" s="205"/>
      <c r="CH12" s="205"/>
      <c r="CI12" s="205"/>
      <c r="CJ12" s="205"/>
      <c r="CK12" s="205"/>
      <c r="CL12" s="205"/>
      <c r="CM12" s="211"/>
    </row>
    <row r="13" s="120" customFormat="1" ht="100" hidden="1" customHeight="1" spans="1:90">
      <c r="A13" s="155" t="s">
        <v>58</v>
      </c>
      <c r="B13" s="150" t="s">
        <v>61</v>
      </c>
      <c r="C13" s="150"/>
      <c r="D13" s="150"/>
      <c r="E13" s="149"/>
      <c r="F13" s="149"/>
      <c r="G13" s="149"/>
      <c r="H13" s="149"/>
      <c r="I13" s="149"/>
      <c r="J13" s="150"/>
      <c r="K13" s="174"/>
      <c r="L13" s="174"/>
      <c r="M13" s="174"/>
      <c r="N13" s="174"/>
      <c r="O13" s="174"/>
      <c r="P13" s="174"/>
      <c r="Q13" s="174"/>
      <c r="R13" s="174"/>
      <c r="S13" s="174"/>
      <c r="T13" s="174"/>
      <c r="U13" s="174"/>
      <c r="V13" s="174"/>
      <c r="W13" s="183"/>
      <c r="X13" s="183"/>
      <c r="Y13" s="183"/>
      <c r="Z13" s="183"/>
      <c r="AA13" s="188"/>
      <c r="AB13" s="189"/>
      <c r="AC13" s="189"/>
      <c r="AD13" s="189"/>
      <c r="AE13" s="189"/>
      <c r="AF13" s="189"/>
      <c r="AG13" s="202"/>
      <c r="AH13" s="203"/>
      <c r="AI13" s="203"/>
      <c r="AJ13" s="203"/>
      <c r="AK13" s="203"/>
      <c r="AL13" s="203"/>
      <c r="AM13" s="203"/>
      <c r="AN13" s="203"/>
      <c r="AO13" s="203"/>
      <c r="AP13" s="203"/>
      <c r="AQ13" s="203"/>
      <c r="AR13" s="203"/>
      <c r="AS13" s="203"/>
      <c r="AT13" s="203"/>
      <c r="AU13" s="203"/>
      <c r="AV13" s="203"/>
      <c r="AW13" s="203"/>
      <c r="AX13" s="203"/>
      <c r="AY13" s="203"/>
      <c r="AZ13" s="203"/>
      <c r="BA13" s="203"/>
      <c r="BB13" s="203"/>
      <c r="BC13" s="203"/>
      <c r="BD13" s="203"/>
      <c r="BE13" s="203"/>
      <c r="BF13" s="203"/>
      <c r="BG13" s="203"/>
      <c r="BH13" s="203"/>
      <c r="BI13" s="203"/>
      <c r="BJ13" s="203"/>
      <c r="BK13" s="203"/>
      <c r="BL13" s="203"/>
      <c r="BM13" s="203"/>
      <c r="BN13" s="203"/>
      <c r="BO13" s="203"/>
      <c r="BP13" s="203"/>
      <c r="BQ13" s="203"/>
      <c r="BR13" s="203"/>
      <c r="BS13" s="203"/>
      <c r="BT13" s="203"/>
      <c r="BU13" s="203"/>
      <c r="BV13" s="203"/>
      <c r="BW13" s="203"/>
      <c r="BX13" s="203"/>
      <c r="BY13" s="203"/>
      <c r="BZ13" s="203"/>
      <c r="CA13" s="203"/>
      <c r="CB13" s="203"/>
      <c r="CC13" s="203"/>
      <c r="CD13" s="203"/>
      <c r="CE13" s="203"/>
      <c r="CF13" s="203"/>
      <c r="CG13" s="203"/>
      <c r="CH13" s="203"/>
      <c r="CI13" s="203"/>
      <c r="CJ13" s="203"/>
      <c r="CK13" s="203"/>
      <c r="CL13" s="203"/>
    </row>
    <row r="14" s="120" customFormat="1" ht="100" hidden="1" customHeight="1" spans="1:90">
      <c r="A14" s="155" t="s">
        <v>58</v>
      </c>
      <c r="B14" s="150" t="s">
        <v>62</v>
      </c>
      <c r="C14" s="150"/>
      <c r="D14" s="150"/>
      <c r="E14" s="149"/>
      <c r="F14" s="149"/>
      <c r="G14" s="149"/>
      <c r="H14" s="149"/>
      <c r="I14" s="149"/>
      <c r="J14" s="150"/>
      <c r="K14" s="174"/>
      <c r="L14" s="174"/>
      <c r="M14" s="174"/>
      <c r="N14" s="174"/>
      <c r="O14" s="174"/>
      <c r="P14" s="174"/>
      <c r="Q14" s="174"/>
      <c r="R14" s="174"/>
      <c r="S14" s="174"/>
      <c r="T14" s="174"/>
      <c r="U14" s="174"/>
      <c r="V14" s="174"/>
      <c r="W14" s="183"/>
      <c r="X14" s="183"/>
      <c r="Y14" s="183"/>
      <c r="Z14" s="183"/>
      <c r="AA14" s="188"/>
      <c r="AB14" s="189"/>
      <c r="AC14" s="189"/>
      <c r="AD14" s="189"/>
      <c r="AE14" s="189"/>
      <c r="AF14" s="189"/>
      <c r="AG14" s="202"/>
      <c r="AH14" s="203"/>
      <c r="AI14" s="203"/>
      <c r="AJ14" s="203"/>
      <c r="AK14" s="203"/>
      <c r="AL14" s="203"/>
      <c r="AM14" s="203"/>
      <c r="AN14" s="203"/>
      <c r="AO14" s="203"/>
      <c r="AP14" s="203"/>
      <c r="AQ14" s="203"/>
      <c r="AR14" s="203"/>
      <c r="AS14" s="203"/>
      <c r="AT14" s="203"/>
      <c r="AU14" s="203"/>
      <c r="AV14" s="203"/>
      <c r="AW14" s="203"/>
      <c r="AX14" s="203"/>
      <c r="AY14" s="203"/>
      <c r="AZ14" s="203"/>
      <c r="BA14" s="203"/>
      <c r="BB14" s="203"/>
      <c r="BC14" s="203"/>
      <c r="BD14" s="203"/>
      <c r="BE14" s="203"/>
      <c r="BF14" s="203"/>
      <c r="BG14" s="203"/>
      <c r="BH14" s="203"/>
      <c r="BI14" s="203"/>
      <c r="BJ14" s="203"/>
      <c r="BK14" s="203"/>
      <c r="BL14" s="203"/>
      <c r="BM14" s="203"/>
      <c r="BN14" s="203"/>
      <c r="BO14" s="203"/>
      <c r="BP14" s="203"/>
      <c r="BQ14" s="203"/>
      <c r="BR14" s="203"/>
      <c r="BS14" s="203"/>
      <c r="BT14" s="203"/>
      <c r="BU14" s="203"/>
      <c r="BV14" s="203"/>
      <c r="BW14" s="203"/>
      <c r="BX14" s="203"/>
      <c r="BY14" s="203"/>
      <c r="BZ14" s="203"/>
      <c r="CA14" s="203"/>
      <c r="CB14" s="203"/>
      <c r="CC14" s="203"/>
      <c r="CD14" s="203"/>
      <c r="CE14" s="203"/>
      <c r="CF14" s="203"/>
      <c r="CG14" s="203"/>
      <c r="CH14" s="203"/>
      <c r="CI14" s="203"/>
      <c r="CJ14" s="203"/>
      <c r="CK14" s="203"/>
      <c r="CL14" s="203"/>
    </row>
    <row r="15" s="120" customFormat="1" ht="100" hidden="1" customHeight="1" spans="1:90">
      <c r="A15" s="155" t="s">
        <v>58</v>
      </c>
      <c r="B15" s="150" t="s">
        <v>63</v>
      </c>
      <c r="C15" s="150"/>
      <c r="D15" s="150"/>
      <c r="E15" s="149"/>
      <c r="F15" s="149"/>
      <c r="G15" s="149"/>
      <c r="H15" s="149"/>
      <c r="I15" s="149"/>
      <c r="J15" s="150"/>
      <c r="K15" s="174">
        <f>SUM(K16)</f>
        <v>445</v>
      </c>
      <c r="L15" s="174">
        <f t="shared" ref="L15:V15" si="5">SUM(L16)</f>
        <v>445</v>
      </c>
      <c r="M15" s="174">
        <f t="shared" si="5"/>
        <v>1825</v>
      </c>
      <c r="N15" s="174">
        <f t="shared" si="5"/>
        <v>45</v>
      </c>
      <c r="O15" s="174">
        <f t="shared" si="5"/>
        <v>45</v>
      </c>
      <c r="P15" s="174">
        <f t="shared" si="5"/>
        <v>0</v>
      </c>
      <c r="Q15" s="174">
        <f t="shared" si="5"/>
        <v>0</v>
      </c>
      <c r="R15" s="174">
        <f t="shared" si="5"/>
        <v>0</v>
      </c>
      <c r="S15" s="174">
        <f t="shared" si="5"/>
        <v>0</v>
      </c>
      <c r="T15" s="174">
        <f t="shared" si="5"/>
        <v>0</v>
      </c>
      <c r="U15" s="174">
        <f t="shared" si="5"/>
        <v>0</v>
      </c>
      <c r="V15" s="174">
        <f t="shared" si="5"/>
        <v>0</v>
      </c>
      <c r="W15" s="183">
        <v>0</v>
      </c>
      <c r="X15" s="183"/>
      <c r="Y15" s="183"/>
      <c r="Z15" s="183"/>
      <c r="AA15" s="188"/>
      <c r="AB15" s="189"/>
      <c r="AC15" s="189"/>
      <c r="AD15" s="189"/>
      <c r="AE15" s="189"/>
      <c r="AF15" s="189"/>
      <c r="AG15" s="202"/>
      <c r="AH15" s="203"/>
      <c r="AI15" s="203"/>
      <c r="AJ15" s="203"/>
      <c r="AK15" s="203"/>
      <c r="AL15" s="203"/>
      <c r="AM15" s="203"/>
      <c r="AN15" s="203"/>
      <c r="AO15" s="203"/>
      <c r="AP15" s="203"/>
      <c r="AQ15" s="203"/>
      <c r="AR15" s="203"/>
      <c r="AS15" s="203"/>
      <c r="AT15" s="203"/>
      <c r="AU15" s="203"/>
      <c r="AV15" s="203"/>
      <c r="AW15" s="203"/>
      <c r="AX15" s="203"/>
      <c r="AY15" s="203"/>
      <c r="AZ15" s="203"/>
      <c r="BA15" s="203"/>
      <c r="BB15" s="203"/>
      <c r="BC15" s="203"/>
      <c r="BD15" s="203"/>
      <c r="BE15" s="203"/>
      <c r="BF15" s="203"/>
      <c r="BG15" s="203"/>
      <c r="BH15" s="203"/>
      <c r="BI15" s="203"/>
      <c r="BJ15" s="203"/>
      <c r="BK15" s="203"/>
      <c r="BL15" s="203"/>
      <c r="BM15" s="203"/>
      <c r="BN15" s="203"/>
      <c r="BO15" s="203"/>
      <c r="BP15" s="203"/>
      <c r="BQ15" s="203"/>
      <c r="BR15" s="203"/>
      <c r="BS15" s="203"/>
      <c r="BT15" s="203"/>
      <c r="BU15" s="203"/>
      <c r="BV15" s="203"/>
      <c r="BW15" s="203"/>
      <c r="BX15" s="203"/>
      <c r="BY15" s="203"/>
      <c r="BZ15" s="203"/>
      <c r="CA15" s="203"/>
      <c r="CB15" s="203"/>
      <c r="CC15" s="203"/>
      <c r="CD15" s="203"/>
      <c r="CE15" s="203"/>
      <c r="CF15" s="203"/>
      <c r="CG15" s="203"/>
      <c r="CH15" s="203"/>
      <c r="CI15" s="203"/>
      <c r="CJ15" s="203"/>
      <c r="CK15" s="203"/>
      <c r="CL15" s="203"/>
    </row>
    <row r="16" s="121" customFormat="1" ht="300" customHeight="1" spans="1:91">
      <c r="A16" s="151">
        <v>3</v>
      </c>
      <c r="B16" s="152" t="s">
        <v>374</v>
      </c>
      <c r="C16" s="152">
        <v>2025</v>
      </c>
      <c r="D16" s="153" t="s">
        <v>375</v>
      </c>
      <c r="E16" s="154" t="s">
        <v>40</v>
      </c>
      <c r="F16" s="154" t="s">
        <v>46</v>
      </c>
      <c r="G16" s="152" t="s">
        <v>47</v>
      </c>
      <c r="H16" s="152" t="s">
        <v>48</v>
      </c>
      <c r="I16" s="152" t="s">
        <v>49</v>
      </c>
      <c r="J16" s="177" t="s">
        <v>376</v>
      </c>
      <c r="K16" s="175">
        <v>445</v>
      </c>
      <c r="L16" s="175">
        <v>445</v>
      </c>
      <c r="M16" s="175">
        <v>1825</v>
      </c>
      <c r="N16" s="175">
        <v>45</v>
      </c>
      <c r="O16" s="175">
        <v>45</v>
      </c>
      <c r="P16" s="175"/>
      <c r="Q16" s="175"/>
      <c r="R16" s="175"/>
      <c r="S16" s="175"/>
      <c r="T16" s="175"/>
      <c r="U16" s="175"/>
      <c r="V16" s="175"/>
      <c r="W16" s="152" t="s">
        <v>48</v>
      </c>
      <c r="X16" s="152" t="s">
        <v>364</v>
      </c>
      <c r="Y16" s="152" t="s">
        <v>72</v>
      </c>
      <c r="Z16" s="152" t="s">
        <v>54</v>
      </c>
      <c r="AA16" s="175" t="s">
        <v>55</v>
      </c>
      <c r="AB16" s="152" t="s">
        <v>377</v>
      </c>
      <c r="AC16" s="152" t="s">
        <v>378</v>
      </c>
      <c r="AD16" s="175" t="s">
        <v>402</v>
      </c>
      <c r="AE16" s="152" t="s">
        <v>403</v>
      </c>
      <c r="AF16" s="152" t="s">
        <v>367</v>
      </c>
      <c r="AG16" s="204"/>
      <c r="AH16" s="205"/>
      <c r="AI16" s="205"/>
      <c r="AJ16" s="205"/>
      <c r="AK16" s="205"/>
      <c r="AL16" s="205"/>
      <c r="AM16" s="205"/>
      <c r="AN16" s="205"/>
      <c r="AO16" s="205"/>
      <c r="AP16" s="205"/>
      <c r="AQ16" s="205"/>
      <c r="AR16" s="205"/>
      <c r="AS16" s="205"/>
      <c r="AT16" s="205"/>
      <c r="AU16" s="205"/>
      <c r="AV16" s="205"/>
      <c r="AW16" s="205"/>
      <c r="AX16" s="205"/>
      <c r="AY16" s="205"/>
      <c r="AZ16" s="205"/>
      <c r="BA16" s="205"/>
      <c r="BB16" s="205"/>
      <c r="BC16" s="205"/>
      <c r="BD16" s="205"/>
      <c r="BE16" s="205"/>
      <c r="BF16" s="205"/>
      <c r="BG16" s="205"/>
      <c r="BH16" s="205"/>
      <c r="BI16" s="205"/>
      <c r="BJ16" s="205"/>
      <c r="BK16" s="205"/>
      <c r="BL16" s="205"/>
      <c r="BM16" s="205"/>
      <c r="BN16" s="205"/>
      <c r="BO16" s="205"/>
      <c r="BP16" s="205"/>
      <c r="BQ16" s="205"/>
      <c r="BR16" s="205"/>
      <c r="BS16" s="205"/>
      <c r="BT16" s="205"/>
      <c r="BU16" s="205"/>
      <c r="BV16" s="205"/>
      <c r="BW16" s="205"/>
      <c r="BX16" s="205"/>
      <c r="BY16" s="205"/>
      <c r="BZ16" s="205"/>
      <c r="CA16" s="205"/>
      <c r="CB16" s="205"/>
      <c r="CC16" s="205"/>
      <c r="CD16" s="205"/>
      <c r="CE16" s="205"/>
      <c r="CF16" s="205"/>
      <c r="CG16" s="205"/>
      <c r="CH16" s="205"/>
      <c r="CI16" s="205"/>
      <c r="CJ16" s="205"/>
      <c r="CK16" s="205"/>
      <c r="CL16" s="205"/>
      <c r="CM16" s="211"/>
    </row>
    <row r="17" s="120" customFormat="1" ht="100" hidden="1" customHeight="1" spans="1:90">
      <c r="A17" s="155" t="s">
        <v>58</v>
      </c>
      <c r="B17" s="150" t="s">
        <v>64</v>
      </c>
      <c r="C17" s="150"/>
      <c r="D17" s="150"/>
      <c r="E17" s="149"/>
      <c r="F17" s="149"/>
      <c r="G17" s="149"/>
      <c r="H17" s="149"/>
      <c r="I17" s="149"/>
      <c r="J17" s="150"/>
      <c r="K17" s="174">
        <f>SUM(K18)</f>
        <v>830</v>
      </c>
      <c r="L17" s="174">
        <f t="shared" ref="L17:V17" si="6">SUM(L18)</f>
        <v>830</v>
      </c>
      <c r="M17" s="174">
        <f t="shared" si="6"/>
        <v>3403</v>
      </c>
      <c r="N17" s="174">
        <f t="shared" si="6"/>
        <v>150</v>
      </c>
      <c r="O17" s="174">
        <f t="shared" si="6"/>
        <v>150</v>
      </c>
      <c r="P17" s="174">
        <f t="shared" si="6"/>
        <v>0</v>
      </c>
      <c r="Q17" s="174">
        <f t="shared" si="6"/>
        <v>0</v>
      </c>
      <c r="R17" s="174">
        <f t="shared" si="6"/>
        <v>0</v>
      </c>
      <c r="S17" s="174">
        <f t="shared" si="6"/>
        <v>0</v>
      </c>
      <c r="T17" s="174">
        <f t="shared" si="6"/>
        <v>0</v>
      </c>
      <c r="U17" s="174">
        <f t="shared" si="6"/>
        <v>0</v>
      </c>
      <c r="V17" s="174">
        <f t="shared" si="6"/>
        <v>0</v>
      </c>
      <c r="W17" s="183"/>
      <c r="X17" s="183"/>
      <c r="Y17" s="183"/>
      <c r="Z17" s="183"/>
      <c r="AA17" s="188"/>
      <c r="AB17" s="189"/>
      <c r="AC17" s="189"/>
      <c r="AD17" s="189"/>
      <c r="AE17" s="189"/>
      <c r="AF17" s="189"/>
      <c r="AG17" s="202"/>
      <c r="AH17" s="203"/>
      <c r="AI17" s="203"/>
      <c r="AJ17" s="203"/>
      <c r="AK17" s="203"/>
      <c r="AL17" s="203"/>
      <c r="AM17" s="203"/>
      <c r="AN17" s="203"/>
      <c r="AO17" s="203"/>
      <c r="AP17" s="203"/>
      <c r="AQ17" s="203"/>
      <c r="AR17" s="203"/>
      <c r="AS17" s="203"/>
      <c r="AT17" s="203"/>
      <c r="AU17" s="203"/>
      <c r="AV17" s="203"/>
      <c r="AW17" s="203"/>
      <c r="AX17" s="203"/>
      <c r="AY17" s="203"/>
      <c r="AZ17" s="203"/>
      <c r="BA17" s="203"/>
      <c r="BB17" s="203"/>
      <c r="BC17" s="203"/>
      <c r="BD17" s="203"/>
      <c r="BE17" s="203"/>
      <c r="BF17" s="203"/>
      <c r="BG17" s="203"/>
      <c r="BH17" s="203"/>
      <c r="BI17" s="203"/>
      <c r="BJ17" s="203"/>
      <c r="BK17" s="203"/>
      <c r="BL17" s="203"/>
      <c r="BM17" s="203"/>
      <c r="BN17" s="203"/>
      <c r="BO17" s="203"/>
      <c r="BP17" s="203"/>
      <c r="BQ17" s="203"/>
      <c r="BR17" s="203"/>
      <c r="BS17" s="203"/>
      <c r="BT17" s="203"/>
      <c r="BU17" s="203"/>
      <c r="BV17" s="203"/>
      <c r="BW17" s="203"/>
      <c r="BX17" s="203"/>
      <c r="BY17" s="203"/>
      <c r="BZ17" s="203"/>
      <c r="CA17" s="203"/>
      <c r="CB17" s="203"/>
      <c r="CC17" s="203"/>
      <c r="CD17" s="203"/>
      <c r="CE17" s="203"/>
      <c r="CF17" s="203"/>
      <c r="CG17" s="203"/>
      <c r="CH17" s="203"/>
      <c r="CI17" s="203"/>
      <c r="CJ17" s="203"/>
      <c r="CK17" s="203"/>
      <c r="CL17" s="203"/>
    </row>
    <row r="18" s="121" customFormat="1" ht="295" customHeight="1" spans="1:91">
      <c r="A18" s="151">
        <v>4</v>
      </c>
      <c r="B18" s="152" t="s">
        <v>379</v>
      </c>
      <c r="C18" s="152">
        <v>2025</v>
      </c>
      <c r="D18" s="153" t="s">
        <v>380</v>
      </c>
      <c r="E18" s="154" t="s">
        <v>168</v>
      </c>
      <c r="F18" s="154" t="s">
        <v>64</v>
      </c>
      <c r="G18" s="152" t="s">
        <v>47</v>
      </c>
      <c r="H18" s="152" t="s">
        <v>48</v>
      </c>
      <c r="I18" s="152" t="s">
        <v>49</v>
      </c>
      <c r="J18" s="177" t="s">
        <v>381</v>
      </c>
      <c r="K18" s="175">
        <v>830</v>
      </c>
      <c r="L18" s="175">
        <v>830</v>
      </c>
      <c r="M18" s="175">
        <v>3403</v>
      </c>
      <c r="N18" s="175">
        <v>150</v>
      </c>
      <c r="O18" s="175">
        <v>150</v>
      </c>
      <c r="P18" s="175"/>
      <c r="Q18" s="175"/>
      <c r="R18" s="175"/>
      <c r="S18" s="175"/>
      <c r="T18" s="175"/>
      <c r="U18" s="175"/>
      <c r="V18" s="175"/>
      <c r="W18" s="152" t="s">
        <v>48</v>
      </c>
      <c r="X18" s="152" t="s">
        <v>364</v>
      </c>
      <c r="Y18" s="152" t="s">
        <v>174</v>
      </c>
      <c r="Z18" s="152" t="s">
        <v>175</v>
      </c>
      <c r="AA18" s="175" t="s">
        <v>55</v>
      </c>
      <c r="AB18" s="152" t="s">
        <v>382</v>
      </c>
      <c r="AC18" s="152" t="s">
        <v>383</v>
      </c>
      <c r="AD18" s="175" t="s">
        <v>402</v>
      </c>
      <c r="AE18" s="152" t="s">
        <v>403</v>
      </c>
      <c r="AF18" s="152" t="s">
        <v>367</v>
      </c>
      <c r="AH18" s="205"/>
      <c r="AI18" s="205"/>
      <c r="AJ18" s="205"/>
      <c r="AK18" s="205"/>
      <c r="AL18" s="205"/>
      <c r="AM18" s="205"/>
      <c r="AN18" s="205"/>
      <c r="AO18" s="205"/>
      <c r="AP18" s="205"/>
      <c r="AQ18" s="205"/>
      <c r="AR18" s="205"/>
      <c r="AS18" s="205"/>
      <c r="AT18" s="205"/>
      <c r="AU18" s="205"/>
      <c r="AV18" s="205"/>
      <c r="AW18" s="205"/>
      <c r="AX18" s="205"/>
      <c r="AY18" s="205"/>
      <c r="AZ18" s="205"/>
      <c r="BA18" s="205"/>
      <c r="BB18" s="205"/>
      <c r="BC18" s="205"/>
      <c r="BD18" s="205"/>
      <c r="BE18" s="205"/>
      <c r="BF18" s="205"/>
      <c r="BG18" s="205"/>
      <c r="BH18" s="205"/>
      <c r="BI18" s="205"/>
      <c r="BJ18" s="205"/>
      <c r="BK18" s="205"/>
      <c r="BL18" s="205"/>
      <c r="BM18" s="205"/>
      <c r="BN18" s="205"/>
      <c r="BO18" s="205"/>
      <c r="BP18" s="205"/>
      <c r="BQ18" s="205"/>
      <c r="BR18" s="205"/>
      <c r="BS18" s="205"/>
      <c r="BT18" s="205"/>
      <c r="BU18" s="205"/>
      <c r="BV18" s="205"/>
      <c r="BW18" s="205"/>
      <c r="BX18" s="205"/>
      <c r="BY18" s="205"/>
      <c r="BZ18" s="205"/>
      <c r="CA18" s="205"/>
      <c r="CB18" s="205"/>
      <c r="CC18" s="205"/>
      <c r="CD18" s="205"/>
      <c r="CE18" s="205"/>
      <c r="CF18" s="205"/>
      <c r="CG18" s="205"/>
      <c r="CH18" s="205"/>
      <c r="CI18" s="205"/>
      <c r="CJ18" s="205"/>
      <c r="CK18" s="205"/>
      <c r="CL18" s="205"/>
      <c r="CM18" s="211"/>
    </row>
    <row r="19" s="120" customFormat="1" ht="100" hidden="1" customHeight="1" spans="1:90">
      <c r="A19" s="156" t="s">
        <v>41</v>
      </c>
      <c r="B19" s="148" t="s">
        <v>46</v>
      </c>
      <c r="C19" s="148"/>
      <c r="D19" s="148"/>
      <c r="E19" s="149"/>
      <c r="F19" s="149"/>
      <c r="G19" s="149"/>
      <c r="H19" s="149"/>
      <c r="I19" s="149"/>
      <c r="J19" s="148"/>
      <c r="K19" s="174">
        <f>K20+K21+K24+K25+K29+K30</f>
        <v>2609</v>
      </c>
      <c r="L19" s="174">
        <f t="shared" ref="L19:V19" si="7">L20+L21+L24+L25+L29+L30</f>
        <v>4241</v>
      </c>
      <c r="M19" s="174">
        <f t="shared" si="7"/>
        <v>14030</v>
      </c>
      <c r="N19" s="174">
        <f t="shared" si="7"/>
        <v>2940</v>
      </c>
      <c r="O19" s="174">
        <f t="shared" si="7"/>
        <v>2874</v>
      </c>
      <c r="P19" s="174">
        <f t="shared" si="7"/>
        <v>66</v>
      </c>
      <c r="Q19" s="174">
        <f t="shared" si="7"/>
        <v>0</v>
      </c>
      <c r="R19" s="174">
        <f t="shared" si="7"/>
        <v>0</v>
      </c>
      <c r="S19" s="174">
        <f t="shared" si="7"/>
        <v>0</v>
      </c>
      <c r="T19" s="174">
        <f t="shared" si="7"/>
        <v>0</v>
      </c>
      <c r="U19" s="174">
        <f t="shared" si="7"/>
        <v>0</v>
      </c>
      <c r="V19" s="174">
        <f t="shared" si="7"/>
        <v>0</v>
      </c>
      <c r="W19" s="183"/>
      <c r="X19" s="183"/>
      <c r="Y19" s="183"/>
      <c r="Z19" s="183"/>
      <c r="AA19" s="188"/>
      <c r="AB19" s="189"/>
      <c r="AC19" s="189"/>
      <c r="AD19" s="189"/>
      <c r="AE19" s="189"/>
      <c r="AF19" s="189"/>
      <c r="AG19" s="202"/>
      <c r="AH19" s="203"/>
      <c r="AI19" s="203"/>
      <c r="AJ19" s="203"/>
      <c r="AK19" s="203"/>
      <c r="AL19" s="203"/>
      <c r="AM19" s="203"/>
      <c r="AN19" s="203"/>
      <c r="AO19" s="203"/>
      <c r="AP19" s="203"/>
      <c r="AQ19" s="203"/>
      <c r="AR19" s="203"/>
      <c r="AS19" s="203"/>
      <c r="AT19" s="203"/>
      <c r="AU19" s="203"/>
      <c r="AV19" s="203"/>
      <c r="AW19" s="203"/>
      <c r="AX19" s="203"/>
      <c r="AY19" s="203"/>
      <c r="AZ19" s="203"/>
      <c r="BA19" s="203"/>
      <c r="BB19" s="203"/>
      <c r="BC19" s="203"/>
      <c r="BD19" s="203"/>
      <c r="BE19" s="203"/>
      <c r="BF19" s="203"/>
      <c r="BG19" s="203"/>
      <c r="BH19" s="203"/>
      <c r="BI19" s="203"/>
      <c r="BJ19" s="203"/>
      <c r="BK19" s="203"/>
      <c r="BL19" s="203"/>
      <c r="BM19" s="203"/>
      <c r="BN19" s="203"/>
      <c r="BO19" s="203"/>
      <c r="BP19" s="203"/>
      <c r="BQ19" s="203"/>
      <c r="BR19" s="203"/>
      <c r="BS19" s="203"/>
      <c r="BT19" s="203"/>
      <c r="BU19" s="203"/>
      <c r="BV19" s="203"/>
      <c r="BW19" s="203"/>
      <c r="BX19" s="203"/>
      <c r="BY19" s="203"/>
      <c r="BZ19" s="203"/>
      <c r="CA19" s="203"/>
      <c r="CB19" s="203"/>
      <c r="CC19" s="203"/>
      <c r="CD19" s="203"/>
      <c r="CE19" s="203"/>
      <c r="CF19" s="203"/>
      <c r="CG19" s="203"/>
      <c r="CH19" s="203"/>
      <c r="CI19" s="203"/>
      <c r="CJ19" s="203"/>
      <c r="CK19" s="203"/>
      <c r="CL19" s="203"/>
    </row>
    <row r="20" s="122" customFormat="1" ht="100" hidden="1" customHeight="1" spans="1:90">
      <c r="A20" s="156" t="s">
        <v>58</v>
      </c>
      <c r="B20" s="150" t="s">
        <v>65</v>
      </c>
      <c r="C20" s="150"/>
      <c r="D20" s="150"/>
      <c r="E20" s="149"/>
      <c r="F20" s="149"/>
      <c r="G20" s="149"/>
      <c r="H20" s="149"/>
      <c r="I20" s="149"/>
      <c r="J20" s="150"/>
      <c r="K20" s="178"/>
      <c r="L20" s="178"/>
      <c r="M20" s="178"/>
      <c r="N20" s="178"/>
      <c r="O20" s="178"/>
      <c r="P20" s="178"/>
      <c r="Q20" s="178"/>
      <c r="R20" s="178"/>
      <c r="S20" s="178"/>
      <c r="T20" s="178"/>
      <c r="U20" s="178"/>
      <c r="V20" s="178"/>
      <c r="W20" s="184"/>
      <c r="X20" s="184"/>
      <c r="Y20" s="184"/>
      <c r="Z20" s="184"/>
      <c r="AA20" s="190"/>
      <c r="AB20" s="190"/>
      <c r="AC20" s="190"/>
      <c r="AD20" s="190"/>
      <c r="AE20" s="190"/>
      <c r="AF20" s="190"/>
      <c r="AG20" s="190"/>
      <c r="AH20" s="206"/>
      <c r="AI20" s="206"/>
      <c r="AJ20" s="206"/>
      <c r="AK20" s="206"/>
      <c r="AL20" s="206"/>
      <c r="AM20" s="206"/>
      <c r="AN20" s="206"/>
      <c r="AO20" s="206"/>
      <c r="AP20" s="206"/>
      <c r="AQ20" s="206"/>
      <c r="AR20" s="206"/>
      <c r="AS20" s="206"/>
      <c r="AT20" s="206"/>
      <c r="AU20" s="206"/>
      <c r="AV20" s="206"/>
      <c r="AW20" s="206"/>
      <c r="AX20" s="206"/>
      <c r="AY20" s="206"/>
      <c r="AZ20" s="206"/>
      <c r="BA20" s="206"/>
      <c r="BB20" s="206"/>
      <c r="BC20" s="206"/>
      <c r="BD20" s="206"/>
      <c r="BE20" s="206"/>
      <c r="BF20" s="206"/>
      <c r="BG20" s="206"/>
      <c r="BH20" s="206"/>
      <c r="BI20" s="206"/>
      <c r="BJ20" s="206"/>
      <c r="BK20" s="206"/>
      <c r="BL20" s="206"/>
      <c r="BM20" s="206"/>
      <c r="BN20" s="206"/>
      <c r="BO20" s="206"/>
      <c r="BP20" s="206"/>
      <c r="BQ20" s="206"/>
      <c r="BR20" s="206"/>
      <c r="BS20" s="206"/>
      <c r="BT20" s="206"/>
      <c r="BU20" s="206"/>
      <c r="BV20" s="206"/>
      <c r="BW20" s="206"/>
      <c r="BX20" s="206"/>
      <c r="BY20" s="206"/>
      <c r="BZ20" s="206"/>
      <c r="CA20" s="206"/>
      <c r="CB20" s="206"/>
      <c r="CC20" s="206"/>
      <c r="CD20" s="206"/>
      <c r="CE20" s="206"/>
      <c r="CF20" s="206"/>
      <c r="CG20" s="206"/>
      <c r="CH20" s="206"/>
      <c r="CI20" s="206"/>
      <c r="CJ20" s="206"/>
      <c r="CK20" s="206"/>
      <c r="CL20" s="206"/>
    </row>
    <row r="21" s="122" customFormat="1" ht="100" hidden="1" customHeight="1" spans="1:90">
      <c r="A21" s="156" t="s">
        <v>58</v>
      </c>
      <c r="B21" s="150" t="s">
        <v>66</v>
      </c>
      <c r="C21" s="150"/>
      <c r="D21" s="150"/>
      <c r="E21" s="149"/>
      <c r="F21" s="149"/>
      <c r="G21" s="149"/>
      <c r="H21" s="149"/>
      <c r="I21" s="149"/>
      <c r="J21" s="150"/>
      <c r="K21" s="178">
        <f>SUM(K22:K23)</f>
        <v>29</v>
      </c>
      <c r="L21" s="178">
        <f t="shared" ref="L21:V21" si="8">SUM(L22:L23)</f>
        <v>2050</v>
      </c>
      <c r="M21" s="178">
        <f t="shared" si="8"/>
        <v>5181</v>
      </c>
      <c r="N21" s="178">
        <f t="shared" si="8"/>
        <v>1546</v>
      </c>
      <c r="O21" s="178">
        <f t="shared" si="8"/>
        <v>1480</v>
      </c>
      <c r="P21" s="178">
        <f t="shared" si="8"/>
        <v>66</v>
      </c>
      <c r="Q21" s="178">
        <f t="shared" si="8"/>
        <v>0</v>
      </c>
      <c r="R21" s="178">
        <f t="shared" si="8"/>
        <v>0</v>
      </c>
      <c r="S21" s="178">
        <f t="shared" si="8"/>
        <v>0</v>
      </c>
      <c r="T21" s="178">
        <f t="shared" si="8"/>
        <v>0</v>
      </c>
      <c r="U21" s="178">
        <f t="shared" si="8"/>
        <v>0</v>
      </c>
      <c r="V21" s="178">
        <f t="shared" si="8"/>
        <v>0</v>
      </c>
      <c r="W21" s="184"/>
      <c r="X21" s="184"/>
      <c r="Y21" s="184"/>
      <c r="Z21" s="184"/>
      <c r="AA21" s="190"/>
      <c r="AB21" s="190"/>
      <c r="AC21" s="190"/>
      <c r="AD21" s="190"/>
      <c r="AE21" s="190"/>
      <c r="AF21" s="190"/>
      <c r="AG21" s="190"/>
      <c r="AH21" s="206"/>
      <c r="AI21" s="206"/>
      <c r="AJ21" s="206"/>
      <c r="AK21" s="206"/>
      <c r="AL21" s="206"/>
      <c r="AM21" s="206"/>
      <c r="AN21" s="206"/>
      <c r="AO21" s="206"/>
      <c r="AP21" s="206"/>
      <c r="AQ21" s="206"/>
      <c r="AR21" s="206"/>
      <c r="AS21" s="206"/>
      <c r="AT21" s="206"/>
      <c r="AU21" s="206"/>
      <c r="AV21" s="206"/>
      <c r="AW21" s="206"/>
      <c r="AX21" s="206"/>
      <c r="AY21" s="206"/>
      <c r="AZ21" s="206"/>
      <c r="BA21" s="206"/>
      <c r="BB21" s="206"/>
      <c r="BC21" s="206"/>
      <c r="BD21" s="206"/>
      <c r="BE21" s="206"/>
      <c r="BF21" s="206"/>
      <c r="BG21" s="206"/>
      <c r="BH21" s="206"/>
      <c r="BI21" s="206"/>
      <c r="BJ21" s="206"/>
      <c r="BK21" s="206"/>
      <c r="BL21" s="206"/>
      <c r="BM21" s="206"/>
      <c r="BN21" s="206"/>
      <c r="BO21" s="206"/>
      <c r="BP21" s="206"/>
      <c r="BQ21" s="206"/>
      <c r="BR21" s="206"/>
      <c r="BS21" s="206"/>
      <c r="BT21" s="206"/>
      <c r="BU21" s="206"/>
      <c r="BV21" s="206"/>
      <c r="BW21" s="206"/>
      <c r="BX21" s="206"/>
      <c r="BY21" s="206"/>
      <c r="BZ21" s="206"/>
      <c r="CA21" s="206"/>
      <c r="CB21" s="206"/>
      <c r="CC21" s="206"/>
      <c r="CD21" s="206"/>
      <c r="CE21" s="206"/>
      <c r="CF21" s="206"/>
      <c r="CG21" s="206"/>
      <c r="CH21" s="206"/>
      <c r="CI21" s="206"/>
      <c r="CJ21" s="206"/>
      <c r="CK21" s="206"/>
      <c r="CL21" s="206"/>
    </row>
    <row r="22" s="124" customFormat="1" ht="409" customHeight="1" spans="1:91">
      <c r="A22" s="151">
        <v>5</v>
      </c>
      <c r="B22" s="152" t="s">
        <v>67</v>
      </c>
      <c r="C22" s="152">
        <v>2025</v>
      </c>
      <c r="D22" s="167" t="s">
        <v>68</v>
      </c>
      <c r="E22" s="154" t="s">
        <v>40</v>
      </c>
      <c r="F22" s="154" t="s">
        <v>66</v>
      </c>
      <c r="G22" s="152" t="s">
        <v>47</v>
      </c>
      <c r="H22" s="152" t="s">
        <v>69</v>
      </c>
      <c r="I22" s="152" t="s">
        <v>70</v>
      </c>
      <c r="J22" s="247" t="s">
        <v>71</v>
      </c>
      <c r="K22" s="152">
        <v>4</v>
      </c>
      <c r="L22" s="152">
        <v>1700</v>
      </c>
      <c r="M22" s="152">
        <v>4129</v>
      </c>
      <c r="N22" s="152">
        <v>1156</v>
      </c>
      <c r="O22" s="152">
        <v>1090</v>
      </c>
      <c r="P22" s="152">
        <v>66</v>
      </c>
      <c r="Q22" s="152"/>
      <c r="R22" s="152"/>
      <c r="S22" s="152"/>
      <c r="T22" s="152"/>
      <c r="U22" s="152"/>
      <c r="V22" s="152"/>
      <c r="W22" s="152" t="s">
        <v>72</v>
      </c>
      <c r="X22" s="152" t="s">
        <v>54</v>
      </c>
      <c r="Y22" s="152" t="s">
        <v>72</v>
      </c>
      <c r="Z22" s="152" t="s">
        <v>54</v>
      </c>
      <c r="AA22" s="152" t="s">
        <v>55</v>
      </c>
      <c r="AB22" s="238" t="s">
        <v>384</v>
      </c>
      <c r="AC22" s="238" t="s">
        <v>74</v>
      </c>
      <c r="AD22" s="175" t="s">
        <v>402</v>
      </c>
      <c r="AE22" s="152" t="s">
        <v>403</v>
      </c>
      <c r="AF22" s="152" t="s">
        <v>367</v>
      </c>
      <c r="AG22" s="204"/>
      <c r="AH22" s="134"/>
      <c r="AI22" s="134"/>
      <c r="AJ22" s="134"/>
      <c r="AK22" s="134"/>
      <c r="AL22" s="134"/>
      <c r="AM22" s="134"/>
      <c r="AN22" s="134"/>
      <c r="AO22" s="134"/>
      <c r="AP22" s="134"/>
      <c r="AQ22" s="134"/>
      <c r="AR22" s="134"/>
      <c r="AS22" s="134"/>
      <c r="AT22" s="134"/>
      <c r="AU22" s="134"/>
      <c r="AV22" s="134"/>
      <c r="AW22" s="134"/>
      <c r="AX22" s="134"/>
      <c r="AY22" s="134"/>
      <c r="AZ22" s="134"/>
      <c r="BA22" s="134"/>
      <c r="BB22" s="134"/>
      <c r="BC22" s="134"/>
      <c r="BD22" s="134"/>
      <c r="BE22" s="134"/>
      <c r="BF22" s="134"/>
      <c r="BG22" s="134"/>
      <c r="BH22" s="134"/>
      <c r="BI22" s="134"/>
      <c r="BJ22" s="134"/>
      <c r="BK22" s="134"/>
      <c r="BL22" s="134"/>
      <c r="BM22" s="134"/>
      <c r="BN22" s="134"/>
      <c r="BO22" s="134"/>
      <c r="BP22" s="134"/>
      <c r="BQ22" s="134"/>
      <c r="BR22" s="134"/>
      <c r="BS22" s="134"/>
      <c r="BT22" s="134"/>
      <c r="BU22" s="134"/>
      <c r="BV22" s="134"/>
      <c r="BW22" s="134"/>
      <c r="BX22" s="134"/>
      <c r="BY22" s="134"/>
      <c r="BZ22" s="134"/>
      <c r="CA22" s="134"/>
      <c r="CB22" s="134"/>
      <c r="CC22" s="134"/>
      <c r="CD22" s="134"/>
      <c r="CE22" s="134"/>
      <c r="CF22" s="134"/>
      <c r="CG22" s="134"/>
      <c r="CH22" s="134"/>
      <c r="CI22" s="134"/>
      <c r="CJ22" s="134"/>
      <c r="CK22" s="134"/>
      <c r="CL22" s="134"/>
      <c r="CM22" s="213"/>
    </row>
    <row r="23" s="279" customFormat="1" ht="409" customHeight="1" spans="1:90">
      <c r="A23" s="281">
        <v>6</v>
      </c>
      <c r="B23" s="266" t="s">
        <v>415</v>
      </c>
      <c r="C23" s="266">
        <v>2025</v>
      </c>
      <c r="D23" s="278" t="s">
        <v>416</v>
      </c>
      <c r="E23" s="275" t="s">
        <v>40</v>
      </c>
      <c r="F23" s="275" t="s">
        <v>66</v>
      </c>
      <c r="G23" s="266" t="s">
        <v>47</v>
      </c>
      <c r="H23" s="266" t="s">
        <v>417</v>
      </c>
      <c r="I23" s="266" t="s">
        <v>418</v>
      </c>
      <c r="J23" s="282" t="s">
        <v>434</v>
      </c>
      <c r="K23" s="266">
        <v>25</v>
      </c>
      <c r="L23" s="266">
        <v>350</v>
      </c>
      <c r="M23" s="266">
        <v>1052</v>
      </c>
      <c r="N23" s="266">
        <v>390</v>
      </c>
      <c r="O23" s="266">
        <v>390</v>
      </c>
      <c r="P23" s="266"/>
      <c r="Q23" s="266"/>
      <c r="R23" s="266"/>
      <c r="S23" s="266"/>
      <c r="T23" s="266"/>
      <c r="U23" s="266"/>
      <c r="V23" s="266"/>
      <c r="W23" s="266" t="s">
        <v>83</v>
      </c>
      <c r="X23" s="266" t="s">
        <v>84</v>
      </c>
      <c r="Y23" s="266" t="s">
        <v>72</v>
      </c>
      <c r="Z23" s="266" t="s">
        <v>54</v>
      </c>
      <c r="AA23" s="266" t="s">
        <v>55</v>
      </c>
      <c r="AB23" s="272" t="s">
        <v>420</v>
      </c>
      <c r="AC23" s="272" t="s">
        <v>421</v>
      </c>
      <c r="AD23" s="273"/>
      <c r="AE23" s="266"/>
      <c r="AF23" s="266" t="s">
        <v>367</v>
      </c>
      <c r="AG23" s="336"/>
      <c r="AH23" s="283"/>
      <c r="AI23" s="283"/>
      <c r="AJ23" s="283"/>
      <c r="AK23" s="283"/>
      <c r="AL23" s="283"/>
      <c r="AM23" s="283"/>
      <c r="AN23" s="283"/>
      <c r="AO23" s="283"/>
      <c r="AP23" s="283"/>
      <c r="AQ23" s="283"/>
      <c r="AR23" s="283"/>
      <c r="AS23" s="283"/>
      <c r="AT23" s="283"/>
      <c r="AU23" s="283"/>
      <c r="AV23" s="283"/>
      <c r="AW23" s="283"/>
      <c r="AX23" s="283"/>
      <c r="AY23" s="283"/>
      <c r="AZ23" s="283"/>
      <c r="BA23" s="283"/>
      <c r="BB23" s="283"/>
      <c r="BC23" s="283"/>
      <c r="BD23" s="283"/>
      <c r="BE23" s="283"/>
      <c r="BF23" s="283"/>
      <c r="BG23" s="283"/>
      <c r="BH23" s="283"/>
      <c r="BI23" s="283"/>
      <c r="BJ23" s="283"/>
      <c r="BK23" s="283"/>
      <c r="BL23" s="283"/>
      <c r="BM23" s="283"/>
      <c r="BN23" s="283"/>
      <c r="BO23" s="283"/>
      <c r="BP23" s="283"/>
      <c r="BQ23" s="283"/>
      <c r="BR23" s="283"/>
      <c r="BS23" s="283"/>
      <c r="BT23" s="283"/>
      <c r="BU23" s="283"/>
      <c r="BV23" s="283"/>
      <c r="BW23" s="283"/>
      <c r="BX23" s="283"/>
      <c r="BY23" s="283"/>
      <c r="BZ23" s="283"/>
      <c r="CA23" s="283"/>
      <c r="CB23" s="283"/>
      <c r="CC23" s="283"/>
      <c r="CD23" s="283"/>
      <c r="CE23" s="283"/>
      <c r="CF23" s="283"/>
      <c r="CG23" s="283"/>
      <c r="CH23" s="283"/>
      <c r="CI23" s="283"/>
      <c r="CJ23" s="283"/>
      <c r="CK23" s="283"/>
      <c r="CL23" s="283"/>
    </row>
    <row r="24" s="122" customFormat="1" ht="100" hidden="1" customHeight="1" spans="1:90">
      <c r="A24" s="156" t="s">
        <v>58</v>
      </c>
      <c r="B24" s="148" t="s">
        <v>75</v>
      </c>
      <c r="C24" s="148"/>
      <c r="D24" s="148"/>
      <c r="E24" s="149"/>
      <c r="F24" s="149"/>
      <c r="G24" s="149"/>
      <c r="H24" s="149"/>
      <c r="I24" s="149"/>
      <c r="J24" s="148"/>
      <c r="K24" s="178"/>
      <c r="L24" s="178"/>
      <c r="M24" s="178"/>
      <c r="N24" s="178"/>
      <c r="O24" s="178"/>
      <c r="P24" s="178"/>
      <c r="Q24" s="178"/>
      <c r="R24" s="178"/>
      <c r="S24" s="178"/>
      <c r="T24" s="178"/>
      <c r="U24" s="178"/>
      <c r="V24" s="178"/>
      <c r="W24" s="184"/>
      <c r="X24" s="184"/>
      <c r="Y24" s="184"/>
      <c r="Z24" s="184"/>
      <c r="AA24" s="190"/>
      <c r="AB24" s="190"/>
      <c r="AC24" s="190"/>
      <c r="AD24" s="190"/>
      <c r="AE24" s="190"/>
      <c r="AF24" s="190"/>
      <c r="AG24" s="190"/>
      <c r="AH24" s="206"/>
      <c r="AI24" s="206"/>
      <c r="AJ24" s="206"/>
      <c r="AK24" s="206"/>
      <c r="AL24" s="206"/>
      <c r="AM24" s="206"/>
      <c r="AN24" s="206"/>
      <c r="AO24" s="206"/>
      <c r="AP24" s="206"/>
      <c r="AQ24" s="206"/>
      <c r="AR24" s="206"/>
      <c r="AS24" s="206"/>
      <c r="AT24" s="206"/>
      <c r="AU24" s="206"/>
      <c r="AV24" s="206"/>
      <c r="AW24" s="206"/>
      <c r="AX24" s="206"/>
      <c r="AY24" s="206"/>
      <c r="AZ24" s="206"/>
      <c r="BA24" s="206"/>
      <c r="BB24" s="206"/>
      <c r="BC24" s="206"/>
      <c r="BD24" s="206"/>
      <c r="BE24" s="206"/>
      <c r="BF24" s="206"/>
      <c r="BG24" s="206"/>
      <c r="BH24" s="206"/>
      <c r="BI24" s="206"/>
      <c r="BJ24" s="206"/>
      <c r="BK24" s="206"/>
      <c r="BL24" s="206"/>
      <c r="BM24" s="206"/>
      <c r="BN24" s="206"/>
      <c r="BO24" s="206"/>
      <c r="BP24" s="206"/>
      <c r="BQ24" s="206"/>
      <c r="BR24" s="206"/>
      <c r="BS24" s="206"/>
      <c r="BT24" s="206"/>
      <c r="BU24" s="206"/>
      <c r="BV24" s="206"/>
      <c r="BW24" s="206"/>
      <c r="BX24" s="206"/>
      <c r="BY24" s="206"/>
      <c r="BZ24" s="206"/>
      <c r="CA24" s="206"/>
      <c r="CB24" s="206"/>
      <c r="CC24" s="206"/>
      <c r="CD24" s="206"/>
      <c r="CE24" s="206"/>
      <c r="CF24" s="206"/>
      <c r="CG24" s="206"/>
      <c r="CH24" s="206"/>
      <c r="CI24" s="206"/>
      <c r="CJ24" s="206"/>
      <c r="CK24" s="206"/>
      <c r="CL24" s="206"/>
    </row>
    <row r="25" s="122" customFormat="1" ht="100" hidden="1" customHeight="1" spans="1:90">
      <c r="A25" s="156" t="s">
        <v>58</v>
      </c>
      <c r="B25" s="148" t="s">
        <v>76</v>
      </c>
      <c r="C25" s="148"/>
      <c r="D25" s="148"/>
      <c r="E25" s="149"/>
      <c r="F25" s="149"/>
      <c r="G25" s="149"/>
      <c r="H25" s="149"/>
      <c r="I25" s="149"/>
      <c r="J25" s="148"/>
      <c r="K25" s="178">
        <f>SUM(K26:K28)</f>
        <v>2580</v>
      </c>
      <c r="L25" s="178">
        <f t="shared" ref="L25:V25" si="9">SUM(L26:L28)</f>
        <v>2191</v>
      </c>
      <c r="M25" s="178">
        <f t="shared" si="9"/>
        <v>8849</v>
      </c>
      <c r="N25" s="178">
        <f t="shared" si="9"/>
        <v>1394</v>
      </c>
      <c r="O25" s="178">
        <f t="shared" si="9"/>
        <v>1394</v>
      </c>
      <c r="P25" s="178">
        <f t="shared" si="9"/>
        <v>0</v>
      </c>
      <c r="Q25" s="178">
        <f t="shared" si="9"/>
        <v>0</v>
      </c>
      <c r="R25" s="178">
        <f t="shared" si="9"/>
        <v>0</v>
      </c>
      <c r="S25" s="178">
        <f t="shared" si="9"/>
        <v>0</v>
      </c>
      <c r="T25" s="178">
        <f t="shared" si="9"/>
        <v>0</v>
      </c>
      <c r="U25" s="178">
        <f t="shared" si="9"/>
        <v>0</v>
      </c>
      <c r="V25" s="178">
        <f t="shared" si="9"/>
        <v>0</v>
      </c>
      <c r="W25" s="184"/>
      <c r="X25" s="184"/>
      <c r="Y25" s="184"/>
      <c r="Z25" s="184"/>
      <c r="AA25" s="190"/>
      <c r="AB25" s="190"/>
      <c r="AC25" s="190"/>
      <c r="AD25" s="190"/>
      <c r="AE25" s="190"/>
      <c r="AF25" s="190"/>
      <c r="AG25" s="190"/>
      <c r="AH25" s="206"/>
      <c r="AI25" s="206"/>
      <c r="AJ25" s="206"/>
      <c r="AK25" s="206"/>
      <c r="AL25" s="206"/>
      <c r="AM25" s="206"/>
      <c r="AN25" s="206"/>
      <c r="AO25" s="206"/>
      <c r="AP25" s="206"/>
      <c r="AQ25" s="206"/>
      <c r="AR25" s="206"/>
      <c r="AS25" s="206"/>
      <c r="AT25" s="206"/>
      <c r="AU25" s="206"/>
      <c r="AV25" s="206"/>
      <c r="AW25" s="206"/>
      <c r="AX25" s="206"/>
      <c r="AY25" s="206"/>
      <c r="AZ25" s="206"/>
      <c r="BA25" s="206"/>
      <c r="BB25" s="206"/>
      <c r="BC25" s="206"/>
      <c r="BD25" s="206"/>
      <c r="BE25" s="206"/>
      <c r="BF25" s="206"/>
      <c r="BG25" s="206"/>
      <c r="BH25" s="206"/>
      <c r="BI25" s="206"/>
      <c r="BJ25" s="206"/>
      <c r="BK25" s="206"/>
      <c r="BL25" s="206"/>
      <c r="BM25" s="206"/>
      <c r="BN25" s="206"/>
      <c r="BO25" s="206"/>
      <c r="BP25" s="206"/>
      <c r="BQ25" s="206"/>
      <c r="BR25" s="206"/>
      <c r="BS25" s="206"/>
      <c r="BT25" s="206"/>
      <c r="BU25" s="206"/>
      <c r="BV25" s="206"/>
      <c r="BW25" s="206"/>
      <c r="BX25" s="206"/>
      <c r="BY25" s="206"/>
      <c r="BZ25" s="206"/>
      <c r="CA25" s="206"/>
      <c r="CB25" s="206"/>
      <c r="CC25" s="206"/>
      <c r="CD25" s="206"/>
      <c r="CE25" s="206"/>
      <c r="CF25" s="206"/>
      <c r="CG25" s="206"/>
      <c r="CH25" s="206"/>
      <c r="CI25" s="206"/>
      <c r="CJ25" s="206"/>
      <c r="CK25" s="206"/>
      <c r="CL25" s="206"/>
    </row>
    <row r="26" s="124" customFormat="1" ht="184" customHeight="1" spans="1:91">
      <c r="A26" s="151">
        <v>7</v>
      </c>
      <c r="B26" s="152" t="s">
        <v>77</v>
      </c>
      <c r="C26" s="161">
        <v>2025</v>
      </c>
      <c r="D26" s="153" t="s">
        <v>78</v>
      </c>
      <c r="E26" s="154" t="s">
        <v>40</v>
      </c>
      <c r="F26" s="154" t="s">
        <v>79</v>
      </c>
      <c r="G26" s="154" t="s">
        <v>47</v>
      </c>
      <c r="H26" s="154" t="s">
        <v>385</v>
      </c>
      <c r="I26" s="154" t="s">
        <v>81</v>
      </c>
      <c r="J26" s="153" t="s">
        <v>386</v>
      </c>
      <c r="K26" s="154">
        <v>500</v>
      </c>
      <c r="L26" s="154">
        <v>882</v>
      </c>
      <c r="M26" s="154">
        <v>2546</v>
      </c>
      <c r="N26" s="154">
        <v>150</v>
      </c>
      <c r="O26" s="152">
        <v>150</v>
      </c>
      <c r="P26" s="154"/>
      <c r="Q26" s="154"/>
      <c r="R26" s="154"/>
      <c r="S26" s="154"/>
      <c r="T26" s="154"/>
      <c r="U26" s="154"/>
      <c r="V26" s="154"/>
      <c r="W26" s="154" t="s">
        <v>83</v>
      </c>
      <c r="X26" s="154" t="s">
        <v>84</v>
      </c>
      <c r="Y26" s="154" t="s">
        <v>92</v>
      </c>
      <c r="Z26" s="152" t="s">
        <v>93</v>
      </c>
      <c r="AA26" s="152" t="s">
        <v>55</v>
      </c>
      <c r="AB26" s="167" t="s">
        <v>85</v>
      </c>
      <c r="AC26" s="167" t="s">
        <v>86</v>
      </c>
      <c r="AD26" s="175" t="s">
        <v>402</v>
      </c>
      <c r="AE26" s="152" t="s">
        <v>403</v>
      </c>
      <c r="AF26" s="152" t="s">
        <v>367</v>
      </c>
      <c r="AG26" s="204"/>
      <c r="AH26" s="134"/>
      <c r="AI26" s="134"/>
      <c r="AJ26" s="134"/>
      <c r="AK26" s="134"/>
      <c r="AL26" s="134"/>
      <c r="AM26" s="134"/>
      <c r="AN26" s="134"/>
      <c r="AO26" s="134"/>
      <c r="AP26" s="134"/>
      <c r="AQ26" s="134"/>
      <c r="AR26" s="134"/>
      <c r="AS26" s="134"/>
      <c r="AT26" s="134"/>
      <c r="AU26" s="134"/>
      <c r="AV26" s="134"/>
      <c r="AW26" s="134"/>
      <c r="AX26" s="134"/>
      <c r="AY26" s="134"/>
      <c r="AZ26" s="134"/>
      <c r="BA26" s="134"/>
      <c r="BB26" s="134"/>
      <c r="BC26" s="134"/>
      <c r="BD26" s="134"/>
      <c r="BE26" s="134"/>
      <c r="BF26" s="134"/>
      <c r="BG26" s="134"/>
      <c r="BH26" s="134"/>
      <c r="BI26" s="134"/>
      <c r="BJ26" s="134"/>
      <c r="BK26" s="134"/>
      <c r="BL26" s="134"/>
      <c r="BM26" s="134"/>
      <c r="BN26" s="134"/>
      <c r="BO26" s="134"/>
      <c r="BP26" s="134"/>
      <c r="BQ26" s="134"/>
      <c r="BR26" s="134"/>
      <c r="BS26" s="134"/>
      <c r="BT26" s="134"/>
      <c r="BU26" s="134"/>
      <c r="BV26" s="134"/>
      <c r="BW26" s="134"/>
      <c r="BX26" s="134"/>
      <c r="BY26" s="134"/>
      <c r="BZ26" s="134"/>
      <c r="CA26" s="134"/>
      <c r="CB26" s="134"/>
      <c r="CC26" s="134"/>
      <c r="CD26" s="134"/>
      <c r="CE26" s="134"/>
      <c r="CF26" s="134"/>
      <c r="CG26" s="134"/>
      <c r="CH26" s="134"/>
      <c r="CI26" s="134"/>
      <c r="CJ26" s="134"/>
      <c r="CK26" s="134"/>
      <c r="CL26" s="134"/>
      <c r="CM26" s="213"/>
    </row>
    <row r="27" s="124" customFormat="1" ht="225" customHeight="1" spans="1:91">
      <c r="A27" s="151">
        <v>8</v>
      </c>
      <c r="B27" s="152" t="s">
        <v>87</v>
      </c>
      <c r="C27" s="161">
        <v>2025</v>
      </c>
      <c r="D27" s="153" t="s">
        <v>88</v>
      </c>
      <c r="E27" s="154" t="s">
        <v>40</v>
      </c>
      <c r="F27" s="154" t="s">
        <v>65</v>
      </c>
      <c r="G27" s="152" t="s">
        <v>47</v>
      </c>
      <c r="H27" s="152" t="s">
        <v>89</v>
      </c>
      <c r="I27" s="152" t="s">
        <v>90</v>
      </c>
      <c r="J27" s="167" t="s">
        <v>91</v>
      </c>
      <c r="K27" s="152">
        <v>280</v>
      </c>
      <c r="L27" s="152">
        <v>650</v>
      </c>
      <c r="M27" s="152">
        <v>3500</v>
      </c>
      <c r="N27" s="152">
        <v>44</v>
      </c>
      <c r="O27" s="152">
        <v>44</v>
      </c>
      <c r="P27" s="152"/>
      <c r="Q27" s="152"/>
      <c r="R27" s="152"/>
      <c r="S27" s="152"/>
      <c r="T27" s="152"/>
      <c r="U27" s="152"/>
      <c r="V27" s="152"/>
      <c r="W27" s="152" t="s">
        <v>92</v>
      </c>
      <c r="X27" s="152" t="s">
        <v>93</v>
      </c>
      <c r="Y27" s="152" t="s">
        <v>92</v>
      </c>
      <c r="Z27" s="152" t="s">
        <v>93</v>
      </c>
      <c r="AA27" s="152" t="s">
        <v>55</v>
      </c>
      <c r="AB27" s="167" t="s">
        <v>388</v>
      </c>
      <c r="AC27" s="167" t="s">
        <v>94</v>
      </c>
      <c r="AD27" s="175" t="s">
        <v>402</v>
      </c>
      <c r="AE27" s="152" t="s">
        <v>403</v>
      </c>
      <c r="AF27" s="152" t="s">
        <v>367</v>
      </c>
      <c r="AG27" s="204"/>
      <c r="AH27" s="134"/>
      <c r="AI27" s="134"/>
      <c r="AJ27" s="134"/>
      <c r="AK27" s="134"/>
      <c r="AL27" s="134"/>
      <c r="AM27" s="134"/>
      <c r="AN27" s="134"/>
      <c r="AO27" s="134"/>
      <c r="AP27" s="134"/>
      <c r="AQ27" s="134"/>
      <c r="AR27" s="134"/>
      <c r="AS27" s="134"/>
      <c r="AT27" s="134"/>
      <c r="AU27" s="134"/>
      <c r="AV27" s="134"/>
      <c r="AW27" s="134"/>
      <c r="AX27" s="134"/>
      <c r="AY27" s="134"/>
      <c r="AZ27" s="134"/>
      <c r="BA27" s="134"/>
      <c r="BB27" s="134"/>
      <c r="BC27" s="134"/>
      <c r="BD27" s="134"/>
      <c r="BE27" s="134"/>
      <c r="BF27" s="134"/>
      <c r="BG27" s="134"/>
      <c r="BH27" s="134"/>
      <c r="BI27" s="134"/>
      <c r="BJ27" s="134"/>
      <c r="BK27" s="134"/>
      <c r="BL27" s="134"/>
      <c r="BM27" s="134"/>
      <c r="BN27" s="134"/>
      <c r="BO27" s="134"/>
      <c r="BP27" s="134"/>
      <c r="BQ27" s="134"/>
      <c r="BR27" s="134"/>
      <c r="BS27" s="134"/>
      <c r="BT27" s="134"/>
      <c r="BU27" s="134"/>
      <c r="BV27" s="134"/>
      <c r="BW27" s="134"/>
      <c r="BX27" s="134"/>
      <c r="BY27" s="134"/>
      <c r="BZ27" s="134"/>
      <c r="CA27" s="134"/>
      <c r="CB27" s="134"/>
      <c r="CC27" s="134"/>
      <c r="CD27" s="134"/>
      <c r="CE27" s="134"/>
      <c r="CF27" s="134"/>
      <c r="CG27" s="134"/>
      <c r="CH27" s="134"/>
      <c r="CI27" s="134"/>
      <c r="CJ27" s="134"/>
      <c r="CK27" s="134"/>
      <c r="CL27" s="134"/>
      <c r="CM27" s="213"/>
    </row>
    <row r="28" s="124" customFormat="1" ht="409" customHeight="1" spans="1:91">
      <c r="A28" s="151">
        <v>9</v>
      </c>
      <c r="B28" s="152" t="s">
        <v>303</v>
      </c>
      <c r="C28" s="161">
        <v>2025</v>
      </c>
      <c r="D28" s="153" t="s">
        <v>304</v>
      </c>
      <c r="E28" s="154" t="s">
        <v>40</v>
      </c>
      <c r="F28" s="154" t="s">
        <v>65</v>
      </c>
      <c r="G28" s="154" t="s">
        <v>47</v>
      </c>
      <c r="H28" s="154" t="s">
        <v>305</v>
      </c>
      <c r="I28" s="154" t="s">
        <v>70</v>
      </c>
      <c r="J28" s="153" t="s">
        <v>389</v>
      </c>
      <c r="K28" s="152">
        <v>1800</v>
      </c>
      <c r="L28" s="152">
        <v>659</v>
      </c>
      <c r="M28" s="152">
        <v>2803</v>
      </c>
      <c r="N28" s="152">
        <v>1200</v>
      </c>
      <c r="O28" s="152">
        <v>1200</v>
      </c>
      <c r="P28" s="152"/>
      <c r="Q28" s="152"/>
      <c r="R28" s="152"/>
      <c r="S28" s="152"/>
      <c r="T28" s="152"/>
      <c r="U28" s="152"/>
      <c r="V28" s="152"/>
      <c r="W28" s="154" t="s">
        <v>83</v>
      </c>
      <c r="X28" s="154" t="s">
        <v>84</v>
      </c>
      <c r="Y28" s="152" t="s">
        <v>72</v>
      </c>
      <c r="Z28" s="152" t="s">
        <v>54</v>
      </c>
      <c r="AA28" s="152" t="s">
        <v>55</v>
      </c>
      <c r="AB28" s="153" t="s">
        <v>390</v>
      </c>
      <c r="AC28" s="153" t="s">
        <v>308</v>
      </c>
      <c r="AD28" s="175" t="s">
        <v>402</v>
      </c>
      <c r="AE28" s="152" t="s">
        <v>403</v>
      </c>
      <c r="AF28" s="152" t="s">
        <v>367</v>
      </c>
      <c r="AG28" s="204"/>
      <c r="AH28" s="134"/>
      <c r="AI28" s="134"/>
      <c r="AJ28" s="134"/>
      <c r="AK28" s="134"/>
      <c r="AL28" s="134"/>
      <c r="AM28" s="134"/>
      <c r="AN28" s="134"/>
      <c r="AO28" s="134"/>
      <c r="AP28" s="134"/>
      <c r="AQ28" s="134"/>
      <c r="AR28" s="134"/>
      <c r="AS28" s="134"/>
      <c r="AT28" s="134"/>
      <c r="AU28" s="134"/>
      <c r="AV28" s="134"/>
      <c r="AW28" s="134"/>
      <c r="AX28" s="134"/>
      <c r="AY28" s="134"/>
      <c r="AZ28" s="134"/>
      <c r="BA28" s="134"/>
      <c r="BB28" s="134"/>
      <c r="BC28" s="134"/>
      <c r="BD28" s="134"/>
      <c r="BE28" s="134"/>
      <c r="BF28" s="134"/>
      <c r="BG28" s="134"/>
      <c r="BH28" s="134"/>
      <c r="BI28" s="134"/>
      <c r="BJ28" s="134"/>
      <c r="BK28" s="134"/>
      <c r="BL28" s="134"/>
      <c r="BM28" s="134"/>
      <c r="BN28" s="134"/>
      <c r="BO28" s="134"/>
      <c r="BP28" s="134"/>
      <c r="BQ28" s="134"/>
      <c r="BR28" s="134"/>
      <c r="BS28" s="134"/>
      <c r="BT28" s="134"/>
      <c r="BU28" s="134"/>
      <c r="BV28" s="134"/>
      <c r="BW28" s="134"/>
      <c r="BX28" s="134"/>
      <c r="BY28" s="134"/>
      <c r="BZ28" s="134"/>
      <c r="CA28" s="134"/>
      <c r="CB28" s="134"/>
      <c r="CC28" s="134"/>
      <c r="CD28" s="134"/>
      <c r="CE28" s="134"/>
      <c r="CF28" s="134"/>
      <c r="CG28" s="134"/>
      <c r="CH28" s="134"/>
      <c r="CI28" s="134"/>
      <c r="CJ28" s="134"/>
      <c r="CK28" s="134"/>
      <c r="CL28" s="134"/>
      <c r="CM28" s="213"/>
    </row>
    <row r="29" s="125" customFormat="1" ht="100" hidden="1" customHeight="1" spans="1:90">
      <c r="A29" s="156" t="s">
        <v>58</v>
      </c>
      <c r="B29" s="148" t="s">
        <v>95</v>
      </c>
      <c r="C29" s="148"/>
      <c r="D29" s="148"/>
      <c r="E29" s="149"/>
      <c r="F29" s="149"/>
      <c r="G29" s="149"/>
      <c r="H29" s="149"/>
      <c r="I29" s="149"/>
      <c r="J29" s="148"/>
      <c r="K29" s="174"/>
      <c r="L29" s="174"/>
      <c r="M29" s="174"/>
      <c r="N29" s="174"/>
      <c r="O29" s="174"/>
      <c r="P29" s="174"/>
      <c r="Q29" s="174"/>
      <c r="R29" s="174"/>
      <c r="S29" s="174"/>
      <c r="T29" s="174"/>
      <c r="U29" s="174"/>
      <c r="V29" s="174"/>
      <c r="W29" s="185"/>
      <c r="X29" s="185"/>
      <c r="Y29" s="185"/>
      <c r="Z29" s="185"/>
      <c r="AA29" s="192"/>
      <c r="AB29" s="192"/>
      <c r="AC29" s="192"/>
      <c r="AD29" s="192"/>
      <c r="AE29" s="192"/>
      <c r="AF29" s="192"/>
      <c r="AG29" s="192"/>
      <c r="AH29" s="209"/>
      <c r="AI29" s="209"/>
      <c r="AJ29" s="209"/>
      <c r="AK29" s="209"/>
      <c r="AL29" s="209"/>
      <c r="AM29" s="209"/>
      <c r="AN29" s="209"/>
      <c r="AO29" s="209"/>
      <c r="AP29" s="209"/>
      <c r="AQ29" s="209"/>
      <c r="AR29" s="209"/>
      <c r="AS29" s="209"/>
      <c r="AT29" s="209"/>
      <c r="AU29" s="209"/>
      <c r="AV29" s="209"/>
      <c r="AW29" s="209"/>
      <c r="AX29" s="209"/>
      <c r="AY29" s="209"/>
      <c r="AZ29" s="209"/>
      <c r="BA29" s="209"/>
      <c r="BB29" s="209"/>
      <c r="BC29" s="209"/>
      <c r="BD29" s="209"/>
      <c r="BE29" s="209"/>
      <c r="BF29" s="209"/>
      <c r="BG29" s="209"/>
      <c r="BH29" s="209"/>
      <c r="BI29" s="209"/>
      <c r="BJ29" s="209"/>
      <c r="BK29" s="209"/>
      <c r="BL29" s="209"/>
      <c r="BM29" s="209"/>
      <c r="BN29" s="209"/>
      <c r="BO29" s="209"/>
      <c r="BP29" s="209"/>
      <c r="BQ29" s="209"/>
      <c r="BR29" s="209"/>
      <c r="BS29" s="209"/>
      <c r="BT29" s="209"/>
      <c r="BU29" s="209"/>
      <c r="BV29" s="209"/>
      <c r="BW29" s="209"/>
      <c r="BX29" s="209"/>
      <c r="BY29" s="209"/>
      <c r="BZ29" s="209"/>
      <c r="CA29" s="209"/>
      <c r="CB29" s="209"/>
      <c r="CC29" s="209"/>
      <c r="CD29" s="209"/>
      <c r="CE29" s="209"/>
      <c r="CF29" s="209"/>
      <c r="CG29" s="209"/>
      <c r="CH29" s="209"/>
      <c r="CI29" s="209"/>
      <c r="CJ29" s="209"/>
      <c r="CK29" s="209"/>
      <c r="CL29" s="209"/>
    </row>
    <row r="30" s="125" customFormat="1" ht="100" hidden="1" customHeight="1" spans="1:90">
      <c r="A30" s="156" t="s">
        <v>58</v>
      </c>
      <c r="B30" s="148" t="s">
        <v>404</v>
      </c>
      <c r="C30" s="148"/>
      <c r="D30" s="148"/>
      <c r="E30" s="149"/>
      <c r="F30" s="149"/>
      <c r="G30" s="149"/>
      <c r="H30" s="149"/>
      <c r="I30" s="149"/>
      <c r="J30" s="148"/>
      <c r="K30" s="174">
        <v>0</v>
      </c>
      <c r="L30" s="174">
        <v>0</v>
      </c>
      <c r="M30" s="174">
        <v>0</v>
      </c>
      <c r="N30" s="174">
        <v>0</v>
      </c>
      <c r="O30" s="174">
        <v>0</v>
      </c>
      <c r="P30" s="174">
        <v>0</v>
      </c>
      <c r="Q30" s="174">
        <v>0</v>
      </c>
      <c r="R30" s="174">
        <v>0</v>
      </c>
      <c r="S30" s="174">
        <v>0</v>
      </c>
      <c r="T30" s="174">
        <v>0</v>
      </c>
      <c r="U30" s="174">
        <v>0</v>
      </c>
      <c r="V30" s="174">
        <v>0</v>
      </c>
      <c r="W30" s="185"/>
      <c r="X30" s="185"/>
      <c r="Y30" s="185"/>
      <c r="Z30" s="185"/>
      <c r="AA30" s="192"/>
      <c r="AB30" s="192"/>
      <c r="AC30" s="192"/>
      <c r="AD30" s="192"/>
      <c r="AE30" s="192"/>
      <c r="AF30" s="192"/>
      <c r="AG30" s="192"/>
      <c r="AH30" s="209"/>
      <c r="AI30" s="209"/>
      <c r="AJ30" s="209"/>
      <c r="AK30" s="209"/>
      <c r="AL30" s="209"/>
      <c r="AM30" s="209"/>
      <c r="AN30" s="209"/>
      <c r="AO30" s="209"/>
      <c r="AP30" s="209"/>
      <c r="AQ30" s="209"/>
      <c r="AR30" s="209"/>
      <c r="AS30" s="209"/>
      <c r="AT30" s="209"/>
      <c r="AU30" s="209"/>
      <c r="AV30" s="209"/>
      <c r="AW30" s="209"/>
      <c r="AX30" s="209"/>
      <c r="AY30" s="209"/>
      <c r="AZ30" s="209"/>
      <c r="BA30" s="209"/>
      <c r="BB30" s="209"/>
      <c r="BC30" s="209"/>
      <c r="BD30" s="209"/>
      <c r="BE30" s="209"/>
      <c r="BF30" s="209"/>
      <c r="BG30" s="209"/>
      <c r="BH30" s="209"/>
      <c r="BI30" s="209"/>
      <c r="BJ30" s="209"/>
      <c r="BK30" s="209"/>
      <c r="BL30" s="209"/>
      <c r="BM30" s="209"/>
      <c r="BN30" s="209"/>
      <c r="BO30" s="209"/>
      <c r="BP30" s="209"/>
      <c r="BQ30" s="209"/>
      <c r="BR30" s="209"/>
      <c r="BS30" s="209"/>
      <c r="BT30" s="209"/>
      <c r="BU30" s="209"/>
      <c r="BV30" s="209"/>
      <c r="BW30" s="209"/>
      <c r="BX30" s="209"/>
      <c r="BY30" s="209"/>
      <c r="BZ30" s="209"/>
      <c r="CA30" s="209"/>
      <c r="CB30" s="209"/>
      <c r="CC30" s="209"/>
      <c r="CD30" s="209"/>
      <c r="CE30" s="209"/>
      <c r="CF30" s="209"/>
      <c r="CG30" s="209"/>
      <c r="CH30" s="209"/>
      <c r="CI30" s="209"/>
      <c r="CJ30" s="209"/>
      <c r="CK30" s="209"/>
      <c r="CL30" s="209"/>
    </row>
    <row r="31" s="125" customFormat="1" ht="100" hidden="1" customHeight="1" spans="1:90">
      <c r="A31" s="156" t="s">
        <v>41</v>
      </c>
      <c r="B31" s="148" t="s">
        <v>104</v>
      </c>
      <c r="C31" s="148"/>
      <c r="D31" s="148"/>
      <c r="E31" s="149"/>
      <c r="F31" s="149"/>
      <c r="G31" s="149"/>
      <c r="H31" s="149"/>
      <c r="I31" s="149"/>
      <c r="J31" s="148"/>
      <c r="K31" s="174">
        <f>K32+K33+K37+K38</f>
        <v>1300</v>
      </c>
      <c r="L31" s="174">
        <f t="shared" ref="L31:V31" si="10">L32+L33+L37+L38</f>
        <v>1012</v>
      </c>
      <c r="M31" s="174">
        <f t="shared" si="10"/>
        <v>3527</v>
      </c>
      <c r="N31" s="174">
        <f t="shared" si="10"/>
        <v>650</v>
      </c>
      <c r="O31" s="174">
        <f t="shared" si="10"/>
        <v>650</v>
      </c>
      <c r="P31" s="174">
        <f t="shared" si="10"/>
        <v>0</v>
      </c>
      <c r="Q31" s="174">
        <f t="shared" si="10"/>
        <v>0</v>
      </c>
      <c r="R31" s="174">
        <f t="shared" si="10"/>
        <v>0</v>
      </c>
      <c r="S31" s="174">
        <f t="shared" si="10"/>
        <v>0</v>
      </c>
      <c r="T31" s="174">
        <f t="shared" si="10"/>
        <v>0</v>
      </c>
      <c r="U31" s="174">
        <f t="shared" si="10"/>
        <v>0</v>
      </c>
      <c r="V31" s="174">
        <f t="shared" si="10"/>
        <v>0</v>
      </c>
      <c r="W31" s="185"/>
      <c r="X31" s="185"/>
      <c r="Y31" s="185"/>
      <c r="Z31" s="185"/>
      <c r="AA31" s="192"/>
      <c r="AB31" s="192"/>
      <c r="AC31" s="192"/>
      <c r="AD31" s="192"/>
      <c r="AE31" s="192"/>
      <c r="AF31" s="192"/>
      <c r="AG31" s="192"/>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row>
    <row r="32" s="125" customFormat="1" ht="100" hidden="1" customHeight="1" spans="1:90">
      <c r="A32" s="156" t="s">
        <v>58</v>
      </c>
      <c r="B32" s="148" t="s">
        <v>105</v>
      </c>
      <c r="C32" s="148"/>
      <c r="D32" s="148"/>
      <c r="E32" s="149"/>
      <c r="F32" s="149"/>
      <c r="G32" s="149"/>
      <c r="H32" s="149"/>
      <c r="I32" s="149"/>
      <c r="J32" s="148"/>
      <c r="K32" s="174"/>
      <c r="L32" s="174"/>
      <c r="M32" s="174"/>
      <c r="N32" s="174"/>
      <c r="O32" s="174"/>
      <c r="P32" s="174"/>
      <c r="Q32" s="174"/>
      <c r="R32" s="174"/>
      <c r="S32" s="174"/>
      <c r="T32" s="174"/>
      <c r="U32" s="174"/>
      <c r="V32" s="174"/>
      <c r="W32" s="185"/>
      <c r="X32" s="185"/>
      <c r="Y32" s="185"/>
      <c r="Z32" s="185"/>
      <c r="AA32" s="192"/>
      <c r="AB32" s="192"/>
      <c r="AC32" s="192"/>
      <c r="AD32" s="192"/>
      <c r="AE32" s="192"/>
      <c r="AF32" s="192"/>
      <c r="AG32" s="192"/>
      <c r="AH32" s="209"/>
      <c r="AI32" s="209"/>
      <c r="AJ32" s="209"/>
      <c r="AK32" s="209"/>
      <c r="AL32" s="209"/>
      <c r="AM32" s="209"/>
      <c r="AN32" s="209"/>
      <c r="AO32" s="209"/>
      <c r="AP32" s="209"/>
      <c r="AQ32" s="209"/>
      <c r="AR32" s="209"/>
      <c r="AS32" s="209"/>
      <c r="AT32" s="209"/>
      <c r="AU32" s="209"/>
      <c r="AV32" s="209"/>
      <c r="AW32" s="209"/>
      <c r="AX32" s="209"/>
      <c r="AY32" s="209"/>
      <c r="AZ32" s="209"/>
      <c r="BA32" s="209"/>
      <c r="BB32" s="209"/>
      <c r="BC32" s="209"/>
      <c r="BD32" s="209"/>
      <c r="BE32" s="209"/>
      <c r="BF32" s="209"/>
      <c r="BG32" s="209"/>
      <c r="BH32" s="209"/>
      <c r="BI32" s="209"/>
      <c r="BJ32" s="209"/>
      <c r="BK32" s="209"/>
      <c r="BL32" s="209"/>
      <c r="BM32" s="209"/>
      <c r="BN32" s="209"/>
      <c r="BO32" s="209"/>
      <c r="BP32" s="209"/>
      <c r="BQ32" s="209"/>
      <c r="BR32" s="209"/>
      <c r="BS32" s="209"/>
      <c r="BT32" s="209"/>
      <c r="BU32" s="209"/>
      <c r="BV32" s="209"/>
      <c r="BW32" s="209"/>
      <c r="BX32" s="209"/>
      <c r="BY32" s="209"/>
      <c r="BZ32" s="209"/>
      <c r="CA32" s="209"/>
      <c r="CB32" s="209"/>
      <c r="CC32" s="209"/>
      <c r="CD32" s="209"/>
      <c r="CE32" s="209"/>
      <c r="CF32" s="209"/>
      <c r="CG32" s="209"/>
      <c r="CH32" s="209"/>
      <c r="CI32" s="209"/>
      <c r="CJ32" s="209"/>
      <c r="CK32" s="209"/>
      <c r="CL32" s="209"/>
    </row>
    <row r="33" s="125" customFormat="1" ht="100" hidden="1" customHeight="1" spans="1:90">
      <c r="A33" s="156" t="s">
        <v>58</v>
      </c>
      <c r="B33" s="148" t="s">
        <v>106</v>
      </c>
      <c r="C33" s="148"/>
      <c r="D33" s="148"/>
      <c r="E33" s="149"/>
      <c r="F33" s="149"/>
      <c r="G33" s="149"/>
      <c r="H33" s="149"/>
      <c r="I33" s="149"/>
      <c r="J33" s="148"/>
      <c r="K33" s="174">
        <f>SUM(K34:K36)</f>
        <v>1300</v>
      </c>
      <c r="L33" s="174">
        <f t="shared" ref="L33:V33" si="11">SUM(L34:L36)</f>
        <v>1012</v>
      </c>
      <c r="M33" s="174">
        <f t="shared" si="11"/>
        <v>3527</v>
      </c>
      <c r="N33" s="174">
        <f t="shared" si="11"/>
        <v>650</v>
      </c>
      <c r="O33" s="174">
        <f t="shared" si="11"/>
        <v>650</v>
      </c>
      <c r="P33" s="174">
        <f t="shared" si="11"/>
        <v>0</v>
      </c>
      <c r="Q33" s="174">
        <f t="shared" si="11"/>
        <v>0</v>
      </c>
      <c r="R33" s="174">
        <f t="shared" si="11"/>
        <v>0</v>
      </c>
      <c r="S33" s="174">
        <f t="shared" si="11"/>
        <v>0</v>
      </c>
      <c r="T33" s="174">
        <f t="shared" si="11"/>
        <v>0</v>
      </c>
      <c r="U33" s="174">
        <f t="shared" si="11"/>
        <v>0</v>
      </c>
      <c r="V33" s="174">
        <f t="shared" si="11"/>
        <v>0</v>
      </c>
      <c r="W33" s="185"/>
      <c r="X33" s="185"/>
      <c r="Y33" s="185"/>
      <c r="Z33" s="185"/>
      <c r="AA33" s="192"/>
      <c r="AB33" s="192"/>
      <c r="AC33" s="192"/>
      <c r="AD33" s="192"/>
      <c r="AE33" s="192"/>
      <c r="AF33" s="192"/>
      <c r="AG33" s="192"/>
      <c r="AH33" s="209"/>
      <c r="AI33" s="209"/>
      <c r="AJ33" s="209"/>
      <c r="AK33" s="209"/>
      <c r="AL33" s="209"/>
      <c r="AM33" s="209"/>
      <c r="AN33" s="209"/>
      <c r="AO33" s="209"/>
      <c r="AP33" s="209"/>
      <c r="AQ33" s="209"/>
      <c r="AR33" s="209"/>
      <c r="AS33" s="209"/>
      <c r="AT33" s="209"/>
      <c r="AU33" s="209"/>
      <c r="AV33" s="209"/>
      <c r="AW33" s="209"/>
      <c r="AX33" s="209"/>
      <c r="AY33" s="209"/>
      <c r="AZ33" s="209"/>
      <c r="BA33" s="209"/>
      <c r="BB33" s="209"/>
      <c r="BC33" s="209"/>
      <c r="BD33" s="209"/>
      <c r="BE33" s="209"/>
      <c r="BF33" s="209"/>
      <c r="BG33" s="209"/>
      <c r="BH33" s="209"/>
      <c r="BI33" s="209"/>
      <c r="BJ33" s="209"/>
      <c r="BK33" s="209"/>
      <c r="BL33" s="209"/>
      <c r="BM33" s="209"/>
      <c r="BN33" s="209"/>
      <c r="BO33" s="209"/>
      <c r="BP33" s="209"/>
      <c r="BQ33" s="209"/>
      <c r="BR33" s="209"/>
      <c r="BS33" s="209"/>
      <c r="BT33" s="209"/>
      <c r="BU33" s="209"/>
      <c r="BV33" s="209"/>
      <c r="BW33" s="209"/>
      <c r="BX33" s="209"/>
      <c r="BY33" s="209"/>
      <c r="BZ33" s="209"/>
      <c r="CA33" s="209"/>
      <c r="CB33" s="209"/>
      <c r="CC33" s="209"/>
      <c r="CD33" s="209"/>
      <c r="CE33" s="209"/>
      <c r="CF33" s="209"/>
      <c r="CG33" s="209"/>
      <c r="CH33" s="209"/>
      <c r="CI33" s="209"/>
      <c r="CJ33" s="209"/>
      <c r="CK33" s="209"/>
      <c r="CL33" s="209"/>
    </row>
    <row r="34" s="124" customFormat="1" ht="409" customHeight="1" spans="1:91">
      <c r="A34" s="151">
        <v>10</v>
      </c>
      <c r="B34" s="152" t="s">
        <v>107</v>
      </c>
      <c r="C34" s="161">
        <v>2025</v>
      </c>
      <c r="D34" s="153" t="s">
        <v>108</v>
      </c>
      <c r="E34" s="154" t="s">
        <v>40</v>
      </c>
      <c r="F34" s="154" t="s">
        <v>109</v>
      </c>
      <c r="G34" s="154" t="s">
        <v>47</v>
      </c>
      <c r="H34" s="154" t="s">
        <v>110</v>
      </c>
      <c r="I34" s="154" t="s">
        <v>111</v>
      </c>
      <c r="J34" s="153" t="s">
        <v>309</v>
      </c>
      <c r="K34" s="154">
        <v>600</v>
      </c>
      <c r="L34" s="152">
        <v>336</v>
      </c>
      <c r="M34" s="152">
        <v>1251</v>
      </c>
      <c r="N34" s="154">
        <v>300</v>
      </c>
      <c r="O34" s="152">
        <v>300</v>
      </c>
      <c r="P34" s="152"/>
      <c r="Q34" s="152"/>
      <c r="R34" s="152"/>
      <c r="S34" s="152"/>
      <c r="T34" s="152"/>
      <c r="U34" s="152"/>
      <c r="V34" s="152"/>
      <c r="W34" s="153" t="s">
        <v>113</v>
      </c>
      <c r="X34" s="154" t="s">
        <v>114</v>
      </c>
      <c r="Y34" s="154" t="s">
        <v>72</v>
      </c>
      <c r="Z34" s="152" t="s">
        <v>54</v>
      </c>
      <c r="AA34" s="152" t="s">
        <v>55</v>
      </c>
      <c r="AB34" s="167" t="s">
        <v>310</v>
      </c>
      <c r="AC34" s="255" t="s">
        <v>391</v>
      </c>
      <c r="AD34" s="175" t="s">
        <v>402</v>
      </c>
      <c r="AE34" s="152" t="s">
        <v>403</v>
      </c>
      <c r="AF34" s="224" t="s">
        <v>367</v>
      </c>
      <c r="AH34" s="134"/>
      <c r="AI34" s="134"/>
      <c r="AJ34" s="134"/>
      <c r="AK34" s="134"/>
      <c r="AL34" s="134"/>
      <c r="AM34" s="134"/>
      <c r="AN34" s="134"/>
      <c r="AO34" s="134"/>
      <c r="AP34" s="134"/>
      <c r="AQ34" s="134"/>
      <c r="AR34" s="134"/>
      <c r="AS34" s="134"/>
      <c r="AT34" s="134"/>
      <c r="AU34" s="134"/>
      <c r="AV34" s="134"/>
      <c r="AW34" s="134"/>
      <c r="AX34" s="134"/>
      <c r="AY34" s="134"/>
      <c r="AZ34" s="134"/>
      <c r="BA34" s="134"/>
      <c r="BB34" s="134"/>
      <c r="BC34" s="134"/>
      <c r="BD34" s="134"/>
      <c r="BE34" s="134"/>
      <c r="BF34" s="134"/>
      <c r="BG34" s="134"/>
      <c r="BH34" s="134"/>
      <c r="BI34" s="134"/>
      <c r="BJ34" s="134"/>
      <c r="BK34" s="134"/>
      <c r="BL34" s="134"/>
      <c r="BM34" s="134"/>
      <c r="BN34" s="134"/>
      <c r="BO34" s="134"/>
      <c r="BP34" s="134"/>
      <c r="BQ34" s="134"/>
      <c r="BR34" s="134"/>
      <c r="BS34" s="134"/>
      <c r="BT34" s="134"/>
      <c r="BU34" s="134"/>
      <c r="BV34" s="134"/>
      <c r="BW34" s="134"/>
      <c r="BX34" s="134"/>
      <c r="BY34" s="134"/>
      <c r="BZ34" s="134"/>
      <c r="CA34" s="134"/>
      <c r="CB34" s="134"/>
      <c r="CC34" s="134"/>
      <c r="CD34" s="134"/>
      <c r="CE34" s="134"/>
      <c r="CF34" s="134"/>
      <c r="CG34" s="134"/>
      <c r="CH34" s="134"/>
      <c r="CI34" s="134"/>
      <c r="CJ34" s="134"/>
      <c r="CK34" s="134"/>
      <c r="CL34" s="134"/>
      <c r="CM34" s="213"/>
    </row>
    <row r="35" s="124" customFormat="1" ht="312" customHeight="1" spans="1:91">
      <c r="A35" s="151">
        <v>11</v>
      </c>
      <c r="B35" s="152" t="s">
        <v>392</v>
      </c>
      <c r="C35" s="241">
        <v>2025</v>
      </c>
      <c r="D35" s="241" t="s">
        <v>393</v>
      </c>
      <c r="E35" s="154" t="s">
        <v>40</v>
      </c>
      <c r="F35" s="154" t="s">
        <v>46</v>
      </c>
      <c r="G35" s="152" t="s">
        <v>47</v>
      </c>
      <c r="H35" s="242" t="s">
        <v>315</v>
      </c>
      <c r="I35" s="242" t="s">
        <v>70</v>
      </c>
      <c r="J35" s="241" t="s">
        <v>394</v>
      </c>
      <c r="K35" s="248">
        <v>400</v>
      </c>
      <c r="L35" s="248">
        <v>338</v>
      </c>
      <c r="M35" s="248">
        <v>1138</v>
      </c>
      <c r="N35" s="248">
        <v>190</v>
      </c>
      <c r="O35" s="248">
        <v>190</v>
      </c>
      <c r="P35" s="248"/>
      <c r="Q35" s="248"/>
      <c r="R35" s="248"/>
      <c r="S35" s="248"/>
      <c r="T35" s="248"/>
      <c r="U35" s="248"/>
      <c r="V35" s="248"/>
      <c r="W35" s="254" t="s">
        <v>317</v>
      </c>
      <c r="X35" s="254" t="s">
        <v>318</v>
      </c>
      <c r="Y35" s="254" t="s">
        <v>72</v>
      </c>
      <c r="Z35" s="152" t="s">
        <v>54</v>
      </c>
      <c r="AA35" s="152" t="s">
        <v>55</v>
      </c>
      <c r="AB35" s="167" t="s">
        <v>395</v>
      </c>
      <c r="AC35" s="167" t="s">
        <v>396</v>
      </c>
      <c r="AD35" s="175" t="s">
        <v>402</v>
      </c>
      <c r="AE35" s="152" t="s">
        <v>403</v>
      </c>
      <c r="AF35" s="152" t="s">
        <v>367</v>
      </c>
      <c r="AG35" s="204"/>
      <c r="AH35" s="134"/>
      <c r="AI35" s="134"/>
      <c r="AJ35" s="134"/>
      <c r="AK35" s="134"/>
      <c r="AL35" s="134"/>
      <c r="AM35" s="134"/>
      <c r="AN35" s="134"/>
      <c r="AO35" s="134"/>
      <c r="AP35" s="134"/>
      <c r="AQ35" s="134"/>
      <c r="AR35" s="134"/>
      <c r="AS35" s="134"/>
      <c r="AT35" s="134"/>
      <c r="AU35" s="134"/>
      <c r="AV35" s="134"/>
      <c r="AW35" s="134"/>
      <c r="AX35" s="134"/>
      <c r="AY35" s="134"/>
      <c r="AZ35" s="134"/>
      <c r="BA35" s="134"/>
      <c r="BB35" s="134"/>
      <c r="BC35" s="134"/>
      <c r="BD35" s="134"/>
      <c r="BE35" s="134"/>
      <c r="BF35" s="134"/>
      <c r="BG35" s="134"/>
      <c r="BH35" s="134"/>
      <c r="BI35" s="134"/>
      <c r="BJ35" s="134"/>
      <c r="BK35" s="134"/>
      <c r="BL35" s="134"/>
      <c r="BM35" s="134"/>
      <c r="BN35" s="134"/>
      <c r="BO35" s="134"/>
      <c r="BP35" s="134"/>
      <c r="BQ35" s="134"/>
      <c r="BR35" s="134"/>
      <c r="BS35" s="134"/>
      <c r="BT35" s="134"/>
      <c r="BU35" s="134"/>
      <c r="BV35" s="134"/>
      <c r="BW35" s="134"/>
      <c r="BX35" s="134"/>
      <c r="BY35" s="134"/>
      <c r="BZ35" s="134"/>
      <c r="CA35" s="134"/>
      <c r="CB35" s="134"/>
      <c r="CC35" s="134"/>
      <c r="CD35" s="134"/>
      <c r="CE35" s="134"/>
      <c r="CF35" s="134"/>
      <c r="CG35" s="134"/>
      <c r="CH35" s="134"/>
      <c r="CI35" s="134"/>
      <c r="CJ35" s="134"/>
      <c r="CK35" s="134"/>
      <c r="CL35" s="134"/>
      <c r="CM35" s="213"/>
    </row>
    <row r="36" s="121" customFormat="1" ht="346" customHeight="1" spans="1:91">
      <c r="A36" s="151">
        <v>12</v>
      </c>
      <c r="B36" s="152" t="s">
        <v>313</v>
      </c>
      <c r="C36" s="153">
        <v>2025</v>
      </c>
      <c r="D36" s="153" t="s">
        <v>314</v>
      </c>
      <c r="E36" s="154" t="s">
        <v>40</v>
      </c>
      <c r="F36" s="154" t="s">
        <v>46</v>
      </c>
      <c r="G36" s="152" t="s">
        <v>47</v>
      </c>
      <c r="H36" s="154" t="s">
        <v>315</v>
      </c>
      <c r="I36" s="154" t="s">
        <v>70</v>
      </c>
      <c r="J36" s="153" t="s">
        <v>397</v>
      </c>
      <c r="K36" s="175">
        <v>300</v>
      </c>
      <c r="L36" s="175">
        <v>338</v>
      </c>
      <c r="M36" s="175">
        <v>1138</v>
      </c>
      <c r="N36" s="175">
        <v>160</v>
      </c>
      <c r="O36" s="175">
        <v>160</v>
      </c>
      <c r="P36" s="175"/>
      <c r="Q36" s="175"/>
      <c r="R36" s="175"/>
      <c r="S36" s="175"/>
      <c r="T36" s="175"/>
      <c r="U36" s="175"/>
      <c r="V36" s="175"/>
      <c r="W36" s="152" t="s">
        <v>317</v>
      </c>
      <c r="X36" s="152" t="s">
        <v>318</v>
      </c>
      <c r="Y36" s="152" t="s">
        <v>72</v>
      </c>
      <c r="Z36" s="152" t="s">
        <v>54</v>
      </c>
      <c r="AA36" s="152" t="s">
        <v>55</v>
      </c>
      <c r="AB36" s="167" t="s">
        <v>395</v>
      </c>
      <c r="AC36" s="167" t="s">
        <v>396</v>
      </c>
      <c r="AD36" s="175" t="s">
        <v>402</v>
      </c>
      <c r="AE36" s="152" t="s">
        <v>403</v>
      </c>
      <c r="AF36" s="152" t="s">
        <v>367</v>
      </c>
      <c r="AG36" s="204"/>
      <c r="AH36" s="205"/>
      <c r="AI36" s="205"/>
      <c r="AJ36" s="205"/>
      <c r="AK36" s="205"/>
      <c r="AL36" s="205"/>
      <c r="AM36" s="205"/>
      <c r="AN36" s="205"/>
      <c r="AO36" s="205"/>
      <c r="AP36" s="205"/>
      <c r="AQ36" s="205"/>
      <c r="AR36" s="205"/>
      <c r="AS36" s="205"/>
      <c r="AT36" s="205"/>
      <c r="AU36" s="205"/>
      <c r="AV36" s="205"/>
      <c r="AW36" s="205"/>
      <c r="AX36" s="205"/>
      <c r="AY36" s="205"/>
      <c r="AZ36" s="205"/>
      <c r="BA36" s="205"/>
      <c r="BB36" s="205"/>
      <c r="BC36" s="205"/>
      <c r="BD36" s="205"/>
      <c r="BE36" s="205"/>
      <c r="BF36" s="205"/>
      <c r="BG36" s="205"/>
      <c r="BH36" s="205"/>
      <c r="BI36" s="205"/>
      <c r="BJ36" s="205"/>
      <c r="BK36" s="205"/>
      <c r="BL36" s="205"/>
      <c r="BM36" s="205"/>
      <c r="BN36" s="205"/>
      <c r="BO36" s="205"/>
      <c r="BP36" s="205"/>
      <c r="BQ36" s="205"/>
      <c r="BR36" s="205"/>
      <c r="BS36" s="205"/>
      <c r="BT36" s="205"/>
      <c r="BU36" s="205"/>
      <c r="BV36" s="205"/>
      <c r="BW36" s="205"/>
      <c r="BX36" s="205"/>
      <c r="BY36" s="205"/>
      <c r="BZ36" s="205"/>
      <c r="CA36" s="205"/>
      <c r="CB36" s="205"/>
      <c r="CC36" s="205"/>
      <c r="CD36" s="205"/>
      <c r="CE36" s="205"/>
      <c r="CF36" s="205"/>
      <c r="CG36" s="205"/>
      <c r="CH36" s="205"/>
      <c r="CI36" s="205"/>
      <c r="CJ36" s="205"/>
      <c r="CK36" s="205"/>
      <c r="CL36" s="205"/>
      <c r="CM36" s="211"/>
    </row>
    <row r="37" s="125" customFormat="1" ht="100" hidden="1" customHeight="1" spans="1:90">
      <c r="A37" s="156" t="s">
        <v>58</v>
      </c>
      <c r="B37" s="148" t="s">
        <v>117</v>
      </c>
      <c r="C37" s="148"/>
      <c r="D37" s="148"/>
      <c r="E37" s="149"/>
      <c r="F37" s="149"/>
      <c r="G37" s="149"/>
      <c r="H37" s="149"/>
      <c r="I37" s="149"/>
      <c r="J37" s="148"/>
      <c r="K37" s="174"/>
      <c r="L37" s="174"/>
      <c r="M37" s="174"/>
      <c r="N37" s="174"/>
      <c r="O37" s="174"/>
      <c r="P37" s="174"/>
      <c r="Q37" s="174"/>
      <c r="R37" s="174"/>
      <c r="S37" s="174"/>
      <c r="T37" s="174"/>
      <c r="U37" s="174"/>
      <c r="V37" s="174"/>
      <c r="W37" s="183"/>
      <c r="X37" s="185"/>
      <c r="Y37" s="183"/>
      <c r="Z37" s="185"/>
      <c r="AA37" s="192"/>
      <c r="AB37" s="188"/>
      <c r="AC37" s="188"/>
      <c r="AD37" s="188"/>
      <c r="AE37" s="188"/>
      <c r="AF37" s="188"/>
      <c r="AG37" s="192"/>
      <c r="AH37" s="209"/>
      <c r="AI37" s="209"/>
      <c r="AJ37" s="209"/>
      <c r="AK37" s="209"/>
      <c r="AL37" s="209"/>
      <c r="AM37" s="209"/>
      <c r="AN37" s="209"/>
      <c r="AO37" s="209"/>
      <c r="AP37" s="209"/>
      <c r="AQ37" s="209"/>
      <c r="AR37" s="209"/>
      <c r="AS37" s="209"/>
      <c r="AT37" s="209"/>
      <c r="AU37" s="209"/>
      <c r="AV37" s="209"/>
      <c r="AW37" s="209"/>
      <c r="AX37" s="209"/>
      <c r="AY37" s="209"/>
      <c r="AZ37" s="209"/>
      <c r="BA37" s="209"/>
      <c r="BB37" s="209"/>
      <c r="BC37" s="209"/>
      <c r="BD37" s="209"/>
      <c r="BE37" s="209"/>
      <c r="BF37" s="209"/>
      <c r="BG37" s="209"/>
      <c r="BH37" s="209"/>
      <c r="BI37" s="209"/>
      <c r="BJ37" s="209"/>
      <c r="BK37" s="209"/>
      <c r="BL37" s="209"/>
      <c r="BM37" s="209"/>
      <c r="BN37" s="209"/>
      <c r="BO37" s="209"/>
      <c r="BP37" s="209"/>
      <c r="BQ37" s="209"/>
      <c r="BR37" s="209"/>
      <c r="BS37" s="209"/>
      <c r="BT37" s="209"/>
      <c r="BU37" s="209"/>
      <c r="BV37" s="209"/>
      <c r="BW37" s="209"/>
      <c r="BX37" s="209"/>
      <c r="BY37" s="209"/>
      <c r="BZ37" s="209"/>
      <c r="CA37" s="209"/>
      <c r="CB37" s="209"/>
      <c r="CC37" s="209"/>
      <c r="CD37" s="209"/>
      <c r="CE37" s="209"/>
      <c r="CF37" s="209"/>
      <c r="CG37" s="209"/>
      <c r="CH37" s="209"/>
      <c r="CI37" s="209"/>
      <c r="CJ37" s="209"/>
      <c r="CK37" s="209"/>
      <c r="CL37" s="209"/>
    </row>
    <row r="38" s="122" customFormat="1" ht="100" hidden="1" customHeight="1" spans="1:90">
      <c r="A38" s="156" t="s">
        <v>58</v>
      </c>
      <c r="B38" s="148" t="s">
        <v>118</v>
      </c>
      <c r="C38" s="148"/>
      <c r="D38" s="148"/>
      <c r="E38" s="149"/>
      <c r="F38" s="149"/>
      <c r="G38" s="149"/>
      <c r="H38" s="149"/>
      <c r="I38" s="149"/>
      <c r="J38" s="148"/>
      <c r="K38" s="178"/>
      <c r="L38" s="178"/>
      <c r="M38" s="178"/>
      <c r="N38" s="178"/>
      <c r="O38" s="178"/>
      <c r="P38" s="178"/>
      <c r="Q38" s="178"/>
      <c r="R38" s="178"/>
      <c r="S38" s="178"/>
      <c r="T38" s="178"/>
      <c r="U38" s="178"/>
      <c r="V38" s="178"/>
      <c r="W38" s="184"/>
      <c r="X38" s="184"/>
      <c r="Y38" s="184"/>
      <c r="Z38" s="184"/>
      <c r="AA38" s="190"/>
      <c r="AB38" s="190"/>
      <c r="AC38" s="190"/>
      <c r="AD38" s="190"/>
      <c r="AE38" s="190"/>
      <c r="AF38" s="190"/>
      <c r="AG38" s="190"/>
      <c r="AH38" s="206"/>
      <c r="AI38" s="206"/>
      <c r="AJ38" s="206"/>
      <c r="AK38" s="206"/>
      <c r="AL38" s="206"/>
      <c r="AM38" s="206"/>
      <c r="AN38" s="206"/>
      <c r="AO38" s="206"/>
      <c r="AP38" s="206"/>
      <c r="AQ38" s="206"/>
      <c r="AR38" s="206"/>
      <c r="AS38" s="206"/>
      <c r="AT38" s="206"/>
      <c r="AU38" s="206"/>
      <c r="AV38" s="206"/>
      <c r="AW38" s="206"/>
      <c r="AX38" s="206"/>
      <c r="AY38" s="206"/>
      <c r="AZ38" s="206"/>
      <c r="BA38" s="206"/>
      <c r="BB38" s="206"/>
      <c r="BC38" s="206"/>
      <c r="BD38" s="206"/>
      <c r="BE38" s="206"/>
      <c r="BF38" s="206"/>
      <c r="BG38" s="206"/>
      <c r="BH38" s="206"/>
      <c r="BI38" s="206"/>
      <c r="BJ38" s="206"/>
      <c r="BK38" s="206"/>
      <c r="BL38" s="206"/>
      <c r="BM38" s="206"/>
      <c r="BN38" s="206"/>
      <c r="BO38" s="206"/>
      <c r="BP38" s="206"/>
      <c r="BQ38" s="206"/>
      <c r="BR38" s="206"/>
      <c r="BS38" s="206"/>
      <c r="BT38" s="206"/>
      <c r="BU38" s="206"/>
      <c r="BV38" s="206"/>
      <c r="BW38" s="206"/>
      <c r="BX38" s="206"/>
      <c r="BY38" s="206"/>
      <c r="BZ38" s="206"/>
      <c r="CA38" s="206"/>
      <c r="CB38" s="206"/>
      <c r="CC38" s="206"/>
      <c r="CD38" s="206"/>
      <c r="CE38" s="206"/>
      <c r="CF38" s="206"/>
      <c r="CG38" s="206"/>
      <c r="CH38" s="206"/>
      <c r="CI38" s="206"/>
      <c r="CJ38" s="206"/>
      <c r="CK38" s="206"/>
      <c r="CL38" s="206"/>
    </row>
    <row r="39" s="122" customFormat="1" ht="100" hidden="1" customHeight="1" spans="1:90">
      <c r="A39" s="156" t="s">
        <v>41</v>
      </c>
      <c r="B39" s="148" t="s">
        <v>119</v>
      </c>
      <c r="C39" s="148"/>
      <c r="D39" s="148"/>
      <c r="E39" s="149"/>
      <c r="F39" s="149"/>
      <c r="G39" s="149"/>
      <c r="H39" s="149"/>
      <c r="I39" s="149"/>
      <c r="J39" s="148"/>
      <c r="K39" s="178">
        <f>K40+K44+K45</f>
        <v>34.394</v>
      </c>
      <c r="L39" s="178">
        <f t="shared" ref="L39:V39" si="12">L40+L44+L45</f>
        <v>299</v>
      </c>
      <c r="M39" s="178">
        <f t="shared" si="12"/>
        <v>1094</v>
      </c>
      <c r="N39" s="178">
        <f t="shared" si="12"/>
        <v>1660</v>
      </c>
      <c r="O39" s="178">
        <f t="shared" si="12"/>
        <v>1660</v>
      </c>
      <c r="P39" s="178">
        <f t="shared" si="12"/>
        <v>0</v>
      </c>
      <c r="Q39" s="178">
        <f t="shared" si="12"/>
        <v>0</v>
      </c>
      <c r="R39" s="178">
        <f t="shared" si="12"/>
        <v>0</v>
      </c>
      <c r="S39" s="178">
        <f t="shared" si="12"/>
        <v>0</v>
      </c>
      <c r="T39" s="178">
        <f t="shared" si="12"/>
        <v>0</v>
      </c>
      <c r="U39" s="178">
        <f t="shared" si="12"/>
        <v>0</v>
      </c>
      <c r="V39" s="178">
        <f t="shared" si="12"/>
        <v>0</v>
      </c>
      <c r="W39" s="184"/>
      <c r="X39" s="184"/>
      <c r="Y39" s="184"/>
      <c r="Z39" s="184"/>
      <c r="AA39" s="190"/>
      <c r="AB39" s="190"/>
      <c r="AC39" s="190"/>
      <c r="AD39" s="190"/>
      <c r="AE39" s="190"/>
      <c r="AF39" s="190"/>
      <c r="AG39" s="190"/>
      <c r="AH39" s="206"/>
      <c r="AI39" s="206"/>
      <c r="AJ39" s="206"/>
      <c r="AK39" s="206"/>
      <c r="AL39" s="206"/>
      <c r="AM39" s="206"/>
      <c r="AN39" s="206"/>
      <c r="AO39" s="206"/>
      <c r="AP39" s="206"/>
      <c r="AQ39" s="206"/>
      <c r="AR39" s="206"/>
      <c r="AS39" s="206"/>
      <c r="AT39" s="206"/>
      <c r="AU39" s="206"/>
      <c r="AV39" s="206"/>
      <c r="AW39" s="206"/>
      <c r="AX39" s="206"/>
      <c r="AY39" s="206"/>
      <c r="AZ39" s="206"/>
      <c r="BA39" s="206"/>
      <c r="BB39" s="206"/>
      <c r="BC39" s="206"/>
      <c r="BD39" s="206"/>
      <c r="BE39" s="206"/>
      <c r="BF39" s="206"/>
      <c r="BG39" s="206"/>
      <c r="BH39" s="206"/>
      <c r="BI39" s="206"/>
      <c r="BJ39" s="206"/>
      <c r="BK39" s="206"/>
      <c r="BL39" s="206"/>
      <c r="BM39" s="206"/>
      <c r="BN39" s="206"/>
      <c r="BO39" s="206"/>
      <c r="BP39" s="206"/>
      <c r="BQ39" s="206"/>
      <c r="BR39" s="206"/>
      <c r="BS39" s="206"/>
      <c r="BT39" s="206"/>
      <c r="BU39" s="206"/>
      <c r="BV39" s="206"/>
      <c r="BW39" s="206"/>
      <c r="BX39" s="206"/>
      <c r="BY39" s="206"/>
      <c r="BZ39" s="206"/>
      <c r="CA39" s="206"/>
      <c r="CB39" s="206"/>
      <c r="CC39" s="206"/>
      <c r="CD39" s="206"/>
      <c r="CE39" s="206"/>
      <c r="CF39" s="206"/>
      <c r="CG39" s="206"/>
      <c r="CH39" s="206"/>
      <c r="CI39" s="206"/>
      <c r="CJ39" s="206"/>
      <c r="CK39" s="206"/>
      <c r="CL39" s="206"/>
    </row>
    <row r="40" s="122" customFormat="1" ht="100" hidden="1" customHeight="1" spans="1:90">
      <c r="A40" s="156" t="s">
        <v>58</v>
      </c>
      <c r="B40" s="148" t="s">
        <v>120</v>
      </c>
      <c r="C40" s="148"/>
      <c r="D40" s="148"/>
      <c r="E40" s="149"/>
      <c r="F40" s="149"/>
      <c r="G40" s="149"/>
      <c r="H40" s="149"/>
      <c r="I40" s="149"/>
      <c r="J40" s="148"/>
      <c r="K40" s="178">
        <f>SUM(K41:K43)</f>
        <v>34.394</v>
      </c>
      <c r="L40" s="178">
        <f t="shared" ref="L40:V40" si="13">SUM(L41:L43)</f>
        <v>299</v>
      </c>
      <c r="M40" s="178">
        <f t="shared" si="13"/>
        <v>1094</v>
      </c>
      <c r="N40" s="178">
        <f t="shared" si="13"/>
        <v>1660</v>
      </c>
      <c r="O40" s="178">
        <f t="shared" si="13"/>
        <v>1660</v>
      </c>
      <c r="P40" s="178">
        <f t="shared" si="13"/>
        <v>0</v>
      </c>
      <c r="Q40" s="178">
        <f t="shared" si="13"/>
        <v>0</v>
      </c>
      <c r="R40" s="178">
        <f t="shared" si="13"/>
        <v>0</v>
      </c>
      <c r="S40" s="178">
        <f t="shared" si="13"/>
        <v>0</v>
      </c>
      <c r="T40" s="178">
        <f t="shared" si="13"/>
        <v>0</v>
      </c>
      <c r="U40" s="178">
        <f t="shared" si="13"/>
        <v>0</v>
      </c>
      <c r="V40" s="178">
        <f t="shared" si="13"/>
        <v>0</v>
      </c>
      <c r="W40" s="184"/>
      <c r="X40" s="184"/>
      <c r="Y40" s="184"/>
      <c r="Z40" s="184"/>
      <c r="AA40" s="190"/>
      <c r="AB40" s="190"/>
      <c r="AC40" s="190"/>
      <c r="AD40" s="190"/>
      <c r="AE40" s="190"/>
      <c r="AF40" s="190"/>
      <c r="AG40" s="190"/>
      <c r="AH40" s="206"/>
      <c r="AI40" s="206"/>
      <c r="AJ40" s="206"/>
      <c r="AK40" s="206"/>
      <c r="AL40" s="206"/>
      <c r="AM40" s="206"/>
      <c r="AN40" s="206"/>
      <c r="AO40" s="206"/>
      <c r="AP40" s="206"/>
      <c r="AQ40" s="206"/>
      <c r="AR40" s="206"/>
      <c r="AS40" s="206"/>
      <c r="AT40" s="206"/>
      <c r="AU40" s="206"/>
      <c r="AV40" s="206"/>
      <c r="AW40" s="206"/>
      <c r="AX40" s="206"/>
      <c r="AY40" s="206"/>
      <c r="AZ40" s="206"/>
      <c r="BA40" s="206"/>
      <c r="BB40" s="206"/>
      <c r="BC40" s="206"/>
      <c r="BD40" s="206"/>
      <c r="BE40" s="206"/>
      <c r="BF40" s="206"/>
      <c r="BG40" s="206"/>
      <c r="BH40" s="206"/>
      <c r="BI40" s="206"/>
      <c r="BJ40" s="206"/>
      <c r="BK40" s="206"/>
      <c r="BL40" s="206"/>
      <c r="BM40" s="206"/>
      <c r="BN40" s="206"/>
      <c r="BO40" s="206"/>
      <c r="BP40" s="206"/>
      <c r="BQ40" s="206"/>
      <c r="BR40" s="206"/>
      <c r="BS40" s="206"/>
      <c r="BT40" s="206"/>
      <c r="BU40" s="206"/>
      <c r="BV40" s="206"/>
      <c r="BW40" s="206"/>
      <c r="BX40" s="206"/>
      <c r="BY40" s="206"/>
      <c r="BZ40" s="206"/>
      <c r="CA40" s="206"/>
      <c r="CB40" s="206"/>
      <c r="CC40" s="206"/>
      <c r="CD40" s="206"/>
      <c r="CE40" s="206"/>
      <c r="CF40" s="206"/>
      <c r="CG40" s="206"/>
      <c r="CH40" s="206"/>
      <c r="CI40" s="206"/>
      <c r="CJ40" s="206"/>
      <c r="CK40" s="206"/>
      <c r="CL40" s="206"/>
    </row>
    <row r="41" s="124" customFormat="1" ht="369" customHeight="1" spans="1:91">
      <c r="A41" s="151">
        <v>13</v>
      </c>
      <c r="B41" s="152" t="s">
        <v>321</v>
      </c>
      <c r="C41" s="152">
        <v>2025</v>
      </c>
      <c r="D41" s="153" t="s">
        <v>322</v>
      </c>
      <c r="E41" s="154" t="s">
        <v>123</v>
      </c>
      <c r="F41" s="154" t="s">
        <v>79</v>
      </c>
      <c r="G41" s="154" t="s">
        <v>47</v>
      </c>
      <c r="H41" s="154" t="s">
        <v>323</v>
      </c>
      <c r="I41" s="154" t="s">
        <v>70</v>
      </c>
      <c r="J41" s="153" t="s">
        <v>324</v>
      </c>
      <c r="K41" s="154">
        <v>13.736</v>
      </c>
      <c r="L41" s="154">
        <v>92</v>
      </c>
      <c r="M41" s="154">
        <v>326</v>
      </c>
      <c r="N41" s="154">
        <v>900</v>
      </c>
      <c r="O41" s="152">
        <v>900</v>
      </c>
      <c r="P41" s="152"/>
      <c r="Q41" s="152"/>
      <c r="R41" s="152"/>
      <c r="S41" s="152"/>
      <c r="T41" s="152"/>
      <c r="U41" s="152"/>
      <c r="V41" s="152"/>
      <c r="W41" s="153" t="s">
        <v>325</v>
      </c>
      <c r="X41" s="152" t="s">
        <v>326</v>
      </c>
      <c r="Y41" s="154" t="s">
        <v>72</v>
      </c>
      <c r="Z41" s="152" t="s">
        <v>54</v>
      </c>
      <c r="AA41" s="152" t="s">
        <v>55</v>
      </c>
      <c r="AB41" s="153" t="s">
        <v>398</v>
      </c>
      <c r="AC41" s="153" t="s">
        <v>328</v>
      </c>
      <c r="AD41" s="175" t="s">
        <v>402</v>
      </c>
      <c r="AE41" s="152" t="s">
        <v>403</v>
      </c>
      <c r="AF41" s="152" t="s">
        <v>367</v>
      </c>
      <c r="AH41" s="134"/>
      <c r="AI41" s="134"/>
      <c r="AJ41" s="134"/>
      <c r="AK41" s="134"/>
      <c r="AL41" s="134"/>
      <c r="AM41" s="134"/>
      <c r="AN41" s="134"/>
      <c r="AO41" s="134"/>
      <c r="AP41" s="134"/>
      <c r="AQ41" s="134"/>
      <c r="AR41" s="134"/>
      <c r="AS41" s="134"/>
      <c r="AT41" s="134"/>
      <c r="AU41" s="134"/>
      <c r="AV41" s="134"/>
      <c r="AW41" s="134"/>
      <c r="AX41" s="134"/>
      <c r="AY41" s="134"/>
      <c r="AZ41" s="134"/>
      <c r="BA41" s="134"/>
      <c r="BB41" s="134"/>
      <c r="BC41" s="134"/>
      <c r="BD41" s="134"/>
      <c r="BE41" s="134"/>
      <c r="BF41" s="134"/>
      <c r="BG41" s="134"/>
      <c r="BH41" s="134"/>
      <c r="BI41" s="134"/>
      <c r="BJ41" s="134"/>
      <c r="BK41" s="134"/>
      <c r="BL41" s="134"/>
      <c r="BM41" s="134"/>
      <c r="BN41" s="134"/>
      <c r="BO41" s="134"/>
      <c r="BP41" s="134"/>
      <c r="BQ41" s="134"/>
      <c r="BR41" s="134"/>
      <c r="BS41" s="134"/>
      <c r="BT41" s="134"/>
      <c r="BU41" s="134"/>
      <c r="BV41" s="134"/>
      <c r="BW41" s="134"/>
      <c r="BX41" s="134"/>
      <c r="BY41" s="134"/>
      <c r="BZ41" s="134"/>
      <c r="CA41" s="134"/>
      <c r="CB41" s="134"/>
      <c r="CC41" s="134"/>
      <c r="CD41" s="134"/>
      <c r="CE41" s="134"/>
      <c r="CF41" s="134"/>
      <c r="CG41" s="134"/>
      <c r="CH41" s="134"/>
      <c r="CI41" s="134"/>
      <c r="CJ41" s="134"/>
      <c r="CK41" s="134"/>
      <c r="CL41" s="134"/>
      <c r="CM41" s="213"/>
    </row>
    <row r="42" s="124" customFormat="1" ht="360" customHeight="1" spans="1:91">
      <c r="A42" s="151">
        <v>14</v>
      </c>
      <c r="B42" s="152" t="s">
        <v>329</v>
      </c>
      <c r="C42" s="152">
        <v>2025</v>
      </c>
      <c r="D42" s="153" t="s">
        <v>330</v>
      </c>
      <c r="E42" s="154" t="s">
        <v>123</v>
      </c>
      <c r="F42" s="154" t="s">
        <v>79</v>
      </c>
      <c r="G42" s="154" t="s">
        <v>47</v>
      </c>
      <c r="H42" s="154" t="s">
        <v>331</v>
      </c>
      <c r="I42" s="154" t="s">
        <v>70</v>
      </c>
      <c r="J42" s="153" t="s">
        <v>332</v>
      </c>
      <c r="K42" s="154">
        <v>2.658</v>
      </c>
      <c r="L42" s="154">
        <v>207</v>
      </c>
      <c r="M42" s="154">
        <v>768</v>
      </c>
      <c r="N42" s="154">
        <v>200</v>
      </c>
      <c r="O42" s="152">
        <v>200</v>
      </c>
      <c r="P42" s="152"/>
      <c r="Q42" s="152"/>
      <c r="R42" s="152"/>
      <c r="S42" s="152"/>
      <c r="T42" s="152"/>
      <c r="U42" s="152"/>
      <c r="V42" s="152"/>
      <c r="W42" s="153" t="s">
        <v>113</v>
      </c>
      <c r="X42" s="152" t="s">
        <v>114</v>
      </c>
      <c r="Y42" s="154" t="s">
        <v>72</v>
      </c>
      <c r="Z42" s="152" t="s">
        <v>54</v>
      </c>
      <c r="AA42" s="152" t="s">
        <v>55</v>
      </c>
      <c r="AB42" s="153" t="s">
        <v>399</v>
      </c>
      <c r="AC42" s="153" t="s">
        <v>328</v>
      </c>
      <c r="AD42" s="175" t="s">
        <v>402</v>
      </c>
      <c r="AE42" s="152" t="s">
        <v>403</v>
      </c>
      <c r="AF42" s="233" t="s">
        <v>334</v>
      </c>
      <c r="AH42" s="134"/>
      <c r="AI42" s="134"/>
      <c r="AJ42" s="134"/>
      <c r="AK42" s="134"/>
      <c r="AL42" s="134"/>
      <c r="AM42" s="134"/>
      <c r="AN42" s="134"/>
      <c r="AO42" s="134"/>
      <c r="AP42" s="134"/>
      <c r="AQ42" s="134"/>
      <c r="AR42" s="134"/>
      <c r="AS42" s="134"/>
      <c r="AT42" s="134"/>
      <c r="AU42" s="134"/>
      <c r="AV42" s="134"/>
      <c r="AW42" s="134"/>
      <c r="AX42" s="134"/>
      <c r="AY42" s="134"/>
      <c r="AZ42" s="134"/>
      <c r="BA42" s="134"/>
      <c r="BB42" s="134"/>
      <c r="BC42" s="134"/>
      <c r="BD42" s="134"/>
      <c r="BE42" s="134"/>
      <c r="BF42" s="134"/>
      <c r="BG42" s="134"/>
      <c r="BH42" s="134"/>
      <c r="BI42" s="134"/>
      <c r="BJ42" s="134"/>
      <c r="BK42" s="134"/>
      <c r="BL42" s="134"/>
      <c r="BM42" s="134"/>
      <c r="BN42" s="134"/>
      <c r="BO42" s="134"/>
      <c r="BP42" s="134"/>
      <c r="BQ42" s="134"/>
      <c r="BR42" s="134"/>
      <c r="BS42" s="134"/>
      <c r="BT42" s="134"/>
      <c r="BU42" s="134"/>
      <c r="BV42" s="134"/>
      <c r="BW42" s="134"/>
      <c r="BX42" s="134"/>
      <c r="BY42" s="134"/>
      <c r="BZ42" s="134"/>
      <c r="CA42" s="134"/>
      <c r="CB42" s="134"/>
      <c r="CC42" s="134"/>
      <c r="CD42" s="134"/>
      <c r="CE42" s="134"/>
      <c r="CF42" s="134"/>
      <c r="CG42" s="134"/>
      <c r="CH42" s="134"/>
      <c r="CI42" s="134"/>
      <c r="CJ42" s="134"/>
      <c r="CK42" s="134"/>
      <c r="CL42" s="134"/>
      <c r="CM42" s="213"/>
    </row>
    <row r="43" s="124" customFormat="1" ht="254" customHeight="1" spans="1:91">
      <c r="A43" s="166">
        <v>15</v>
      </c>
      <c r="B43" s="152" t="s">
        <v>140</v>
      </c>
      <c r="C43" s="161">
        <v>2025</v>
      </c>
      <c r="D43" s="167" t="s">
        <v>141</v>
      </c>
      <c r="E43" s="152" t="s">
        <v>123</v>
      </c>
      <c r="F43" s="152" t="s">
        <v>142</v>
      </c>
      <c r="G43" s="152" t="s">
        <v>47</v>
      </c>
      <c r="H43" s="152" t="s">
        <v>143</v>
      </c>
      <c r="I43" s="152" t="s">
        <v>70</v>
      </c>
      <c r="J43" s="167" t="s">
        <v>144</v>
      </c>
      <c r="K43" s="152">
        <v>18</v>
      </c>
      <c r="L43" s="152"/>
      <c r="M43" s="152"/>
      <c r="N43" s="152">
        <v>560</v>
      </c>
      <c r="O43" s="152">
        <v>560</v>
      </c>
      <c r="P43" s="175"/>
      <c r="Q43" s="175"/>
      <c r="R43" s="175"/>
      <c r="S43" s="175"/>
      <c r="T43" s="175"/>
      <c r="U43" s="175"/>
      <c r="V43" s="175"/>
      <c r="W43" s="167" t="s">
        <v>145</v>
      </c>
      <c r="X43" s="152" t="s">
        <v>146</v>
      </c>
      <c r="Y43" s="152" t="s">
        <v>145</v>
      </c>
      <c r="Z43" s="152" t="s">
        <v>146</v>
      </c>
      <c r="AA43" s="167"/>
      <c r="AB43" s="167" t="s">
        <v>147</v>
      </c>
      <c r="AC43" s="167" t="s">
        <v>148</v>
      </c>
      <c r="AD43" s="175" t="s">
        <v>402</v>
      </c>
      <c r="AE43" s="152" t="s">
        <v>403</v>
      </c>
      <c r="AF43" s="152" t="s">
        <v>367</v>
      </c>
      <c r="AH43" s="134"/>
      <c r="AI43" s="134"/>
      <c r="AJ43" s="134"/>
      <c r="AK43" s="134"/>
      <c r="AL43" s="134"/>
      <c r="AM43" s="134"/>
      <c r="AN43" s="134"/>
      <c r="AO43" s="134"/>
      <c r="AP43" s="134"/>
      <c r="AQ43" s="134"/>
      <c r="AR43" s="134"/>
      <c r="AS43" s="134"/>
      <c r="AT43" s="134"/>
      <c r="AU43" s="134"/>
      <c r="AV43" s="134"/>
      <c r="AW43" s="134"/>
      <c r="AX43" s="134"/>
      <c r="AY43" s="134"/>
      <c r="AZ43" s="134"/>
      <c r="BA43" s="134"/>
      <c r="BB43" s="134"/>
      <c r="BC43" s="134"/>
      <c r="BD43" s="134"/>
      <c r="BE43" s="134"/>
      <c r="BF43" s="134"/>
      <c r="BG43" s="134"/>
      <c r="BH43" s="134"/>
      <c r="BI43" s="134"/>
      <c r="BJ43" s="134"/>
      <c r="BK43" s="134"/>
      <c r="BL43" s="134"/>
      <c r="BM43" s="134"/>
      <c r="BN43" s="134"/>
      <c r="BO43" s="134"/>
      <c r="BP43" s="134"/>
      <c r="BQ43" s="134"/>
      <c r="BR43" s="134"/>
      <c r="BS43" s="134"/>
      <c r="BT43" s="134"/>
      <c r="BU43" s="134"/>
      <c r="BV43" s="134"/>
      <c r="BW43" s="134"/>
      <c r="BX43" s="134"/>
      <c r="BY43" s="134"/>
      <c r="BZ43" s="134"/>
      <c r="CA43" s="134"/>
      <c r="CB43" s="134"/>
      <c r="CC43" s="134"/>
      <c r="CD43" s="134"/>
      <c r="CE43" s="134"/>
      <c r="CF43" s="134"/>
      <c r="CG43" s="134"/>
      <c r="CH43" s="134"/>
      <c r="CI43" s="134"/>
      <c r="CJ43" s="134"/>
      <c r="CK43" s="134"/>
      <c r="CL43" s="134"/>
      <c r="CM43" s="213"/>
    </row>
    <row r="44" s="122" customFormat="1" ht="100" hidden="1" customHeight="1" spans="1:90">
      <c r="A44" s="156" t="s">
        <v>58</v>
      </c>
      <c r="B44" s="148" t="s">
        <v>149</v>
      </c>
      <c r="C44" s="148"/>
      <c r="D44" s="148"/>
      <c r="E44" s="149"/>
      <c r="F44" s="149"/>
      <c r="G44" s="149"/>
      <c r="H44" s="149"/>
      <c r="I44" s="149"/>
      <c r="J44" s="148"/>
      <c r="K44" s="178"/>
      <c r="L44" s="178"/>
      <c r="M44" s="178"/>
      <c r="N44" s="178"/>
      <c r="O44" s="178"/>
      <c r="P44" s="178"/>
      <c r="Q44" s="178"/>
      <c r="R44" s="178"/>
      <c r="S44" s="178"/>
      <c r="T44" s="178"/>
      <c r="U44" s="178"/>
      <c r="V44" s="178"/>
      <c r="W44" s="184"/>
      <c r="X44" s="184"/>
      <c r="Y44" s="184"/>
      <c r="Z44" s="184"/>
      <c r="AA44" s="190"/>
      <c r="AB44" s="190"/>
      <c r="AC44" s="190"/>
      <c r="AD44" s="190"/>
      <c r="AE44" s="190"/>
      <c r="AF44" s="190"/>
      <c r="AG44" s="190"/>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row>
    <row r="45" s="122" customFormat="1" ht="100" hidden="1" customHeight="1" spans="1:90">
      <c r="A45" s="156" t="s">
        <v>58</v>
      </c>
      <c r="B45" s="148" t="s">
        <v>150</v>
      </c>
      <c r="C45" s="148"/>
      <c r="D45" s="148"/>
      <c r="E45" s="149"/>
      <c r="F45" s="149"/>
      <c r="G45" s="149"/>
      <c r="H45" s="149"/>
      <c r="I45" s="149"/>
      <c r="J45" s="148"/>
      <c r="K45" s="178"/>
      <c r="L45" s="178"/>
      <c r="M45" s="178"/>
      <c r="N45" s="178"/>
      <c r="O45" s="178"/>
      <c r="P45" s="178"/>
      <c r="Q45" s="178"/>
      <c r="R45" s="178"/>
      <c r="S45" s="178"/>
      <c r="T45" s="178"/>
      <c r="U45" s="178"/>
      <c r="V45" s="178"/>
      <c r="W45" s="184"/>
      <c r="X45" s="184"/>
      <c r="Y45" s="184"/>
      <c r="Z45" s="184"/>
      <c r="AA45" s="190"/>
      <c r="AB45" s="190"/>
      <c r="AC45" s="190"/>
      <c r="AD45" s="190"/>
      <c r="AE45" s="190"/>
      <c r="AF45" s="190"/>
      <c r="AG45" s="190"/>
      <c r="AH45" s="206"/>
      <c r="AI45" s="206"/>
      <c r="AJ45" s="206"/>
      <c r="AK45" s="206"/>
      <c r="AL45" s="206"/>
      <c r="AM45" s="206"/>
      <c r="AN45" s="206"/>
      <c r="AO45" s="206"/>
      <c r="AP45" s="206"/>
      <c r="AQ45" s="206"/>
      <c r="AR45" s="206"/>
      <c r="AS45" s="206"/>
      <c r="AT45" s="206"/>
      <c r="AU45" s="206"/>
      <c r="AV45" s="206"/>
      <c r="AW45" s="206"/>
      <c r="AX45" s="206"/>
      <c r="AY45" s="206"/>
      <c r="AZ45" s="206"/>
      <c r="BA45" s="206"/>
      <c r="BB45" s="206"/>
      <c r="BC45" s="206"/>
      <c r="BD45" s="206"/>
      <c r="BE45" s="206"/>
      <c r="BF45" s="206"/>
      <c r="BG45" s="206"/>
      <c r="BH45" s="206"/>
      <c r="BI45" s="206"/>
      <c r="BJ45" s="206"/>
      <c r="BK45" s="206"/>
      <c r="BL45" s="206"/>
      <c r="BM45" s="206"/>
      <c r="BN45" s="206"/>
      <c r="BO45" s="206"/>
      <c r="BP45" s="206"/>
      <c r="BQ45" s="206"/>
      <c r="BR45" s="206"/>
      <c r="BS45" s="206"/>
      <c r="BT45" s="206"/>
      <c r="BU45" s="206"/>
      <c r="BV45" s="206"/>
      <c r="BW45" s="206"/>
      <c r="BX45" s="206"/>
      <c r="BY45" s="206"/>
      <c r="BZ45" s="206"/>
      <c r="CA45" s="206"/>
      <c r="CB45" s="206"/>
      <c r="CC45" s="206"/>
      <c r="CD45" s="206"/>
      <c r="CE45" s="206"/>
      <c r="CF45" s="206"/>
      <c r="CG45" s="206"/>
      <c r="CH45" s="206"/>
      <c r="CI45" s="206"/>
      <c r="CJ45" s="206"/>
      <c r="CK45" s="206"/>
      <c r="CL45" s="206"/>
    </row>
    <row r="46" s="122" customFormat="1" ht="100" hidden="1" customHeight="1" spans="1:90">
      <c r="A46" s="156" t="s">
        <v>41</v>
      </c>
      <c r="B46" s="148" t="s">
        <v>151</v>
      </c>
      <c r="C46" s="148"/>
      <c r="D46" s="148"/>
      <c r="E46" s="149"/>
      <c r="F46" s="149"/>
      <c r="G46" s="149"/>
      <c r="H46" s="149"/>
      <c r="I46" s="149"/>
      <c r="J46" s="148"/>
      <c r="K46" s="178">
        <f>K47+K48+K49</f>
        <v>0</v>
      </c>
      <c r="L46" s="178">
        <f t="shared" ref="L46:V46" si="14">L47+L48+L49</f>
        <v>0</v>
      </c>
      <c r="M46" s="178">
        <f t="shared" si="14"/>
        <v>0</v>
      </c>
      <c r="N46" s="178">
        <f t="shared" si="14"/>
        <v>0</v>
      </c>
      <c r="O46" s="178">
        <f t="shared" si="14"/>
        <v>0</v>
      </c>
      <c r="P46" s="178">
        <f t="shared" si="14"/>
        <v>0</v>
      </c>
      <c r="Q46" s="178">
        <f t="shared" si="14"/>
        <v>0</v>
      </c>
      <c r="R46" s="178">
        <f t="shared" si="14"/>
        <v>0</v>
      </c>
      <c r="S46" s="178">
        <f t="shared" si="14"/>
        <v>0</v>
      </c>
      <c r="T46" s="178">
        <f t="shared" si="14"/>
        <v>0</v>
      </c>
      <c r="U46" s="178">
        <f t="shared" si="14"/>
        <v>0</v>
      </c>
      <c r="V46" s="178">
        <f t="shared" si="14"/>
        <v>0</v>
      </c>
      <c r="W46" s="184"/>
      <c r="X46" s="184"/>
      <c r="Y46" s="184"/>
      <c r="Z46" s="184"/>
      <c r="AA46" s="190"/>
      <c r="AB46" s="190"/>
      <c r="AC46" s="190"/>
      <c r="AD46" s="190"/>
      <c r="AE46" s="190"/>
      <c r="AF46" s="190"/>
      <c r="AG46" s="190"/>
      <c r="AH46" s="206"/>
      <c r="AI46" s="206"/>
      <c r="AJ46" s="206"/>
      <c r="AK46" s="206"/>
      <c r="AL46" s="206"/>
      <c r="AM46" s="206"/>
      <c r="AN46" s="206"/>
      <c r="AO46" s="206"/>
      <c r="AP46" s="206"/>
      <c r="AQ46" s="206"/>
      <c r="AR46" s="206"/>
      <c r="AS46" s="206"/>
      <c r="AT46" s="206"/>
      <c r="AU46" s="206"/>
      <c r="AV46" s="206"/>
      <c r="AW46" s="206"/>
      <c r="AX46" s="206"/>
      <c r="AY46" s="206"/>
      <c r="AZ46" s="206"/>
      <c r="BA46" s="206"/>
      <c r="BB46" s="206"/>
      <c r="BC46" s="206"/>
      <c r="BD46" s="206"/>
      <c r="BE46" s="206"/>
      <c r="BF46" s="206"/>
      <c r="BG46" s="206"/>
      <c r="BH46" s="206"/>
      <c r="BI46" s="206"/>
      <c r="BJ46" s="206"/>
      <c r="BK46" s="206"/>
      <c r="BL46" s="206"/>
      <c r="BM46" s="206"/>
      <c r="BN46" s="206"/>
      <c r="BO46" s="206"/>
      <c r="BP46" s="206"/>
      <c r="BQ46" s="206"/>
      <c r="BR46" s="206"/>
      <c r="BS46" s="206"/>
      <c r="BT46" s="206"/>
      <c r="BU46" s="206"/>
      <c r="BV46" s="206"/>
      <c r="BW46" s="206"/>
      <c r="BX46" s="206"/>
      <c r="BY46" s="206"/>
      <c r="BZ46" s="206"/>
      <c r="CA46" s="206"/>
      <c r="CB46" s="206"/>
      <c r="CC46" s="206"/>
      <c r="CD46" s="206"/>
      <c r="CE46" s="206"/>
      <c r="CF46" s="206"/>
      <c r="CG46" s="206"/>
      <c r="CH46" s="206"/>
      <c r="CI46" s="206"/>
      <c r="CJ46" s="206"/>
      <c r="CK46" s="206"/>
      <c r="CL46" s="206"/>
    </row>
    <row r="47" s="122" customFormat="1" ht="100" hidden="1" customHeight="1" spans="1:90">
      <c r="A47" s="156" t="s">
        <v>58</v>
      </c>
      <c r="B47" s="148" t="s">
        <v>152</v>
      </c>
      <c r="C47" s="148"/>
      <c r="D47" s="148"/>
      <c r="E47" s="149"/>
      <c r="F47" s="149"/>
      <c r="G47" s="149"/>
      <c r="H47" s="149"/>
      <c r="I47" s="149"/>
      <c r="J47" s="148"/>
      <c r="K47" s="178"/>
      <c r="L47" s="178"/>
      <c r="M47" s="178"/>
      <c r="N47" s="178"/>
      <c r="O47" s="178"/>
      <c r="P47" s="178"/>
      <c r="Q47" s="178"/>
      <c r="R47" s="178"/>
      <c r="S47" s="178"/>
      <c r="T47" s="178"/>
      <c r="U47" s="178"/>
      <c r="V47" s="178"/>
      <c r="W47" s="184"/>
      <c r="X47" s="184"/>
      <c r="Y47" s="184"/>
      <c r="Z47" s="184"/>
      <c r="AA47" s="190"/>
      <c r="AB47" s="190"/>
      <c r="AC47" s="190"/>
      <c r="AD47" s="190"/>
      <c r="AE47" s="190"/>
      <c r="AF47" s="190"/>
      <c r="AG47" s="190"/>
      <c r="AH47" s="206"/>
      <c r="AI47" s="206"/>
      <c r="AJ47" s="206"/>
      <c r="AK47" s="206"/>
      <c r="AL47" s="206"/>
      <c r="AM47" s="206"/>
      <c r="AN47" s="206"/>
      <c r="AO47" s="206"/>
      <c r="AP47" s="206"/>
      <c r="AQ47" s="206"/>
      <c r="AR47" s="206"/>
      <c r="AS47" s="206"/>
      <c r="AT47" s="206"/>
      <c r="AU47" s="206"/>
      <c r="AV47" s="206"/>
      <c r="AW47" s="206"/>
      <c r="AX47" s="206"/>
      <c r="AY47" s="206"/>
      <c r="AZ47" s="206"/>
      <c r="BA47" s="206"/>
      <c r="BB47" s="206"/>
      <c r="BC47" s="206"/>
      <c r="BD47" s="206"/>
      <c r="BE47" s="206"/>
      <c r="BF47" s="206"/>
      <c r="BG47" s="206"/>
      <c r="BH47" s="206"/>
      <c r="BI47" s="206"/>
      <c r="BJ47" s="206"/>
      <c r="BK47" s="206"/>
      <c r="BL47" s="206"/>
      <c r="BM47" s="206"/>
      <c r="BN47" s="206"/>
      <c r="BO47" s="206"/>
      <c r="BP47" s="206"/>
      <c r="BQ47" s="206"/>
      <c r="BR47" s="206"/>
      <c r="BS47" s="206"/>
      <c r="BT47" s="206"/>
      <c r="BU47" s="206"/>
      <c r="BV47" s="206"/>
      <c r="BW47" s="206"/>
      <c r="BX47" s="206"/>
      <c r="BY47" s="206"/>
      <c r="BZ47" s="206"/>
      <c r="CA47" s="206"/>
      <c r="CB47" s="206"/>
      <c r="CC47" s="206"/>
      <c r="CD47" s="206"/>
      <c r="CE47" s="206"/>
      <c r="CF47" s="206"/>
      <c r="CG47" s="206"/>
      <c r="CH47" s="206"/>
      <c r="CI47" s="206"/>
      <c r="CJ47" s="206"/>
      <c r="CK47" s="206"/>
      <c r="CL47" s="206"/>
    </row>
    <row r="48" s="122" customFormat="1" ht="100" hidden="1" customHeight="1" spans="1:90">
      <c r="A48" s="156" t="s">
        <v>58</v>
      </c>
      <c r="B48" s="148" t="s">
        <v>153</v>
      </c>
      <c r="C48" s="148"/>
      <c r="D48" s="148"/>
      <c r="E48" s="149"/>
      <c r="F48" s="149"/>
      <c r="G48" s="149"/>
      <c r="H48" s="149"/>
      <c r="I48" s="149"/>
      <c r="J48" s="148"/>
      <c r="K48" s="178"/>
      <c r="L48" s="178"/>
      <c r="M48" s="178"/>
      <c r="N48" s="178"/>
      <c r="O48" s="178"/>
      <c r="P48" s="178"/>
      <c r="Q48" s="178"/>
      <c r="R48" s="178"/>
      <c r="S48" s="178"/>
      <c r="T48" s="178"/>
      <c r="U48" s="178"/>
      <c r="V48" s="178"/>
      <c r="W48" s="184"/>
      <c r="X48" s="184"/>
      <c r="Y48" s="184"/>
      <c r="Z48" s="184"/>
      <c r="AA48" s="190"/>
      <c r="AB48" s="190"/>
      <c r="AC48" s="190"/>
      <c r="AD48" s="190"/>
      <c r="AE48" s="190"/>
      <c r="AF48" s="190"/>
      <c r="AG48" s="190"/>
      <c r="AH48" s="206"/>
      <c r="AI48" s="206"/>
      <c r="AJ48" s="206"/>
      <c r="AK48" s="206"/>
      <c r="AL48" s="206"/>
      <c r="AM48" s="206"/>
      <c r="AN48" s="206"/>
      <c r="AO48" s="206"/>
      <c r="AP48" s="206"/>
      <c r="AQ48" s="206"/>
      <c r="AR48" s="206"/>
      <c r="AS48" s="206"/>
      <c r="AT48" s="206"/>
      <c r="AU48" s="206"/>
      <c r="AV48" s="206"/>
      <c r="AW48" s="206"/>
      <c r="AX48" s="206"/>
      <c r="AY48" s="206"/>
      <c r="AZ48" s="206"/>
      <c r="BA48" s="206"/>
      <c r="BB48" s="206"/>
      <c r="BC48" s="206"/>
      <c r="BD48" s="206"/>
      <c r="BE48" s="206"/>
      <c r="BF48" s="206"/>
      <c r="BG48" s="206"/>
      <c r="BH48" s="206"/>
      <c r="BI48" s="206"/>
      <c r="BJ48" s="206"/>
      <c r="BK48" s="206"/>
      <c r="BL48" s="206"/>
      <c r="BM48" s="206"/>
      <c r="BN48" s="206"/>
      <c r="BO48" s="206"/>
      <c r="BP48" s="206"/>
      <c r="BQ48" s="206"/>
      <c r="BR48" s="206"/>
      <c r="BS48" s="206"/>
      <c r="BT48" s="206"/>
      <c r="BU48" s="206"/>
      <c r="BV48" s="206"/>
      <c r="BW48" s="206"/>
      <c r="BX48" s="206"/>
      <c r="BY48" s="206"/>
      <c r="BZ48" s="206"/>
      <c r="CA48" s="206"/>
      <c r="CB48" s="206"/>
      <c r="CC48" s="206"/>
      <c r="CD48" s="206"/>
      <c r="CE48" s="206"/>
      <c r="CF48" s="206"/>
      <c r="CG48" s="206"/>
      <c r="CH48" s="206"/>
      <c r="CI48" s="206"/>
      <c r="CJ48" s="206"/>
      <c r="CK48" s="206"/>
      <c r="CL48" s="206"/>
    </row>
    <row r="49" s="122" customFormat="1" ht="100" hidden="1" customHeight="1" spans="1:90">
      <c r="A49" s="156" t="s">
        <v>58</v>
      </c>
      <c r="B49" s="148" t="s">
        <v>154</v>
      </c>
      <c r="C49" s="148"/>
      <c r="D49" s="148"/>
      <c r="E49" s="149"/>
      <c r="F49" s="149"/>
      <c r="G49" s="149"/>
      <c r="H49" s="149"/>
      <c r="I49" s="149"/>
      <c r="J49" s="148"/>
      <c r="K49" s="178"/>
      <c r="L49" s="178"/>
      <c r="M49" s="178"/>
      <c r="N49" s="178"/>
      <c r="O49" s="178"/>
      <c r="P49" s="178"/>
      <c r="Q49" s="178"/>
      <c r="R49" s="178"/>
      <c r="S49" s="178"/>
      <c r="T49" s="178"/>
      <c r="U49" s="178"/>
      <c r="V49" s="178"/>
      <c r="W49" s="184"/>
      <c r="X49" s="184"/>
      <c r="Y49" s="184"/>
      <c r="Z49" s="184"/>
      <c r="AA49" s="190"/>
      <c r="AB49" s="190"/>
      <c r="AC49" s="190"/>
      <c r="AD49" s="190"/>
      <c r="AE49" s="190"/>
      <c r="AF49" s="190"/>
      <c r="AG49" s="190"/>
      <c r="AH49" s="206"/>
      <c r="AI49" s="206"/>
      <c r="AJ49" s="206"/>
      <c r="AK49" s="206"/>
      <c r="AL49" s="206"/>
      <c r="AM49" s="206"/>
      <c r="AN49" s="206"/>
      <c r="AO49" s="206"/>
      <c r="AP49" s="206"/>
      <c r="AQ49" s="206"/>
      <c r="AR49" s="206"/>
      <c r="AS49" s="206"/>
      <c r="AT49" s="206"/>
      <c r="AU49" s="206"/>
      <c r="AV49" s="206"/>
      <c r="AW49" s="206"/>
      <c r="AX49" s="206"/>
      <c r="AY49" s="206"/>
      <c r="AZ49" s="206"/>
      <c r="BA49" s="206"/>
      <c r="BB49" s="206"/>
      <c r="BC49" s="206"/>
      <c r="BD49" s="206"/>
      <c r="BE49" s="206"/>
      <c r="BF49" s="206"/>
      <c r="BG49" s="206"/>
      <c r="BH49" s="206"/>
      <c r="BI49" s="206"/>
      <c r="BJ49" s="206"/>
      <c r="BK49" s="206"/>
      <c r="BL49" s="206"/>
      <c r="BM49" s="206"/>
      <c r="BN49" s="206"/>
      <c r="BO49" s="206"/>
      <c r="BP49" s="206"/>
      <c r="BQ49" s="206"/>
      <c r="BR49" s="206"/>
      <c r="BS49" s="206"/>
      <c r="BT49" s="206"/>
      <c r="BU49" s="206"/>
      <c r="BV49" s="206"/>
      <c r="BW49" s="206"/>
      <c r="BX49" s="206"/>
      <c r="BY49" s="206"/>
      <c r="BZ49" s="206"/>
      <c r="CA49" s="206"/>
      <c r="CB49" s="206"/>
      <c r="CC49" s="206"/>
      <c r="CD49" s="206"/>
      <c r="CE49" s="206"/>
      <c r="CF49" s="206"/>
      <c r="CG49" s="206"/>
      <c r="CH49" s="206"/>
      <c r="CI49" s="206"/>
      <c r="CJ49" s="206"/>
      <c r="CK49" s="206"/>
      <c r="CL49" s="206"/>
    </row>
    <row r="50" s="122" customFormat="1" ht="100" hidden="1" customHeight="1" spans="1:90">
      <c r="A50" s="156" t="s">
        <v>58</v>
      </c>
      <c r="B50" s="148" t="s">
        <v>155</v>
      </c>
      <c r="C50" s="148"/>
      <c r="D50" s="148"/>
      <c r="E50" s="149"/>
      <c r="F50" s="149"/>
      <c r="G50" s="149"/>
      <c r="H50" s="149"/>
      <c r="I50" s="149"/>
      <c r="J50" s="148"/>
      <c r="K50" s="178"/>
      <c r="L50" s="178"/>
      <c r="M50" s="178"/>
      <c r="N50" s="178"/>
      <c r="O50" s="178"/>
      <c r="P50" s="178"/>
      <c r="Q50" s="178"/>
      <c r="R50" s="178"/>
      <c r="S50" s="178"/>
      <c r="T50" s="178"/>
      <c r="U50" s="178"/>
      <c r="V50" s="178"/>
      <c r="W50" s="184"/>
      <c r="X50" s="184"/>
      <c r="Y50" s="184"/>
      <c r="Z50" s="184"/>
      <c r="AA50" s="190"/>
      <c r="AB50" s="190"/>
      <c r="AC50" s="190"/>
      <c r="AD50" s="190"/>
      <c r="AE50" s="190"/>
      <c r="AF50" s="190"/>
      <c r="AG50" s="190"/>
      <c r="AH50" s="206"/>
      <c r="AI50" s="206"/>
      <c r="AJ50" s="206"/>
      <c r="AK50" s="206"/>
      <c r="AL50" s="206"/>
      <c r="AM50" s="206"/>
      <c r="AN50" s="206"/>
      <c r="AO50" s="206"/>
      <c r="AP50" s="206"/>
      <c r="AQ50" s="206"/>
      <c r="AR50" s="206"/>
      <c r="AS50" s="206"/>
      <c r="AT50" s="206"/>
      <c r="AU50" s="206"/>
      <c r="AV50" s="206"/>
      <c r="AW50" s="206"/>
      <c r="AX50" s="206"/>
      <c r="AY50" s="206"/>
      <c r="AZ50" s="206"/>
      <c r="BA50" s="206"/>
      <c r="BB50" s="206"/>
      <c r="BC50" s="206"/>
      <c r="BD50" s="206"/>
      <c r="BE50" s="206"/>
      <c r="BF50" s="206"/>
      <c r="BG50" s="206"/>
      <c r="BH50" s="206"/>
      <c r="BI50" s="206"/>
      <c r="BJ50" s="206"/>
      <c r="BK50" s="206"/>
      <c r="BL50" s="206"/>
      <c r="BM50" s="206"/>
      <c r="BN50" s="206"/>
      <c r="BO50" s="206"/>
      <c r="BP50" s="206"/>
      <c r="BQ50" s="206"/>
      <c r="BR50" s="206"/>
      <c r="BS50" s="206"/>
      <c r="BT50" s="206"/>
      <c r="BU50" s="206"/>
      <c r="BV50" s="206"/>
      <c r="BW50" s="206"/>
      <c r="BX50" s="206"/>
      <c r="BY50" s="206"/>
      <c r="BZ50" s="206"/>
      <c r="CA50" s="206"/>
      <c r="CB50" s="206"/>
      <c r="CC50" s="206"/>
      <c r="CD50" s="206"/>
      <c r="CE50" s="206"/>
      <c r="CF50" s="206"/>
      <c r="CG50" s="206"/>
      <c r="CH50" s="206"/>
      <c r="CI50" s="206"/>
      <c r="CJ50" s="206"/>
      <c r="CK50" s="206"/>
      <c r="CL50" s="206"/>
    </row>
    <row r="51" s="122" customFormat="1" ht="100" hidden="1" customHeight="1" spans="1:90">
      <c r="A51" s="156" t="s">
        <v>41</v>
      </c>
      <c r="B51" s="148" t="s">
        <v>156</v>
      </c>
      <c r="C51" s="148"/>
      <c r="D51" s="148"/>
      <c r="E51" s="149"/>
      <c r="F51" s="149"/>
      <c r="G51" s="149"/>
      <c r="H51" s="149"/>
      <c r="I51" s="149"/>
      <c r="J51" s="148"/>
      <c r="K51" s="178">
        <f>K52+K54+K55+K57</f>
        <v>1300</v>
      </c>
      <c r="L51" s="178">
        <f t="shared" ref="L51:V51" si="15">L52+L54+L55+L57</f>
        <v>1300</v>
      </c>
      <c r="M51" s="178">
        <f t="shared" si="15"/>
        <v>0</v>
      </c>
      <c r="N51" s="178">
        <f t="shared" si="15"/>
        <v>250</v>
      </c>
      <c r="O51" s="178">
        <f t="shared" si="15"/>
        <v>0</v>
      </c>
      <c r="P51" s="178">
        <f t="shared" si="15"/>
        <v>250</v>
      </c>
      <c r="Q51" s="178">
        <f t="shared" si="15"/>
        <v>0</v>
      </c>
      <c r="R51" s="178">
        <f t="shared" si="15"/>
        <v>0</v>
      </c>
      <c r="S51" s="178">
        <f t="shared" si="15"/>
        <v>0</v>
      </c>
      <c r="T51" s="178">
        <f t="shared" si="15"/>
        <v>0</v>
      </c>
      <c r="U51" s="178">
        <f t="shared" si="15"/>
        <v>0</v>
      </c>
      <c r="V51" s="178">
        <f t="shared" si="15"/>
        <v>0</v>
      </c>
      <c r="W51" s="184"/>
      <c r="X51" s="184"/>
      <c r="Y51" s="184"/>
      <c r="Z51" s="184"/>
      <c r="AA51" s="190"/>
      <c r="AB51" s="190"/>
      <c r="AC51" s="190"/>
      <c r="AD51" s="190"/>
      <c r="AE51" s="190"/>
      <c r="AF51" s="190"/>
      <c r="AG51" s="190"/>
      <c r="AH51" s="206"/>
      <c r="AI51" s="206"/>
      <c r="AJ51" s="206"/>
      <c r="AK51" s="206"/>
      <c r="AL51" s="206"/>
      <c r="AM51" s="206"/>
      <c r="AN51" s="206"/>
      <c r="AO51" s="206"/>
      <c r="AP51" s="206"/>
      <c r="AQ51" s="206"/>
      <c r="AR51" s="206"/>
      <c r="AS51" s="206"/>
      <c r="AT51" s="206"/>
      <c r="AU51" s="206"/>
      <c r="AV51" s="206"/>
      <c r="AW51" s="206"/>
      <c r="AX51" s="206"/>
      <c r="AY51" s="206"/>
      <c r="AZ51" s="206"/>
      <c r="BA51" s="206"/>
      <c r="BB51" s="206"/>
      <c r="BC51" s="206"/>
      <c r="BD51" s="206"/>
      <c r="BE51" s="206"/>
      <c r="BF51" s="206"/>
      <c r="BG51" s="206"/>
      <c r="BH51" s="206"/>
      <c r="BI51" s="206"/>
      <c r="BJ51" s="206"/>
      <c r="BK51" s="206"/>
      <c r="BL51" s="206"/>
      <c r="BM51" s="206"/>
      <c r="BN51" s="206"/>
      <c r="BO51" s="206"/>
      <c r="BP51" s="206"/>
      <c r="BQ51" s="206"/>
      <c r="BR51" s="206"/>
      <c r="BS51" s="206"/>
      <c r="BT51" s="206"/>
      <c r="BU51" s="206"/>
      <c r="BV51" s="206"/>
      <c r="BW51" s="206"/>
      <c r="BX51" s="206"/>
      <c r="BY51" s="206"/>
      <c r="BZ51" s="206"/>
      <c r="CA51" s="206"/>
      <c r="CB51" s="206"/>
      <c r="CC51" s="206"/>
      <c r="CD51" s="206"/>
      <c r="CE51" s="206"/>
      <c r="CF51" s="206"/>
      <c r="CG51" s="206"/>
      <c r="CH51" s="206"/>
      <c r="CI51" s="206"/>
      <c r="CJ51" s="206"/>
      <c r="CK51" s="206"/>
      <c r="CL51" s="206"/>
    </row>
    <row r="52" s="122" customFormat="1" ht="100" hidden="1" customHeight="1" spans="1:90">
      <c r="A52" s="156" t="s">
        <v>58</v>
      </c>
      <c r="B52" s="148" t="s">
        <v>157</v>
      </c>
      <c r="C52" s="148"/>
      <c r="D52" s="148"/>
      <c r="E52" s="149"/>
      <c r="F52" s="149"/>
      <c r="G52" s="149"/>
      <c r="H52" s="149"/>
      <c r="I52" s="149"/>
      <c r="J52" s="148"/>
      <c r="K52" s="178">
        <f>SUM(K53)</f>
        <v>1300</v>
      </c>
      <c r="L52" s="178">
        <f t="shared" ref="L52:U52" si="16">SUM(L53)</f>
        <v>1300</v>
      </c>
      <c r="M52" s="178">
        <f t="shared" si="16"/>
        <v>0</v>
      </c>
      <c r="N52" s="178">
        <f t="shared" si="16"/>
        <v>250</v>
      </c>
      <c r="O52" s="178">
        <f t="shared" si="16"/>
        <v>0</v>
      </c>
      <c r="P52" s="178">
        <f t="shared" si="16"/>
        <v>250</v>
      </c>
      <c r="Q52" s="178">
        <f t="shared" si="16"/>
        <v>0</v>
      </c>
      <c r="R52" s="178">
        <f t="shared" si="16"/>
        <v>0</v>
      </c>
      <c r="S52" s="178">
        <f t="shared" si="16"/>
        <v>0</v>
      </c>
      <c r="T52" s="178">
        <f t="shared" si="16"/>
        <v>0</v>
      </c>
      <c r="U52" s="178">
        <f t="shared" si="16"/>
        <v>0</v>
      </c>
      <c r="V52" s="178">
        <v>0</v>
      </c>
      <c r="W52" s="184"/>
      <c r="X52" s="184"/>
      <c r="Y52" s="184"/>
      <c r="Z52" s="184"/>
      <c r="AA52" s="190"/>
      <c r="AB52" s="190"/>
      <c r="AC52" s="190"/>
      <c r="AD52" s="190"/>
      <c r="AE52" s="190"/>
      <c r="AF52" s="190"/>
      <c r="AG52" s="190"/>
      <c r="AH52" s="206"/>
      <c r="AI52" s="206"/>
      <c r="AJ52" s="206"/>
      <c r="AK52" s="206"/>
      <c r="AL52" s="206"/>
      <c r="AM52" s="206"/>
      <c r="AN52" s="206"/>
      <c r="AO52" s="206"/>
      <c r="AP52" s="206"/>
      <c r="AQ52" s="206"/>
      <c r="AR52" s="206"/>
      <c r="AS52" s="206"/>
      <c r="AT52" s="206"/>
      <c r="AU52" s="206"/>
      <c r="AV52" s="206"/>
      <c r="AW52" s="206"/>
      <c r="AX52" s="206"/>
      <c r="AY52" s="206"/>
      <c r="AZ52" s="206"/>
      <c r="BA52" s="206"/>
      <c r="BB52" s="206"/>
      <c r="BC52" s="206"/>
      <c r="BD52" s="206"/>
      <c r="BE52" s="206"/>
      <c r="BF52" s="206"/>
      <c r="BG52" s="206"/>
      <c r="BH52" s="206"/>
      <c r="BI52" s="206"/>
      <c r="BJ52" s="206"/>
      <c r="BK52" s="206"/>
      <c r="BL52" s="206"/>
      <c r="BM52" s="206"/>
      <c r="BN52" s="206"/>
      <c r="BO52" s="206"/>
      <c r="BP52" s="206"/>
      <c r="BQ52" s="206"/>
      <c r="BR52" s="206"/>
      <c r="BS52" s="206"/>
      <c r="BT52" s="206"/>
      <c r="BU52" s="206"/>
      <c r="BV52" s="206"/>
      <c r="BW52" s="206"/>
      <c r="BX52" s="206"/>
      <c r="BY52" s="206"/>
      <c r="BZ52" s="206"/>
      <c r="CA52" s="206"/>
      <c r="CB52" s="206"/>
      <c r="CC52" s="206"/>
      <c r="CD52" s="206"/>
      <c r="CE52" s="206"/>
      <c r="CF52" s="206"/>
      <c r="CG52" s="206"/>
      <c r="CH52" s="206"/>
      <c r="CI52" s="206"/>
      <c r="CJ52" s="206"/>
      <c r="CK52" s="206"/>
      <c r="CL52" s="206"/>
    </row>
    <row r="53" s="124" customFormat="1" ht="168.75" spans="1:91">
      <c r="A53" s="151">
        <v>16</v>
      </c>
      <c r="B53" s="152" t="s">
        <v>158</v>
      </c>
      <c r="C53" s="161">
        <v>2025</v>
      </c>
      <c r="D53" s="167" t="s">
        <v>159</v>
      </c>
      <c r="E53" s="152" t="s">
        <v>40</v>
      </c>
      <c r="F53" s="152" t="s">
        <v>160</v>
      </c>
      <c r="G53" s="152" t="s">
        <v>47</v>
      </c>
      <c r="H53" s="152" t="s">
        <v>48</v>
      </c>
      <c r="I53" s="152" t="s">
        <v>49</v>
      </c>
      <c r="J53" s="167" t="s">
        <v>161</v>
      </c>
      <c r="K53" s="175">
        <v>1300</v>
      </c>
      <c r="L53" s="175">
        <v>1300</v>
      </c>
      <c r="M53" s="175"/>
      <c r="N53" s="175">
        <v>250</v>
      </c>
      <c r="O53" s="152"/>
      <c r="P53" s="175">
        <v>250</v>
      </c>
      <c r="Q53" s="175"/>
      <c r="R53" s="175"/>
      <c r="S53" s="175"/>
      <c r="T53" s="175"/>
      <c r="U53" s="175"/>
      <c r="V53" s="175"/>
      <c r="W53" s="152" t="s">
        <v>72</v>
      </c>
      <c r="X53" s="152" t="s">
        <v>54</v>
      </c>
      <c r="Y53" s="152" t="s">
        <v>72</v>
      </c>
      <c r="Z53" s="152" t="s">
        <v>54</v>
      </c>
      <c r="AA53" s="152" t="s">
        <v>55</v>
      </c>
      <c r="AB53" s="167" t="s">
        <v>162</v>
      </c>
      <c r="AC53" s="167" t="s">
        <v>163</v>
      </c>
      <c r="AD53" s="175" t="s">
        <v>402</v>
      </c>
      <c r="AE53" s="152" t="s">
        <v>403</v>
      </c>
      <c r="AF53" s="152" t="s">
        <v>367</v>
      </c>
      <c r="AH53" s="134"/>
      <c r="AI53" s="134"/>
      <c r="AJ53" s="134"/>
      <c r="AK53" s="134"/>
      <c r="AL53" s="134"/>
      <c r="AM53" s="134"/>
      <c r="AN53" s="134"/>
      <c r="AO53" s="134"/>
      <c r="AP53" s="134"/>
      <c r="AQ53" s="134"/>
      <c r="AR53" s="134"/>
      <c r="AS53" s="134"/>
      <c r="AT53" s="134"/>
      <c r="AU53" s="134"/>
      <c r="AV53" s="134"/>
      <c r="AW53" s="134"/>
      <c r="AX53" s="134"/>
      <c r="AY53" s="134"/>
      <c r="AZ53" s="134"/>
      <c r="BA53" s="134"/>
      <c r="BB53" s="134"/>
      <c r="BC53" s="134"/>
      <c r="BD53" s="134"/>
      <c r="BE53" s="134"/>
      <c r="BF53" s="134"/>
      <c r="BG53" s="134"/>
      <c r="BH53" s="134"/>
      <c r="BI53" s="134"/>
      <c r="BJ53" s="134"/>
      <c r="BK53" s="134"/>
      <c r="BL53" s="134"/>
      <c r="BM53" s="134"/>
      <c r="BN53" s="134"/>
      <c r="BO53" s="134"/>
      <c r="BP53" s="134"/>
      <c r="BQ53" s="134"/>
      <c r="BR53" s="134"/>
      <c r="BS53" s="134"/>
      <c r="BT53" s="134"/>
      <c r="BU53" s="134"/>
      <c r="BV53" s="134"/>
      <c r="BW53" s="134"/>
      <c r="BX53" s="134"/>
      <c r="BY53" s="134"/>
      <c r="BZ53" s="134"/>
      <c r="CA53" s="134"/>
      <c r="CB53" s="134"/>
      <c r="CC53" s="134"/>
      <c r="CD53" s="134"/>
      <c r="CE53" s="134"/>
      <c r="CF53" s="134"/>
      <c r="CG53" s="134"/>
      <c r="CH53" s="134"/>
      <c r="CI53" s="134"/>
      <c r="CJ53" s="134"/>
      <c r="CK53" s="134"/>
      <c r="CL53" s="134"/>
      <c r="CM53" s="213"/>
    </row>
    <row r="54" s="122" customFormat="1" ht="100" hidden="1" customHeight="1" spans="1:90">
      <c r="A54" s="156" t="s">
        <v>58</v>
      </c>
      <c r="B54" s="148" t="s">
        <v>164</v>
      </c>
      <c r="C54" s="148"/>
      <c r="D54" s="148"/>
      <c r="E54" s="149"/>
      <c r="F54" s="149"/>
      <c r="G54" s="149"/>
      <c r="H54" s="149"/>
      <c r="I54" s="149"/>
      <c r="J54" s="148"/>
      <c r="K54" s="178"/>
      <c r="L54" s="178"/>
      <c r="M54" s="178"/>
      <c r="N54" s="178"/>
      <c r="O54" s="178"/>
      <c r="P54" s="178"/>
      <c r="Q54" s="178"/>
      <c r="R54" s="178"/>
      <c r="S54" s="178"/>
      <c r="T54" s="178"/>
      <c r="U54" s="178"/>
      <c r="V54" s="178"/>
      <c r="W54" s="184"/>
      <c r="X54" s="184"/>
      <c r="Y54" s="184"/>
      <c r="Z54" s="184"/>
      <c r="AA54" s="190"/>
      <c r="AB54" s="190"/>
      <c r="AC54" s="190"/>
      <c r="AD54" s="190"/>
      <c r="AE54" s="190"/>
      <c r="AF54" s="190"/>
      <c r="AG54" s="190"/>
      <c r="AH54" s="206"/>
      <c r="AI54" s="206"/>
      <c r="AJ54" s="206"/>
      <c r="AK54" s="206"/>
      <c r="AL54" s="206"/>
      <c r="AM54" s="206"/>
      <c r="AN54" s="206"/>
      <c r="AO54" s="206"/>
      <c r="AP54" s="206"/>
      <c r="AQ54" s="206"/>
      <c r="AR54" s="206"/>
      <c r="AS54" s="206"/>
      <c r="AT54" s="206"/>
      <c r="AU54" s="206"/>
      <c r="AV54" s="206"/>
      <c r="AW54" s="206"/>
      <c r="AX54" s="206"/>
      <c r="AY54" s="206"/>
      <c r="AZ54" s="206"/>
      <c r="BA54" s="206"/>
      <c r="BB54" s="206"/>
      <c r="BC54" s="206"/>
      <c r="BD54" s="206"/>
      <c r="BE54" s="206"/>
      <c r="BF54" s="206"/>
      <c r="BG54" s="206"/>
      <c r="BH54" s="206"/>
      <c r="BI54" s="206"/>
      <c r="BJ54" s="206"/>
      <c r="BK54" s="206"/>
      <c r="BL54" s="206"/>
      <c r="BM54" s="206"/>
      <c r="BN54" s="206"/>
      <c r="BO54" s="206"/>
      <c r="BP54" s="206"/>
      <c r="BQ54" s="206"/>
      <c r="BR54" s="206"/>
      <c r="BS54" s="206"/>
      <c r="BT54" s="206"/>
      <c r="BU54" s="206"/>
      <c r="BV54" s="206"/>
      <c r="BW54" s="206"/>
      <c r="BX54" s="206"/>
      <c r="BY54" s="206"/>
      <c r="BZ54" s="206"/>
      <c r="CA54" s="206"/>
      <c r="CB54" s="206"/>
      <c r="CC54" s="206"/>
      <c r="CD54" s="206"/>
      <c r="CE54" s="206"/>
      <c r="CF54" s="206"/>
      <c r="CG54" s="206"/>
      <c r="CH54" s="206"/>
      <c r="CI54" s="206"/>
      <c r="CJ54" s="206"/>
      <c r="CK54" s="206"/>
      <c r="CL54" s="206"/>
    </row>
    <row r="55" s="122" customFormat="1" ht="100" hidden="1" customHeight="1" spans="1:90">
      <c r="A55" s="156" t="s">
        <v>58</v>
      </c>
      <c r="B55" s="148" t="s">
        <v>165</v>
      </c>
      <c r="C55" s="148"/>
      <c r="D55" s="148"/>
      <c r="E55" s="149"/>
      <c r="F55" s="149"/>
      <c r="G55" s="149"/>
      <c r="H55" s="149"/>
      <c r="I55" s="149"/>
      <c r="J55" s="148"/>
      <c r="K55" s="178"/>
      <c r="L55" s="178"/>
      <c r="M55" s="178"/>
      <c r="N55" s="178"/>
      <c r="O55" s="178"/>
      <c r="P55" s="178"/>
      <c r="Q55" s="178"/>
      <c r="R55" s="178"/>
      <c r="S55" s="178"/>
      <c r="T55" s="178"/>
      <c r="U55" s="178"/>
      <c r="V55" s="178"/>
      <c r="W55" s="184"/>
      <c r="X55" s="184"/>
      <c r="Y55" s="184"/>
      <c r="Z55" s="184"/>
      <c r="AA55" s="190"/>
      <c r="AB55" s="190"/>
      <c r="AC55" s="190"/>
      <c r="AD55" s="190"/>
      <c r="AE55" s="190"/>
      <c r="AF55" s="190"/>
      <c r="AG55" s="190"/>
      <c r="AH55" s="206"/>
      <c r="AI55" s="206"/>
      <c r="AJ55" s="206"/>
      <c r="AK55" s="206"/>
      <c r="AL55" s="206"/>
      <c r="AM55" s="206"/>
      <c r="AN55" s="206"/>
      <c r="AO55" s="206"/>
      <c r="AP55" s="206"/>
      <c r="AQ55" s="206"/>
      <c r="AR55" s="206"/>
      <c r="AS55" s="206"/>
      <c r="AT55" s="206"/>
      <c r="AU55" s="206"/>
      <c r="AV55" s="206"/>
      <c r="AW55" s="206"/>
      <c r="AX55" s="206"/>
      <c r="AY55" s="206"/>
      <c r="AZ55" s="206"/>
      <c r="BA55" s="206"/>
      <c r="BB55" s="206"/>
      <c r="BC55" s="206"/>
      <c r="BD55" s="206"/>
      <c r="BE55" s="206"/>
      <c r="BF55" s="206"/>
      <c r="BG55" s="206"/>
      <c r="BH55" s="206"/>
      <c r="BI55" s="206"/>
      <c r="BJ55" s="206"/>
      <c r="BK55" s="206"/>
      <c r="BL55" s="206"/>
      <c r="BM55" s="206"/>
      <c r="BN55" s="206"/>
      <c r="BO55" s="206"/>
      <c r="BP55" s="206"/>
      <c r="BQ55" s="206"/>
      <c r="BR55" s="206"/>
      <c r="BS55" s="206"/>
      <c r="BT55" s="206"/>
      <c r="BU55" s="206"/>
      <c r="BV55" s="206"/>
      <c r="BW55" s="206"/>
      <c r="BX55" s="206"/>
      <c r="BY55" s="206"/>
      <c r="BZ55" s="206"/>
      <c r="CA55" s="206"/>
      <c r="CB55" s="206"/>
      <c r="CC55" s="206"/>
      <c r="CD55" s="206"/>
      <c r="CE55" s="206"/>
      <c r="CF55" s="206"/>
      <c r="CG55" s="206"/>
      <c r="CH55" s="206"/>
      <c r="CI55" s="206"/>
      <c r="CJ55" s="206"/>
      <c r="CK55" s="206"/>
      <c r="CL55" s="206"/>
    </row>
    <row r="56" s="122" customFormat="1" ht="100" hidden="1" customHeight="1" spans="1:90">
      <c r="A56" s="156" t="s">
        <v>58</v>
      </c>
      <c r="B56" s="148" t="s">
        <v>166</v>
      </c>
      <c r="C56" s="148"/>
      <c r="D56" s="148"/>
      <c r="E56" s="149"/>
      <c r="F56" s="149"/>
      <c r="G56" s="149"/>
      <c r="H56" s="149"/>
      <c r="I56" s="149"/>
      <c r="J56" s="148"/>
      <c r="K56" s="178"/>
      <c r="L56" s="178"/>
      <c r="M56" s="178"/>
      <c r="N56" s="178"/>
      <c r="O56" s="178"/>
      <c r="P56" s="178"/>
      <c r="Q56" s="178"/>
      <c r="R56" s="178"/>
      <c r="S56" s="178"/>
      <c r="T56" s="178"/>
      <c r="U56" s="178"/>
      <c r="V56" s="178"/>
      <c r="W56" s="184"/>
      <c r="X56" s="184"/>
      <c r="Y56" s="184"/>
      <c r="Z56" s="184"/>
      <c r="AA56" s="190"/>
      <c r="AB56" s="190"/>
      <c r="AC56" s="190"/>
      <c r="AD56" s="190"/>
      <c r="AE56" s="190"/>
      <c r="AF56" s="190"/>
      <c r="AG56" s="190"/>
      <c r="AH56" s="206"/>
      <c r="AI56" s="206"/>
      <c r="AJ56" s="206"/>
      <c r="AK56" s="206"/>
      <c r="AL56" s="206"/>
      <c r="AM56" s="206"/>
      <c r="AN56" s="206"/>
      <c r="AO56" s="206"/>
      <c r="AP56" s="206"/>
      <c r="AQ56" s="206"/>
      <c r="AR56" s="206"/>
      <c r="AS56" s="206"/>
      <c r="AT56" s="206"/>
      <c r="AU56" s="206"/>
      <c r="AV56" s="206"/>
      <c r="AW56" s="206"/>
      <c r="AX56" s="206"/>
      <c r="AY56" s="206"/>
      <c r="AZ56" s="206"/>
      <c r="BA56" s="206"/>
      <c r="BB56" s="206"/>
      <c r="BC56" s="206"/>
      <c r="BD56" s="206"/>
      <c r="BE56" s="206"/>
      <c r="BF56" s="206"/>
      <c r="BG56" s="206"/>
      <c r="BH56" s="206"/>
      <c r="BI56" s="206"/>
      <c r="BJ56" s="206"/>
      <c r="BK56" s="206"/>
      <c r="BL56" s="206"/>
      <c r="BM56" s="206"/>
      <c r="BN56" s="206"/>
      <c r="BO56" s="206"/>
      <c r="BP56" s="206"/>
      <c r="BQ56" s="206"/>
      <c r="BR56" s="206"/>
      <c r="BS56" s="206"/>
      <c r="BT56" s="206"/>
      <c r="BU56" s="206"/>
      <c r="BV56" s="206"/>
      <c r="BW56" s="206"/>
      <c r="BX56" s="206"/>
      <c r="BY56" s="206"/>
      <c r="BZ56" s="206"/>
      <c r="CA56" s="206"/>
      <c r="CB56" s="206"/>
      <c r="CC56" s="206"/>
      <c r="CD56" s="206"/>
      <c r="CE56" s="206"/>
      <c r="CF56" s="206"/>
      <c r="CG56" s="206"/>
      <c r="CH56" s="206"/>
      <c r="CI56" s="206"/>
      <c r="CJ56" s="206"/>
      <c r="CK56" s="206"/>
      <c r="CL56" s="206"/>
    </row>
    <row r="57" s="122" customFormat="1" ht="100" hidden="1" customHeight="1" spans="1:90">
      <c r="A57" s="156" t="s">
        <v>58</v>
      </c>
      <c r="B57" s="148" t="s">
        <v>167</v>
      </c>
      <c r="C57" s="148"/>
      <c r="D57" s="148"/>
      <c r="E57" s="149"/>
      <c r="F57" s="149"/>
      <c r="G57" s="149"/>
      <c r="H57" s="149"/>
      <c r="I57" s="149"/>
      <c r="J57" s="148"/>
      <c r="K57" s="178"/>
      <c r="L57" s="178"/>
      <c r="M57" s="178"/>
      <c r="N57" s="178"/>
      <c r="O57" s="178"/>
      <c r="P57" s="178"/>
      <c r="Q57" s="178"/>
      <c r="R57" s="178"/>
      <c r="S57" s="178"/>
      <c r="T57" s="178"/>
      <c r="U57" s="178"/>
      <c r="V57" s="178"/>
      <c r="W57" s="184"/>
      <c r="X57" s="184"/>
      <c r="Y57" s="184"/>
      <c r="Z57" s="184"/>
      <c r="AA57" s="190"/>
      <c r="AB57" s="190"/>
      <c r="AC57" s="190"/>
      <c r="AD57" s="190"/>
      <c r="AE57" s="190"/>
      <c r="AF57" s="190"/>
      <c r="AG57" s="190"/>
      <c r="AH57" s="206"/>
      <c r="AI57" s="206"/>
      <c r="AJ57" s="206"/>
      <c r="AK57" s="206"/>
      <c r="AL57" s="206"/>
      <c r="AM57" s="206"/>
      <c r="AN57" s="206"/>
      <c r="AO57" s="206"/>
      <c r="AP57" s="206"/>
      <c r="AQ57" s="206"/>
      <c r="AR57" s="206"/>
      <c r="AS57" s="206"/>
      <c r="AT57" s="206"/>
      <c r="AU57" s="206"/>
      <c r="AV57" s="206"/>
      <c r="AW57" s="206"/>
      <c r="AX57" s="206"/>
      <c r="AY57" s="206"/>
      <c r="AZ57" s="206"/>
      <c r="BA57" s="206"/>
      <c r="BB57" s="206"/>
      <c r="BC57" s="206"/>
      <c r="BD57" s="206"/>
      <c r="BE57" s="206"/>
      <c r="BF57" s="206"/>
      <c r="BG57" s="206"/>
      <c r="BH57" s="206"/>
      <c r="BI57" s="206"/>
      <c r="BJ57" s="206"/>
      <c r="BK57" s="206"/>
      <c r="BL57" s="206"/>
      <c r="BM57" s="206"/>
      <c r="BN57" s="206"/>
      <c r="BO57" s="206"/>
      <c r="BP57" s="206"/>
      <c r="BQ57" s="206"/>
      <c r="BR57" s="206"/>
      <c r="BS57" s="206"/>
      <c r="BT57" s="206"/>
      <c r="BU57" s="206"/>
      <c r="BV57" s="206"/>
      <c r="BW57" s="206"/>
      <c r="BX57" s="206"/>
      <c r="BY57" s="206"/>
      <c r="BZ57" s="206"/>
      <c r="CA57" s="206"/>
      <c r="CB57" s="206"/>
      <c r="CC57" s="206"/>
      <c r="CD57" s="206"/>
      <c r="CE57" s="206"/>
      <c r="CF57" s="206"/>
      <c r="CG57" s="206"/>
      <c r="CH57" s="206"/>
      <c r="CI57" s="206"/>
      <c r="CJ57" s="206"/>
      <c r="CK57" s="206"/>
      <c r="CL57" s="206"/>
    </row>
    <row r="58" s="122" customFormat="1" ht="100" hidden="1" customHeight="1" spans="1:90">
      <c r="A58" s="147" t="s">
        <v>39</v>
      </c>
      <c r="B58" s="148" t="s">
        <v>168</v>
      </c>
      <c r="C58" s="148"/>
      <c r="D58" s="148"/>
      <c r="E58" s="149"/>
      <c r="F58" s="149"/>
      <c r="G58" s="149"/>
      <c r="H58" s="149"/>
      <c r="I58" s="149"/>
      <c r="J58" s="148"/>
      <c r="K58" s="178">
        <f>K59+K63+K67+K70+K74</f>
        <v>0</v>
      </c>
      <c r="L58" s="178">
        <f t="shared" ref="L58:V58" si="17">L59+L63+L67+L70+L74</f>
        <v>0</v>
      </c>
      <c r="M58" s="178">
        <f t="shared" si="17"/>
        <v>0</v>
      </c>
      <c r="N58" s="178">
        <f t="shared" si="17"/>
        <v>102</v>
      </c>
      <c r="O58" s="178">
        <f t="shared" si="17"/>
        <v>60</v>
      </c>
      <c r="P58" s="178">
        <f t="shared" si="17"/>
        <v>40</v>
      </c>
      <c r="Q58" s="178">
        <f t="shared" si="17"/>
        <v>0</v>
      </c>
      <c r="R58" s="178">
        <f t="shared" si="17"/>
        <v>2</v>
      </c>
      <c r="S58" s="178">
        <f t="shared" si="17"/>
        <v>0</v>
      </c>
      <c r="T58" s="178">
        <f t="shared" si="17"/>
        <v>0</v>
      </c>
      <c r="U58" s="178">
        <f t="shared" si="17"/>
        <v>0</v>
      </c>
      <c r="V58" s="178">
        <f t="shared" si="17"/>
        <v>0</v>
      </c>
      <c r="W58" s="184"/>
      <c r="X58" s="184"/>
      <c r="Y58" s="184"/>
      <c r="Z58" s="184"/>
      <c r="AA58" s="190"/>
      <c r="AB58" s="190"/>
      <c r="AC58" s="190"/>
      <c r="AD58" s="190"/>
      <c r="AE58" s="190"/>
      <c r="AF58" s="190"/>
      <c r="AG58" s="190"/>
      <c r="AH58" s="206"/>
      <c r="AI58" s="206"/>
      <c r="AJ58" s="206"/>
      <c r="AK58" s="206"/>
      <c r="AL58" s="206"/>
      <c r="AM58" s="206"/>
      <c r="AN58" s="206"/>
      <c r="AO58" s="206"/>
      <c r="AP58" s="206"/>
      <c r="AQ58" s="206"/>
      <c r="AR58" s="206"/>
      <c r="AS58" s="206"/>
      <c r="AT58" s="206"/>
      <c r="AU58" s="206"/>
      <c r="AV58" s="206"/>
      <c r="AW58" s="206"/>
      <c r="AX58" s="206"/>
      <c r="AY58" s="206"/>
      <c r="AZ58" s="206"/>
      <c r="BA58" s="206"/>
      <c r="BB58" s="206"/>
      <c r="BC58" s="206"/>
      <c r="BD58" s="206"/>
      <c r="BE58" s="206"/>
      <c r="BF58" s="206"/>
      <c r="BG58" s="206"/>
      <c r="BH58" s="206"/>
      <c r="BI58" s="206"/>
      <c r="BJ58" s="206"/>
      <c r="BK58" s="206"/>
      <c r="BL58" s="206"/>
      <c r="BM58" s="206"/>
      <c r="BN58" s="206"/>
      <c r="BO58" s="206"/>
      <c r="BP58" s="206"/>
      <c r="BQ58" s="206"/>
      <c r="BR58" s="206"/>
      <c r="BS58" s="206"/>
      <c r="BT58" s="206"/>
      <c r="BU58" s="206"/>
      <c r="BV58" s="206"/>
      <c r="BW58" s="206"/>
      <c r="BX58" s="206"/>
      <c r="BY58" s="206"/>
      <c r="BZ58" s="206"/>
      <c r="CA58" s="206"/>
      <c r="CB58" s="206"/>
      <c r="CC58" s="206"/>
      <c r="CD58" s="206"/>
      <c r="CE58" s="206"/>
      <c r="CF58" s="206"/>
      <c r="CG58" s="206"/>
      <c r="CH58" s="206"/>
      <c r="CI58" s="206"/>
      <c r="CJ58" s="206"/>
      <c r="CK58" s="206"/>
      <c r="CL58" s="206"/>
    </row>
    <row r="59" s="122" customFormat="1" ht="100" hidden="1" customHeight="1" spans="1:90">
      <c r="A59" s="147" t="s">
        <v>41</v>
      </c>
      <c r="B59" s="148" t="s">
        <v>169</v>
      </c>
      <c r="C59" s="148"/>
      <c r="D59" s="148"/>
      <c r="E59" s="149"/>
      <c r="F59" s="149"/>
      <c r="G59" s="149"/>
      <c r="H59" s="149"/>
      <c r="I59" s="149"/>
      <c r="J59" s="148"/>
      <c r="K59" s="178">
        <f>K60+K62</f>
        <v>0</v>
      </c>
      <c r="L59" s="178">
        <f t="shared" ref="L59:V59" si="18">L60+L62</f>
        <v>0</v>
      </c>
      <c r="M59" s="178">
        <f t="shared" si="18"/>
        <v>0</v>
      </c>
      <c r="N59" s="178">
        <f t="shared" si="18"/>
        <v>102</v>
      </c>
      <c r="O59" s="178">
        <f t="shared" si="18"/>
        <v>60</v>
      </c>
      <c r="P59" s="178">
        <f t="shared" si="18"/>
        <v>40</v>
      </c>
      <c r="Q59" s="178">
        <f t="shared" si="18"/>
        <v>0</v>
      </c>
      <c r="R59" s="178">
        <f t="shared" si="18"/>
        <v>2</v>
      </c>
      <c r="S59" s="178">
        <f t="shared" si="18"/>
        <v>0</v>
      </c>
      <c r="T59" s="178">
        <f t="shared" si="18"/>
        <v>0</v>
      </c>
      <c r="U59" s="178">
        <f t="shared" si="18"/>
        <v>0</v>
      </c>
      <c r="V59" s="178">
        <f t="shared" si="18"/>
        <v>0</v>
      </c>
      <c r="W59" s="184"/>
      <c r="X59" s="184"/>
      <c r="Y59" s="184"/>
      <c r="Z59" s="184"/>
      <c r="AA59" s="190"/>
      <c r="AB59" s="190"/>
      <c r="AC59" s="190"/>
      <c r="AD59" s="190"/>
      <c r="AE59" s="190"/>
      <c r="AF59" s="190"/>
      <c r="AG59" s="190"/>
      <c r="AH59" s="206"/>
      <c r="AI59" s="206"/>
      <c r="AJ59" s="206"/>
      <c r="AK59" s="206"/>
      <c r="AL59" s="206"/>
      <c r="AM59" s="206"/>
      <c r="AN59" s="206"/>
      <c r="AO59" s="206"/>
      <c r="AP59" s="206"/>
      <c r="AQ59" s="206"/>
      <c r="AR59" s="206"/>
      <c r="AS59" s="206"/>
      <c r="AT59" s="206"/>
      <c r="AU59" s="206"/>
      <c r="AV59" s="206"/>
      <c r="AW59" s="206"/>
      <c r="AX59" s="206"/>
      <c r="AY59" s="206"/>
      <c r="AZ59" s="206"/>
      <c r="BA59" s="206"/>
      <c r="BB59" s="206"/>
      <c r="BC59" s="206"/>
      <c r="BD59" s="206"/>
      <c r="BE59" s="206"/>
      <c r="BF59" s="206"/>
      <c r="BG59" s="206"/>
      <c r="BH59" s="206"/>
      <c r="BI59" s="206"/>
      <c r="BJ59" s="206"/>
      <c r="BK59" s="206"/>
      <c r="BL59" s="206"/>
      <c r="BM59" s="206"/>
      <c r="BN59" s="206"/>
      <c r="BO59" s="206"/>
      <c r="BP59" s="206"/>
      <c r="BQ59" s="206"/>
      <c r="BR59" s="206"/>
      <c r="BS59" s="206"/>
      <c r="BT59" s="206"/>
      <c r="BU59" s="206"/>
      <c r="BV59" s="206"/>
      <c r="BW59" s="206"/>
      <c r="BX59" s="206"/>
      <c r="BY59" s="206"/>
      <c r="BZ59" s="206"/>
      <c r="CA59" s="206"/>
      <c r="CB59" s="206"/>
      <c r="CC59" s="206"/>
      <c r="CD59" s="206"/>
      <c r="CE59" s="206"/>
      <c r="CF59" s="206"/>
      <c r="CG59" s="206"/>
      <c r="CH59" s="206"/>
      <c r="CI59" s="206"/>
      <c r="CJ59" s="206"/>
      <c r="CK59" s="206"/>
      <c r="CL59" s="206"/>
    </row>
    <row r="60" s="122" customFormat="1" ht="100" hidden="1" customHeight="1" spans="1:90">
      <c r="A60" s="156" t="s">
        <v>58</v>
      </c>
      <c r="B60" s="148" t="s">
        <v>170</v>
      </c>
      <c r="C60" s="148"/>
      <c r="D60" s="148"/>
      <c r="E60" s="149"/>
      <c r="F60" s="149"/>
      <c r="G60" s="149"/>
      <c r="H60" s="149"/>
      <c r="I60" s="149"/>
      <c r="J60" s="148"/>
      <c r="K60" s="178">
        <f>SUM(K61)</f>
        <v>0</v>
      </c>
      <c r="L60" s="178">
        <f t="shared" ref="L60:V60" si="19">SUM(L61)</f>
        <v>0</v>
      </c>
      <c r="M60" s="178">
        <f t="shared" si="19"/>
        <v>0</v>
      </c>
      <c r="N60" s="178">
        <f t="shared" si="19"/>
        <v>102</v>
      </c>
      <c r="O60" s="178">
        <f t="shared" si="19"/>
        <v>60</v>
      </c>
      <c r="P60" s="178">
        <f t="shared" si="19"/>
        <v>40</v>
      </c>
      <c r="Q60" s="178">
        <f t="shared" si="19"/>
        <v>0</v>
      </c>
      <c r="R60" s="178">
        <f t="shared" si="19"/>
        <v>2</v>
      </c>
      <c r="S60" s="178">
        <f t="shared" si="19"/>
        <v>0</v>
      </c>
      <c r="T60" s="178">
        <f t="shared" si="19"/>
        <v>0</v>
      </c>
      <c r="U60" s="178">
        <f t="shared" si="19"/>
        <v>0</v>
      </c>
      <c r="V60" s="178">
        <f t="shared" si="19"/>
        <v>0</v>
      </c>
      <c r="W60" s="184"/>
      <c r="X60" s="184"/>
      <c r="Y60" s="184"/>
      <c r="Z60" s="184"/>
      <c r="AA60" s="190"/>
      <c r="AB60" s="190"/>
      <c r="AC60" s="190"/>
      <c r="AD60" s="190"/>
      <c r="AE60" s="190"/>
      <c r="AF60" s="190"/>
      <c r="AG60" s="190"/>
      <c r="AH60" s="206"/>
      <c r="AI60" s="206"/>
      <c r="AJ60" s="206"/>
      <c r="AK60" s="206"/>
      <c r="AL60" s="206"/>
      <c r="AM60" s="206"/>
      <c r="AN60" s="206"/>
      <c r="AO60" s="206"/>
      <c r="AP60" s="206"/>
      <c r="AQ60" s="206"/>
      <c r="AR60" s="206"/>
      <c r="AS60" s="206"/>
      <c r="AT60" s="206"/>
      <c r="AU60" s="206"/>
      <c r="AV60" s="206"/>
      <c r="AW60" s="206"/>
      <c r="AX60" s="206"/>
      <c r="AY60" s="206"/>
      <c r="AZ60" s="206"/>
      <c r="BA60" s="206"/>
      <c r="BB60" s="206"/>
      <c r="BC60" s="206"/>
      <c r="BD60" s="206"/>
      <c r="BE60" s="206"/>
      <c r="BF60" s="206"/>
      <c r="BG60" s="206"/>
      <c r="BH60" s="206"/>
      <c r="BI60" s="206"/>
      <c r="BJ60" s="206"/>
      <c r="BK60" s="206"/>
      <c r="BL60" s="206"/>
      <c r="BM60" s="206"/>
      <c r="BN60" s="206"/>
      <c r="BO60" s="206"/>
      <c r="BP60" s="206"/>
      <c r="BQ60" s="206"/>
      <c r="BR60" s="206"/>
      <c r="BS60" s="206"/>
      <c r="BT60" s="206"/>
      <c r="BU60" s="206"/>
      <c r="BV60" s="206"/>
      <c r="BW60" s="206"/>
      <c r="BX60" s="206"/>
      <c r="BY60" s="206"/>
      <c r="BZ60" s="206"/>
      <c r="CA60" s="206"/>
      <c r="CB60" s="206"/>
      <c r="CC60" s="206"/>
      <c r="CD60" s="206"/>
      <c r="CE60" s="206"/>
      <c r="CF60" s="206"/>
      <c r="CG60" s="206"/>
      <c r="CH60" s="206"/>
      <c r="CI60" s="206"/>
      <c r="CJ60" s="206"/>
      <c r="CK60" s="206"/>
      <c r="CL60" s="206"/>
    </row>
    <row r="61" s="124" customFormat="1" ht="298" customHeight="1" spans="1:91">
      <c r="A61" s="151">
        <v>17</v>
      </c>
      <c r="B61" s="152" t="s">
        <v>171</v>
      </c>
      <c r="C61" s="161">
        <v>2025</v>
      </c>
      <c r="D61" s="167" t="s">
        <v>172</v>
      </c>
      <c r="E61" s="152" t="s">
        <v>168</v>
      </c>
      <c r="F61" s="152" t="s">
        <v>170</v>
      </c>
      <c r="G61" s="152" t="s">
        <v>47</v>
      </c>
      <c r="H61" s="152" t="s">
        <v>48</v>
      </c>
      <c r="I61" s="152" t="s">
        <v>49</v>
      </c>
      <c r="J61" s="167" t="s">
        <v>173</v>
      </c>
      <c r="K61" s="175"/>
      <c r="L61" s="175"/>
      <c r="M61" s="175"/>
      <c r="N61" s="175">
        <v>102</v>
      </c>
      <c r="O61" s="152">
        <v>60</v>
      </c>
      <c r="P61" s="175">
        <v>40</v>
      </c>
      <c r="Q61" s="175"/>
      <c r="R61" s="175">
        <v>2</v>
      </c>
      <c r="S61" s="175"/>
      <c r="T61" s="175"/>
      <c r="U61" s="175"/>
      <c r="V61" s="175"/>
      <c r="W61" s="152" t="s">
        <v>174</v>
      </c>
      <c r="X61" s="152" t="s">
        <v>175</v>
      </c>
      <c r="Y61" s="152" t="s">
        <v>174</v>
      </c>
      <c r="Z61" s="152" t="s">
        <v>175</v>
      </c>
      <c r="AA61" s="152" t="s">
        <v>176</v>
      </c>
      <c r="AB61" s="167" t="s">
        <v>177</v>
      </c>
      <c r="AC61" s="167" t="s">
        <v>178</v>
      </c>
      <c r="AD61" s="175" t="s">
        <v>402</v>
      </c>
      <c r="AE61" s="152" t="s">
        <v>403</v>
      </c>
      <c r="AF61" s="152" t="s">
        <v>367</v>
      </c>
      <c r="AH61" s="134"/>
      <c r="AI61" s="134"/>
      <c r="AJ61" s="134"/>
      <c r="AK61" s="134"/>
      <c r="AL61" s="134"/>
      <c r="AM61" s="134"/>
      <c r="AN61" s="134"/>
      <c r="AO61" s="134"/>
      <c r="AP61" s="134"/>
      <c r="AQ61" s="134"/>
      <c r="AR61" s="134"/>
      <c r="AS61" s="134"/>
      <c r="AT61" s="134"/>
      <c r="AU61" s="134"/>
      <c r="AV61" s="134"/>
      <c r="AW61" s="134"/>
      <c r="AX61" s="134"/>
      <c r="AY61" s="134"/>
      <c r="AZ61" s="134"/>
      <c r="BA61" s="134"/>
      <c r="BB61" s="134"/>
      <c r="BC61" s="134"/>
      <c r="BD61" s="134"/>
      <c r="BE61" s="134"/>
      <c r="BF61" s="134"/>
      <c r="BG61" s="134"/>
      <c r="BH61" s="134"/>
      <c r="BI61" s="134"/>
      <c r="BJ61" s="134"/>
      <c r="BK61" s="134"/>
      <c r="BL61" s="134"/>
      <c r="BM61" s="134"/>
      <c r="BN61" s="134"/>
      <c r="BO61" s="134"/>
      <c r="BP61" s="134"/>
      <c r="BQ61" s="134"/>
      <c r="BR61" s="134"/>
      <c r="BS61" s="134"/>
      <c r="BT61" s="134"/>
      <c r="BU61" s="134"/>
      <c r="BV61" s="134"/>
      <c r="BW61" s="134"/>
      <c r="BX61" s="134"/>
      <c r="BY61" s="134"/>
      <c r="BZ61" s="134"/>
      <c r="CA61" s="134"/>
      <c r="CB61" s="134"/>
      <c r="CC61" s="134"/>
      <c r="CD61" s="134"/>
      <c r="CE61" s="134"/>
      <c r="CF61" s="134"/>
      <c r="CG61" s="134"/>
      <c r="CH61" s="134"/>
      <c r="CI61" s="134"/>
      <c r="CJ61" s="134"/>
      <c r="CK61" s="134"/>
      <c r="CL61" s="134"/>
      <c r="CM61" s="213"/>
    </row>
    <row r="62" s="122" customFormat="1" ht="100" hidden="1" customHeight="1" spans="1:90">
      <c r="A62" s="156" t="s">
        <v>58</v>
      </c>
      <c r="B62" s="148" t="s">
        <v>179</v>
      </c>
      <c r="C62" s="148"/>
      <c r="D62" s="148"/>
      <c r="E62" s="149"/>
      <c r="F62" s="149"/>
      <c r="G62" s="149"/>
      <c r="H62" s="149"/>
      <c r="I62" s="149"/>
      <c r="J62" s="148"/>
      <c r="K62" s="178"/>
      <c r="L62" s="178"/>
      <c r="M62" s="178"/>
      <c r="N62" s="178"/>
      <c r="O62" s="178"/>
      <c r="P62" s="178"/>
      <c r="Q62" s="178"/>
      <c r="R62" s="178"/>
      <c r="S62" s="178"/>
      <c r="T62" s="178"/>
      <c r="U62" s="178"/>
      <c r="V62" s="178"/>
      <c r="W62" s="184"/>
      <c r="X62" s="184"/>
      <c r="Y62" s="184"/>
      <c r="Z62" s="184"/>
      <c r="AA62" s="190"/>
      <c r="AB62" s="190"/>
      <c r="AC62" s="190"/>
      <c r="AD62" s="190"/>
      <c r="AE62" s="190"/>
      <c r="AF62" s="190"/>
      <c r="AG62" s="190"/>
      <c r="AH62" s="206"/>
      <c r="AI62" s="206"/>
      <c r="AJ62" s="206"/>
      <c r="AK62" s="206"/>
      <c r="AL62" s="206"/>
      <c r="AM62" s="206"/>
      <c r="AN62" s="206"/>
      <c r="AO62" s="206"/>
      <c r="AP62" s="206"/>
      <c r="AQ62" s="206"/>
      <c r="AR62" s="206"/>
      <c r="AS62" s="206"/>
      <c r="AT62" s="206"/>
      <c r="AU62" s="206"/>
      <c r="AV62" s="206"/>
      <c r="AW62" s="206"/>
      <c r="AX62" s="206"/>
      <c r="AY62" s="206"/>
      <c r="AZ62" s="206"/>
      <c r="BA62" s="206"/>
      <c r="BB62" s="206"/>
      <c r="BC62" s="206"/>
      <c r="BD62" s="206"/>
      <c r="BE62" s="206"/>
      <c r="BF62" s="206"/>
      <c r="BG62" s="206"/>
      <c r="BH62" s="206"/>
      <c r="BI62" s="206"/>
      <c r="BJ62" s="206"/>
      <c r="BK62" s="206"/>
      <c r="BL62" s="206"/>
      <c r="BM62" s="206"/>
      <c r="BN62" s="206"/>
      <c r="BO62" s="206"/>
      <c r="BP62" s="206"/>
      <c r="BQ62" s="206"/>
      <c r="BR62" s="206"/>
      <c r="BS62" s="206"/>
      <c r="BT62" s="206"/>
      <c r="BU62" s="206"/>
      <c r="BV62" s="206"/>
      <c r="BW62" s="206"/>
      <c r="BX62" s="206"/>
      <c r="BY62" s="206"/>
      <c r="BZ62" s="206"/>
      <c r="CA62" s="206"/>
      <c r="CB62" s="206"/>
      <c r="CC62" s="206"/>
      <c r="CD62" s="206"/>
      <c r="CE62" s="206"/>
      <c r="CF62" s="206"/>
      <c r="CG62" s="206"/>
      <c r="CH62" s="206"/>
      <c r="CI62" s="206"/>
      <c r="CJ62" s="206"/>
      <c r="CK62" s="206"/>
      <c r="CL62" s="206"/>
    </row>
    <row r="63" s="122" customFormat="1" ht="100" hidden="1" customHeight="1" spans="1:90">
      <c r="A63" s="156" t="s">
        <v>41</v>
      </c>
      <c r="B63" s="148" t="s">
        <v>180</v>
      </c>
      <c r="C63" s="148"/>
      <c r="D63" s="148"/>
      <c r="E63" s="149"/>
      <c r="F63" s="149"/>
      <c r="G63" s="149"/>
      <c r="H63" s="149"/>
      <c r="I63" s="149"/>
      <c r="J63" s="148"/>
      <c r="K63" s="178">
        <f>K64+K65+K66</f>
        <v>0</v>
      </c>
      <c r="L63" s="178">
        <f t="shared" ref="L63:V63" si="20">L64+L65+L66</f>
        <v>0</v>
      </c>
      <c r="M63" s="178">
        <f t="shared" si="20"/>
        <v>0</v>
      </c>
      <c r="N63" s="178">
        <f t="shared" si="20"/>
        <v>0</v>
      </c>
      <c r="O63" s="178">
        <f t="shared" si="20"/>
        <v>0</v>
      </c>
      <c r="P63" s="178">
        <f t="shared" si="20"/>
        <v>0</v>
      </c>
      <c r="Q63" s="178">
        <f t="shared" si="20"/>
        <v>0</v>
      </c>
      <c r="R63" s="178">
        <f t="shared" si="20"/>
        <v>0</v>
      </c>
      <c r="S63" s="178">
        <f t="shared" si="20"/>
        <v>0</v>
      </c>
      <c r="T63" s="178">
        <f t="shared" si="20"/>
        <v>0</v>
      </c>
      <c r="U63" s="178">
        <f t="shared" si="20"/>
        <v>0</v>
      </c>
      <c r="V63" s="178">
        <f t="shared" si="20"/>
        <v>0</v>
      </c>
      <c r="W63" s="184"/>
      <c r="X63" s="184"/>
      <c r="Y63" s="184"/>
      <c r="Z63" s="184"/>
      <c r="AA63" s="190"/>
      <c r="AB63" s="190"/>
      <c r="AC63" s="190"/>
      <c r="AD63" s="190"/>
      <c r="AE63" s="190"/>
      <c r="AF63" s="190"/>
      <c r="AG63" s="190"/>
      <c r="AH63" s="206"/>
      <c r="AI63" s="206"/>
      <c r="AJ63" s="206"/>
      <c r="AK63" s="206"/>
      <c r="AL63" s="206"/>
      <c r="AM63" s="206"/>
      <c r="AN63" s="206"/>
      <c r="AO63" s="206"/>
      <c r="AP63" s="206"/>
      <c r="AQ63" s="206"/>
      <c r="AR63" s="206"/>
      <c r="AS63" s="206"/>
      <c r="AT63" s="206"/>
      <c r="AU63" s="206"/>
      <c r="AV63" s="206"/>
      <c r="AW63" s="206"/>
      <c r="AX63" s="206"/>
      <c r="AY63" s="206"/>
      <c r="AZ63" s="206"/>
      <c r="BA63" s="206"/>
      <c r="BB63" s="206"/>
      <c r="BC63" s="206"/>
      <c r="BD63" s="206"/>
      <c r="BE63" s="206"/>
      <c r="BF63" s="206"/>
      <c r="BG63" s="206"/>
      <c r="BH63" s="206"/>
      <c r="BI63" s="206"/>
      <c r="BJ63" s="206"/>
      <c r="BK63" s="206"/>
      <c r="BL63" s="206"/>
      <c r="BM63" s="206"/>
      <c r="BN63" s="206"/>
      <c r="BO63" s="206"/>
      <c r="BP63" s="206"/>
      <c r="BQ63" s="206"/>
      <c r="BR63" s="206"/>
      <c r="BS63" s="206"/>
      <c r="BT63" s="206"/>
      <c r="BU63" s="206"/>
      <c r="BV63" s="206"/>
      <c r="BW63" s="206"/>
      <c r="BX63" s="206"/>
      <c r="BY63" s="206"/>
      <c r="BZ63" s="206"/>
      <c r="CA63" s="206"/>
      <c r="CB63" s="206"/>
      <c r="CC63" s="206"/>
      <c r="CD63" s="206"/>
      <c r="CE63" s="206"/>
      <c r="CF63" s="206"/>
      <c r="CG63" s="206"/>
      <c r="CH63" s="206"/>
      <c r="CI63" s="206"/>
      <c r="CJ63" s="206"/>
      <c r="CK63" s="206"/>
      <c r="CL63" s="206"/>
    </row>
    <row r="64" s="122" customFormat="1" ht="100" hidden="1" customHeight="1" spans="1:90">
      <c r="A64" s="156" t="s">
        <v>58</v>
      </c>
      <c r="B64" s="148" t="s">
        <v>181</v>
      </c>
      <c r="C64" s="148"/>
      <c r="D64" s="148"/>
      <c r="E64" s="149"/>
      <c r="F64" s="149"/>
      <c r="G64" s="149"/>
      <c r="H64" s="149"/>
      <c r="I64" s="149"/>
      <c r="J64" s="148"/>
      <c r="K64" s="178"/>
      <c r="L64" s="178"/>
      <c r="M64" s="178"/>
      <c r="N64" s="178"/>
      <c r="O64" s="178"/>
      <c r="P64" s="178"/>
      <c r="Q64" s="178"/>
      <c r="R64" s="178"/>
      <c r="S64" s="178"/>
      <c r="T64" s="178"/>
      <c r="U64" s="178"/>
      <c r="V64" s="178"/>
      <c r="W64" s="184"/>
      <c r="X64" s="184"/>
      <c r="Y64" s="184"/>
      <c r="Z64" s="184"/>
      <c r="AA64" s="190"/>
      <c r="AB64" s="190"/>
      <c r="AC64" s="190"/>
      <c r="AD64" s="190"/>
      <c r="AE64" s="190"/>
      <c r="AF64" s="190"/>
      <c r="AG64" s="190"/>
      <c r="AH64" s="206"/>
      <c r="AI64" s="206"/>
      <c r="AJ64" s="206"/>
      <c r="AK64" s="206"/>
      <c r="AL64" s="206"/>
      <c r="AM64" s="206"/>
      <c r="AN64" s="206"/>
      <c r="AO64" s="206"/>
      <c r="AP64" s="206"/>
      <c r="AQ64" s="206"/>
      <c r="AR64" s="206"/>
      <c r="AS64" s="206"/>
      <c r="AT64" s="206"/>
      <c r="AU64" s="206"/>
      <c r="AV64" s="206"/>
      <c r="AW64" s="206"/>
      <c r="AX64" s="206"/>
      <c r="AY64" s="206"/>
      <c r="AZ64" s="206"/>
      <c r="BA64" s="206"/>
      <c r="BB64" s="206"/>
      <c r="BC64" s="206"/>
      <c r="BD64" s="206"/>
      <c r="BE64" s="206"/>
      <c r="BF64" s="206"/>
      <c r="BG64" s="206"/>
      <c r="BH64" s="206"/>
      <c r="BI64" s="206"/>
      <c r="BJ64" s="206"/>
      <c r="BK64" s="206"/>
      <c r="BL64" s="206"/>
      <c r="BM64" s="206"/>
      <c r="BN64" s="206"/>
      <c r="BO64" s="206"/>
      <c r="BP64" s="206"/>
      <c r="BQ64" s="206"/>
      <c r="BR64" s="206"/>
      <c r="BS64" s="206"/>
      <c r="BT64" s="206"/>
      <c r="BU64" s="206"/>
      <c r="BV64" s="206"/>
      <c r="BW64" s="206"/>
      <c r="BX64" s="206"/>
      <c r="BY64" s="206"/>
      <c r="BZ64" s="206"/>
      <c r="CA64" s="206"/>
      <c r="CB64" s="206"/>
      <c r="CC64" s="206"/>
      <c r="CD64" s="206"/>
      <c r="CE64" s="206"/>
      <c r="CF64" s="206"/>
      <c r="CG64" s="206"/>
      <c r="CH64" s="206"/>
      <c r="CI64" s="206"/>
      <c r="CJ64" s="206"/>
      <c r="CK64" s="206"/>
      <c r="CL64" s="206"/>
    </row>
    <row r="65" s="122" customFormat="1" ht="100" hidden="1" customHeight="1" spans="1:90">
      <c r="A65" s="156" t="s">
        <v>58</v>
      </c>
      <c r="B65" s="148" t="s">
        <v>182</v>
      </c>
      <c r="C65" s="148"/>
      <c r="D65" s="148"/>
      <c r="E65" s="149"/>
      <c r="F65" s="149"/>
      <c r="G65" s="149"/>
      <c r="H65" s="149"/>
      <c r="I65" s="149"/>
      <c r="J65" s="148"/>
      <c r="K65" s="178"/>
      <c r="L65" s="178"/>
      <c r="M65" s="178"/>
      <c r="N65" s="178"/>
      <c r="O65" s="178"/>
      <c r="P65" s="178"/>
      <c r="Q65" s="178"/>
      <c r="R65" s="178"/>
      <c r="S65" s="178"/>
      <c r="T65" s="178"/>
      <c r="U65" s="178"/>
      <c r="V65" s="178"/>
      <c r="W65" s="184"/>
      <c r="X65" s="184"/>
      <c r="Y65" s="184"/>
      <c r="Z65" s="184"/>
      <c r="AA65" s="190"/>
      <c r="AB65" s="190"/>
      <c r="AC65" s="190"/>
      <c r="AD65" s="190"/>
      <c r="AE65" s="190"/>
      <c r="AF65" s="190"/>
      <c r="AG65" s="190"/>
      <c r="AH65" s="206"/>
      <c r="AI65" s="206"/>
      <c r="AJ65" s="206"/>
      <c r="AK65" s="206"/>
      <c r="AL65" s="206"/>
      <c r="AM65" s="206"/>
      <c r="AN65" s="206"/>
      <c r="AO65" s="206"/>
      <c r="AP65" s="206"/>
      <c r="AQ65" s="206"/>
      <c r="AR65" s="206"/>
      <c r="AS65" s="206"/>
      <c r="AT65" s="206"/>
      <c r="AU65" s="206"/>
      <c r="AV65" s="206"/>
      <c r="AW65" s="206"/>
      <c r="AX65" s="206"/>
      <c r="AY65" s="206"/>
      <c r="AZ65" s="206"/>
      <c r="BA65" s="206"/>
      <c r="BB65" s="206"/>
      <c r="BC65" s="206"/>
      <c r="BD65" s="206"/>
      <c r="BE65" s="206"/>
      <c r="BF65" s="206"/>
      <c r="BG65" s="206"/>
      <c r="BH65" s="206"/>
      <c r="BI65" s="206"/>
      <c r="BJ65" s="206"/>
      <c r="BK65" s="206"/>
      <c r="BL65" s="206"/>
      <c r="BM65" s="206"/>
      <c r="BN65" s="206"/>
      <c r="BO65" s="206"/>
      <c r="BP65" s="206"/>
      <c r="BQ65" s="206"/>
      <c r="BR65" s="206"/>
      <c r="BS65" s="206"/>
      <c r="BT65" s="206"/>
      <c r="BU65" s="206"/>
      <c r="BV65" s="206"/>
      <c r="BW65" s="206"/>
      <c r="BX65" s="206"/>
      <c r="BY65" s="206"/>
      <c r="BZ65" s="206"/>
      <c r="CA65" s="206"/>
      <c r="CB65" s="206"/>
      <c r="CC65" s="206"/>
      <c r="CD65" s="206"/>
      <c r="CE65" s="206"/>
      <c r="CF65" s="206"/>
      <c r="CG65" s="206"/>
      <c r="CH65" s="206"/>
      <c r="CI65" s="206"/>
      <c r="CJ65" s="206"/>
      <c r="CK65" s="206"/>
      <c r="CL65" s="206"/>
    </row>
    <row r="66" s="122" customFormat="1" ht="100" hidden="1" customHeight="1" spans="1:90">
      <c r="A66" s="156" t="s">
        <v>58</v>
      </c>
      <c r="B66" s="148" t="s">
        <v>183</v>
      </c>
      <c r="C66" s="148"/>
      <c r="D66" s="148"/>
      <c r="E66" s="149"/>
      <c r="F66" s="149"/>
      <c r="G66" s="149"/>
      <c r="H66" s="149"/>
      <c r="I66" s="149"/>
      <c r="J66" s="148"/>
      <c r="K66" s="178"/>
      <c r="L66" s="178"/>
      <c r="M66" s="178"/>
      <c r="N66" s="178"/>
      <c r="O66" s="178"/>
      <c r="P66" s="178"/>
      <c r="Q66" s="178"/>
      <c r="R66" s="178"/>
      <c r="S66" s="178"/>
      <c r="T66" s="178"/>
      <c r="U66" s="178"/>
      <c r="V66" s="178"/>
      <c r="W66" s="184"/>
      <c r="X66" s="184"/>
      <c r="Y66" s="184"/>
      <c r="Z66" s="184"/>
      <c r="AA66" s="190"/>
      <c r="AB66" s="190"/>
      <c r="AC66" s="190"/>
      <c r="AD66" s="190"/>
      <c r="AE66" s="190"/>
      <c r="AF66" s="190"/>
      <c r="AG66" s="190"/>
      <c r="AH66" s="206"/>
      <c r="AI66" s="206"/>
      <c r="AJ66" s="206"/>
      <c r="AK66" s="206"/>
      <c r="AL66" s="206"/>
      <c r="AM66" s="206"/>
      <c r="AN66" s="206"/>
      <c r="AO66" s="206"/>
      <c r="AP66" s="206"/>
      <c r="AQ66" s="206"/>
      <c r="AR66" s="206"/>
      <c r="AS66" s="206"/>
      <c r="AT66" s="206"/>
      <c r="AU66" s="206"/>
      <c r="AV66" s="206"/>
      <c r="AW66" s="206"/>
      <c r="AX66" s="206"/>
      <c r="AY66" s="206"/>
      <c r="AZ66" s="206"/>
      <c r="BA66" s="206"/>
      <c r="BB66" s="206"/>
      <c r="BC66" s="206"/>
      <c r="BD66" s="206"/>
      <c r="BE66" s="206"/>
      <c r="BF66" s="206"/>
      <c r="BG66" s="206"/>
      <c r="BH66" s="206"/>
      <c r="BI66" s="206"/>
      <c r="BJ66" s="206"/>
      <c r="BK66" s="206"/>
      <c r="BL66" s="206"/>
      <c r="BM66" s="206"/>
      <c r="BN66" s="206"/>
      <c r="BO66" s="206"/>
      <c r="BP66" s="206"/>
      <c r="BQ66" s="206"/>
      <c r="BR66" s="206"/>
      <c r="BS66" s="206"/>
      <c r="BT66" s="206"/>
      <c r="BU66" s="206"/>
      <c r="BV66" s="206"/>
      <c r="BW66" s="206"/>
      <c r="BX66" s="206"/>
      <c r="BY66" s="206"/>
      <c r="BZ66" s="206"/>
      <c r="CA66" s="206"/>
      <c r="CB66" s="206"/>
      <c r="CC66" s="206"/>
      <c r="CD66" s="206"/>
      <c r="CE66" s="206"/>
      <c r="CF66" s="206"/>
      <c r="CG66" s="206"/>
      <c r="CH66" s="206"/>
      <c r="CI66" s="206"/>
      <c r="CJ66" s="206"/>
      <c r="CK66" s="206"/>
      <c r="CL66" s="206"/>
    </row>
    <row r="67" s="122" customFormat="1" ht="100" hidden="1" customHeight="1" spans="1:90">
      <c r="A67" s="156" t="s">
        <v>41</v>
      </c>
      <c r="B67" s="148" t="s">
        <v>184</v>
      </c>
      <c r="C67" s="148"/>
      <c r="D67" s="148"/>
      <c r="E67" s="149"/>
      <c r="F67" s="149"/>
      <c r="G67" s="149"/>
      <c r="H67" s="149"/>
      <c r="I67" s="149"/>
      <c r="J67" s="148"/>
      <c r="K67" s="178">
        <f>K68+K69</f>
        <v>0</v>
      </c>
      <c r="L67" s="178">
        <f t="shared" ref="L67:V67" si="21">L68+L69</f>
        <v>0</v>
      </c>
      <c r="M67" s="178">
        <f t="shared" si="21"/>
        <v>0</v>
      </c>
      <c r="N67" s="178">
        <f t="shared" si="21"/>
        <v>0</v>
      </c>
      <c r="O67" s="178">
        <f t="shared" si="21"/>
        <v>0</v>
      </c>
      <c r="P67" s="178">
        <f t="shared" si="21"/>
        <v>0</v>
      </c>
      <c r="Q67" s="178">
        <f t="shared" si="21"/>
        <v>0</v>
      </c>
      <c r="R67" s="178">
        <f t="shared" si="21"/>
        <v>0</v>
      </c>
      <c r="S67" s="178">
        <f t="shared" si="21"/>
        <v>0</v>
      </c>
      <c r="T67" s="178">
        <f t="shared" si="21"/>
        <v>0</v>
      </c>
      <c r="U67" s="178">
        <f t="shared" si="21"/>
        <v>0</v>
      </c>
      <c r="V67" s="178">
        <f t="shared" si="21"/>
        <v>0</v>
      </c>
      <c r="W67" s="184"/>
      <c r="X67" s="184"/>
      <c r="Y67" s="184"/>
      <c r="Z67" s="184"/>
      <c r="AA67" s="190"/>
      <c r="AB67" s="190"/>
      <c r="AC67" s="190"/>
      <c r="AD67" s="190"/>
      <c r="AE67" s="190"/>
      <c r="AF67" s="190"/>
      <c r="AG67" s="190"/>
      <c r="AH67" s="206"/>
      <c r="AI67" s="206"/>
      <c r="AJ67" s="206"/>
      <c r="AK67" s="206"/>
      <c r="AL67" s="206"/>
      <c r="AM67" s="206"/>
      <c r="AN67" s="206"/>
      <c r="AO67" s="206"/>
      <c r="AP67" s="206"/>
      <c r="AQ67" s="206"/>
      <c r="AR67" s="206"/>
      <c r="AS67" s="206"/>
      <c r="AT67" s="206"/>
      <c r="AU67" s="206"/>
      <c r="AV67" s="206"/>
      <c r="AW67" s="206"/>
      <c r="AX67" s="206"/>
      <c r="AY67" s="206"/>
      <c r="AZ67" s="206"/>
      <c r="BA67" s="206"/>
      <c r="BB67" s="206"/>
      <c r="BC67" s="206"/>
      <c r="BD67" s="206"/>
      <c r="BE67" s="206"/>
      <c r="BF67" s="206"/>
      <c r="BG67" s="206"/>
      <c r="BH67" s="206"/>
      <c r="BI67" s="206"/>
      <c r="BJ67" s="206"/>
      <c r="BK67" s="206"/>
      <c r="BL67" s="206"/>
      <c r="BM67" s="206"/>
      <c r="BN67" s="206"/>
      <c r="BO67" s="206"/>
      <c r="BP67" s="206"/>
      <c r="BQ67" s="206"/>
      <c r="BR67" s="206"/>
      <c r="BS67" s="206"/>
      <c r="BT67" s="206"/>
      <c r="BU67" s="206"/>
      <c r="BV67" s="206"/>
      <c r="BW67" s="206"/>
      <c r="BX67" s="206"/>
      <c r="BY67" s="206"/>
      <c r="BZ67" s="206"/>
      <c r="CA67" s="206"/>
      <c r="CB67" s="206"/>
      <c r="CC67" s="206"/>
      <c r="CD67" s="206"/>
      <c r="CE67" s="206"/>
      <c r="CF67" s="206"/>
      <c r="CG67" s="206"/>
      <c r="CH67" s="206"/>
      <c r="CI67" s="206"/>
      <c r="CJ67" s="206"/>
      <c r="CK67" s="206"/>
      <c r="CL67" s="206"/>
    </row>
    <row r="68" s="122" customFormat="1" ht="100" hidden="1" customHeight="1" spans="1:90">
      <c r="A68" s="156" t="s">
        <v>58</v>
      </c>
      <c r="B68" s="148" t="s">
        <v>185</v>
      </c>
      <c r="C68" s="148"/>
      <c r="D68" s="148"/>
      <c r="E68" s="149"/>
      <c r="F68" s="149"/>
      <c r="G68" s="149"/>
      <c r="H68" s="149"/>
      <c r="I68" s="149"/>
      <c r="J68" s="148"/>
      <c r="K68" s="178"/>
      <c r="L68" s="178"/>
      <c r="M68" s="178"/>
      <c r="N68" s="178"/>
      <c r="O68" s="178"/>
      <c r="P68" s="178"/>
      <c r="Q68" s="178"/>
      <c r="R68" s="178"/>
      <c r="S68" s="178"/>
      <c r="T68" s="178"/>
      <c r="U68" s="178"/>
      <c r="V68" s="178"/>
      <c r="W68" s="184"/>
      <c r="X68" s="184"/>
      <c r="Y68" s="184"/>
      <c r="Z68" s="184"/>
      <c r="AA68" s="190"/>
      <c r="AB68" s="190"/>
      <c r="AC68" s="190"/>
      <c r="AD68" s="190"/>
      <c r="AE68" s="190"/>
      <c r="AF68" s="190"/>
      <c r="AG68" s="190"/>
      <c r="AH68" s="206"/>
      <c r="AI68" s="206"/>
      <c r="AJ68" s="206"/>
      <c r="AK68" s="206"/>
      <c r="AL68" s="206"/>
      <c r="AM68" s="206"/>
      <c r="AN68" s="206"/>
      <c r="AO68" s="206"/>
      <c r="AP68" s="206"/>
      <c r="AQ68" s="206"/>
      <c r="AR68" s="206"/>
      <c r="AS68" s="206"/>
      <c r="AT68" s="206"/>
      <c r="AU68" s="206"/>
      <c r="AV68" s="206"/>
      <c r="AW68" s="206"/>
      <c r="AX68" s="206"/>
      <c r="AY68" s="206"/>
      <c r="AZ68" s="206"/>
      <c r="BA68" s="206"/>
      <c r="BB68" s="206"/>
      <c r="BC68" s="206"/>
      <c r="BD68" s="206"/>
      <c r="BE68" s="206"/>
      <c r="BF68" s="206"/>
      <c r="BG68" s="206"/>
      <c r="BH68" s="206"/>
      <c r="BI68" s="206"/>
      <c r="BJ68" s="206"/>
      <c r="BK68" s="206"/>
      <c r="BL68" s="206"/>
      <c r="BM68" s="206"/>
      <c r="BN68" s="206"/>
      <c r="BO68" s="206"/>
      <c r="BP68" s="206"/>
      <c r="BQ68" s="206"/>
      <c r="BR68" s="206"/>
      <c r="BS68" s="206"/>
      <c r="BT68" s="206"/>
      <c r="BU68" s="206"/>
      <c r="BV68" s="206"/>
      <c r="BW68" s="206"/>
      <c r="BX68" s="206"/>
      <c r="BY68" s="206"/>
      <c r="BZ68" s="206"/>
      <c r="CA68" s="206"/>
      <c r="CB68" s="206"/>
      <c r="CC68" s="206"/>
      <c r="CD68" s="206"/>
      <c r="CE68" s="206"/>
      <c r="CF68" s="206"/>
      <c r="CG68" s="206"/>
      <c r="CH68" s="206"/>
      <c r="CI68" s="206"/>
      <c r="CJ68" s="206"/>
      <c r="CK68" s="206"/>
      <c r="CL68" s="206"/>
    </row>
    <row r="69" s="122" customFormat="1" ht="100" hidden="1" customHeight="1" spans="1:90">
      <c r="A69" s="156" t="s">
        <v>58</v>
      </c>
      <c r="B69" s="148" t="s">
        <v>186</v>
      </c>
      <c r="C69" s="148"/>
      <c r="D69" s="148"/>
      <c r="E69" s="149"/>
      <c r="F69" s="149"/>
      <c r="G69" s="149"/>
      <c r="H69" s="149"/>
      <c r="I69" s="149"/>
      <c r="J69" s="148"/>
      <c r="K69" s="178"/>
      <c r="L69" s="178"/>
      <c r="M69" s="178"/>
      <c r="N69" s="178"/>
      <c r="O69" s="178"/>
      <c r="P69" s="178"/>
      <c r="Q69" s="178"/>
      <c r="R69" s="178"/>
      <c r="S69" s="178"/>
      <c r="T69" s="178"/>
      <c r="U69" s="178"/>
      <c r="V69" s="178"/>
      <c r="W69" s="184"/>
      <c r="X69" s="184"/>
      <c r="Y69" s="184"/>
      <c r="Z69" s="184"/>
      <c r="AA69" s="190"/>
      <c r="AB69" s="190"/>
      <c r="AC69" s="190"/>
      <c r="AD69" s="190"/>
      <c r="AE69" s="190"/>
      <c r="AF69" s="190"/>
      <c r="AG69" s="190"/>
      <c r="AH69" s="206"/>
      <c r="AI69" s="206"/>
      <c r="AJ69" s="206"/>
      <c r="AK69" s="206"/>
      <c r="AL69" s="206"/>
      <c r="AM69" s="206"/>
      <c r="AN69" s="206"/>
      <c r="AO69" s="206"/>
      <c r="AP69" s="206"/>
      <c r="AQ69" s="206"/>
      <c r="AR69" s="206"/>
      <c r="AS69" s="206"/>
      <c r="AT69" s="206"/>
      <c r="AU69" s="206"/>
      <c r="AV69" s="206"/>
      <c r="AW69" s="206"/>
      <c r="AX69" s="206"/>
      <c r="AY69" s="206"/>
      <c r="AZ69" s="206"/>
      <c r="BA69" s="206"/>
      <c r="BB69" s="206"/>
      <c r="BC69" s="206"/>
      <c r="BD69" s="206"/>
      <c r="BE69" s="206"/>
      <c r="BF69" s="206"/>
      <c r="BG69" s="206"/>
      <c r="BH69" s="206"/>
      <c r="BI69" s="206"/>
      <c r="BJ69" s="206"/>
      <c r="BK69" s="206"/>
      <c r="BL69" s="206"/>
      <c r="BM69" s="206"/>
      <c r="BN69" s="206"/>
      <c r="BO69" s="206"/>
      <c r="BP69" s="206"/>
      <c r="BQ69" s="206"/>
      <c r="BR69" s="206"/>
      <c r="BS69" s="206"/>
      <c r="BT69" s="206"/>
      <c r="BU69" s="206"/>
      <c r="BV69" s="206"/>
      <c r="BW69" s="206"/>
      <c r="BX69" s="206"/>
      <c r="BY69" s="206"/>
      <c r="BZ69" s="206"/>
      <c r="CA69" s="206"/>
      <c r="CB69" s="206"/>
      <c r="CC69" s="206"/>
      <c r="CD69" s="206"/>
      <c r="CE69" s="206"/>
      <c r="CF69" s="206"/>
      <c r="CG69" s="206"/>
      <c r="CH69" s="206"/>
      <c r="CI69" s="206"/>
      <c r="CJ69" s="206"/>
      <c r="CK69" s="206"/>
      <c r="CL69" s="206"/>
    </row>
    <row r="70" s="122" customFormat="1" ht="100" hidden="1" customHeight="1" spans="1:90">
      <c r="A70" s="156" t="s">
        <v>41</v>
      </c>
      <c r="B70" s="148" t="s">
        <v>187</v>
      </c>
      <c r="C70" s="148"/>
      <c r="D70" s="148"/>
      <c r="E70" s="149"/>
      <c r="F70" s="149"/>
      <c r="G70" s="149"/>
      <c r="H70" s="149"/>
      <c r="I70" s="149"/>
      <c r="J70" s="148"/>
      <c r="K70" s="178">
        <f>K71+K72+K73</f>
        <v>0</v>
      </c>
      <c r="L70" s="178">
        <f t="shared" ref="L70:V70" si="22">L71+L72+L73</f>
        <v>0</v>
      </c>
      <c r="M70" s="178">
        <f t="shared" si="22"/>
        <v>0</v>
      </c>
      <c r="N70" s="178">
        <f t="shared" si="22"/>
        <v>0</v>
      </c>
      <c r="O70" s="178">
        <f t="shared" si="22"/>
        <v>0</v>
      </c>
      <c r="P70" s="178">
        <f t="shared" si="22"/>
        <v>0</v>
      </c>
      <c r="Q70" s="178">
        <f t="shared" si="22"/>
        <v>0</v>
      </c>
      <c r="R70" s="178">
        <f t="shared" si="22"/>
        <v>0</v>
      </c>
      <c r="S70" s="178">
        <f t="shared" si="22"/>
        <v>0</v>
      </c>
      <c r="T70" s="178">
        <f t="shared" si="22"/>
        <v>0</v>
      </c>
      <c r="U70" s="178">
        <f t="shared" si="22"/>
        <v>0</v>
      </c>
      <c r="V70" s="178">
        <f t="shared" si="22"/>
        <v>0</v>
      </c>
      <c r="W70" s="184"/>
      <c r="X70" s="184"/>
      <c r="Y70" s="184"/>
      <c r="Z70" s="184"/>
      <c r="AA70" s="190"/>
      <c r="AB70" s="190"/>
      <c r="AC70" s="190"/>
      <c r="AD70" s="190"/>
      <c r="AE70" s="190"/>
      <c r="AF70" s="190"/>
      <c r="AG70" s="190"/>
      <c r="AH70" s="206"/>
      <c r="AI70" s="206"/>
      <c r="AJ70" s="206"/>
      <c r="AK70" s="206"/>
      <c r="AL70" s="206"/>
      <c r="AM70" s="206"/>
      <c r="AN70" s="206"/>
      <c r="AO70" s="206"/>
      <c r="AP70" s="206"/>
      <c r="AQ70" s="206"/>
      <c r="AR70" s="206"/>
      <c r="AS70" s="206"/>
      <c r="AT70" s="206"/>
      <c r="AU70" s="206"/>
      <c r="AV70" s="206"/>
      <c r="AW70" s="206"/>
      <c r="AX70" s="206"/>
      <c r="AY70" s="206"/>
      <c r="AZ70" s="206"/>
      <c r="BA70" s="206"/>
      <c r="BB70" s="206"/>
      <c r="BC70" s="206"/>
      <c r="BD70" s="206"/>
      <c r="BE70" s="206"/>
      <c r="BF70" s="206"/>
      <c r="BG70" s="206"/>
      <c r="BH70" s="206"/>
      <c r="BI70" s="206"/>
      <c r="BJ70" s="206"/>
      <c r="BK70" s="206"/>
      <c r="BL70" s="206"/>
      <c r="BM70" s="206"/>
      <c r="BN70" s="206"/>
      <c r="BO70" s="206"/>
      <c r="BP70" s="206"/>
      <c r="BQ70" s="206"/>
      <c r="BR70" s="206"/>
      <c r="BS70" s="206"/>
      <c r="BT70" s="206"/>
      <c r="BU70" s="206"/>
      <c r="BV70" s="206"/>
      <c r="BW70" s="206"/>
      <c r="BX70" s="206"/>
      <c r="BY70" s="206"/>
      <c r="BZ70" s="206"/>
      <c r="CA70" s="206"/>
      <c r="CB70" s="206"/>
      <c r="CC70" s="206"/>
      <c r="CD70" s="206"/>
      <c r="CE70" s="206"/>
      <c r="CF70" s="206"/>
      <c r="CG70" s="206"/>
      <c r="CH70" s="206"/>
      <c r="CI70" s="206"/>
      <c r="CJ70" s="206"/>
      <c r="CK70" s="206"/>
      <c r="CL70" s="206"/>
    </row>
    <row r="71" s="122" customFormat="1" ht="100" hidden="1" customHeight="1" spans="1:90">
      <c r="A71" s="156" t="s">
        <v>58</v>
      </c>
      <c r="B71" s="148" t="s">
        <v>188</v>
      </c>
      <c r="C71" s="148"/>
      <c r="D71" s="148"/>
      <c r="E71" s="149"/>
      <c r="F71" s="149"/>
      <c r="G71" s="149"/>
      <c r="H71" s="149"/>
      <c r="I71" s="149"/>
      <c r="J71" s="148"/>
      <c r="K71" s="178"/>
      <c r="L71" s="178"/>
      <c r="M71" s="178"/>
      <c r="N71" s="178"/>
      <c r="O71" s="178"/>
      <c r="P71" s="178"/>
      <c r="Q71" s="178"/>
      <c r="R71" s="178"/>
      <c r="S71" s="178"/>
      <c r="T71" s="178"/>
      <c r="U71" s="178"/>
      <c r="V71" s="178"/>
      <c r="W71" s="184"/>
      <c r="X71" s="184"/>
      <c r="Y71" s="184"/>
      <c r="Z71" s="184"/>
      <c r="AA71" s="190"/>
      <c r="AB71" s="190"/>
      <c r="AC71" s="190"/>
      <c r="AD71" s="190"/>
      <c r="AE71" s="190"/>
      <c r="AF71" s="190"/>
      <c r="AG71" s="190"/>
      <c r="AH71" s="206"/>
      <c r="AI71" s="206"/>
      <c r="AJ71" s="206"/>
      <c r="AK71" s="206"/>
      <c r="AL71" s="206"/>
      <c r="AM71" s="206"/>
      <c r="AN71" s="206"/>
      <c r="AO71" s="206"/>
      <c r="AP71" s="206"/>
      <c r="AQ71" s="206"/>
      <c r="AR71" s="206"/>
      <c r="AS71" s="206"/>
      <c r="AT71" s="206"/>
      <c r="AU71" s="206"/>
      <c r="AV71" s="206"/>
      <c r="AW71" s="206"/>
      <c r="AX71" s="206"/>
      <c r="AY71" s="206"/>
      <c r="AZ71" s="206"/>
      <c r="BA71" s="206"/>
      <c r="BB71" s="206"/>
      <c r="BC71" s="206"/>
      <c r="BD71" s="206"/>
      <c r="BE71" s="206"/>
      <c r="BF71" s="206"/>
      <c r="BG71" s="206"/>
      <c r="BH71" s="206"/>
      <c r="BI71" s="206"/>
      <c r="BJ71" s="206"/>
      <c r="BK71" s="206"/>
      <c r="BL71" s="206"/>
      <c r="BM71" s="206"/>
      <c r="BN71" s="206"/>
      <c r="BO71" s="206"/>
      <c r="BP71" s="206"/>
      <c r="BQ71" s="206"/>
      <c r="BR71" s="206"/>
      <c r="BS71" s="206"/>
      <c r="BT71" s="206"/>
      <c r="BU71" s="206"/>
      <c r="BV71" s="206"/>
      <c r="BW71" s="206"/>
      <c r="BX71" s="206"/>
      <c r="BY71" s="206"/>
      <c r="BZ71" s="206"/>
      <c r="CA71" s="206"/>
      <c r="CB71" s="206"/>
      <c r="CC71" s="206"/>
      <c r="CD71" s="206"/>
      <c r="CE71" s="206"/>
      <c r="CF71" s="206"/>
      <c r="CG71" s="206"/>
      <c r="CH71" s="206"/>
      <c r="CI71" s="206"/>
      <c r="CJ71" s="206"/>
      <c r="CK71" s="206"/>
      <c r="CL71" s="206"/>
    </row>
    <row r="72" s="122" customFormat="1" ht="100" hidden="1" customHeight="1" spans="1:90">
      <c r="A72" s="156" t="s">
        <v>58</v>
      </c>
      <c r="B72" s="148" t="s">
        <v>189</v>
      </c>
      <c r="C72" s="148"/>
      <c r="D72" s="148"/>
      <c r="E72" s="149"/>
      <c r="F72" s="149"/>
      <c r="G72" s="149"/>
      <c r="H72" s="149"/>
      <c r="I72" s="149"/>
      <c r="J72" s="148"/>
      <c r="K72" s="178"/>
      <c r="L72" s="178"/>
      <c r="M72" s="178"/>
      <c r="N72" s="178"/>
      <c r="O72" s="178"/>
      <c r="P72" s="178"/>
      <c r="Q72" s="178"/>
      <c r="R72" s="178"/>
      <c r="S72" s="178"/>
      <c r="T72" s="178"/>
      <c r="U72" s="178"/>
      <c r="V72" s="178"/>
      <c r="W72" s="184"/>
      <c r="X72" s="184"/>
      <c r="Y72" s="184"/>
      <c r="Z72" s="184"/>
      <c r="AA72" s="190"/>
      <c r="AB72" s="190"/>
      <c r="AC72" s="190"/>
      <c r="AD72" s="190"/>
      <c r="AE72" s="190"/>
      <c r="AF72" s="190"/>
      <c r="AG72" s="190"/>
      <c r="AH72" s="206"/>
      <c r="AI72" s="206"/>
      <c r="AJ72" s="206"/>
      <c r="AK72" s="206"/>
      <c r="AL72" s="206"/>
      <c r="AM72" s="206"/>
      <c r="AN72" s="206"/>
      <c r="AO72" s="206"/>
      <c r="AP72" s="206"/>
      <c r="AQ72" s="206"/>
      <c r="AR72" s="206"/>
      <c r="AS72" s="206"/>
      <c r="AT72" s="206"/>
      <c r="AU72" s="206"/>
      <c r="AV72" s="206"/>
      <c r="AW72" s="206"/>
      <c r="AX72" s="206"/>
      <c r="AY72" s="206"/>
      <c r="AZ72" s="206"/>
      <c r="BA72" s="206"/>
      <c r="BB72" s="206"/>
      <c r="BC72" s="206"/>
      <c r="BD72" s="206"/>
      <c r="BE72" s="206"/>
      <c r="BF72" s="206"/>
      <c r="BG72" s="206"/>
      <c r="BH72" s="206"/>
      <c r="BI72" s="206"/>
      <c r="BJ72" s="206"/>
      <c r="BK72" s="206"/>
      <c r="BL72" s="206"/>
      <c r="BM72" s="206"/>
      <c r="BN72" s="206"/>
      <c r="BO72" s="206"/>
      <c r="BP72" s="206"/>
      <c r="BQ72" s="206"/>
      <c r="BR72" s="206"/>
      <c r="BS72" s="206"/>
      <c r="BT72" s="206"/>
      <c r="BU72" s="206"/>
      <c r="BV72" s="206"/>
      <c r="BW72" s="206"/>
      <c r="BX72" s="206"/>
      <c r="BY72" s="206"/>
      <c r="BZ72" s="206"/>
      <c r="CA72" s="206"/>
      <c r="CB72" s="206"/>
      <c r="CC72" s="206"/>
      <c r="CD72" s="206"/>
      <c r="CE72" s="206"/>
      <c r="CF72" s="206"/>
      <c r="CG72" s="206"/>
      <c r="CH72" s="206"/>
      <c r="CI72" s="206"/>
      <c r="CJ72" s="206"/>
      <c r="CK72" s="206"/>
      <c r="CL72" s="206"/>
    </row>
    <row r="73" s="122" customFormat="1" ht="100" hidden="1" customHeight="1" spans="1:90">
      <c r="A73" s="156" t="s">
        <v>58</v>
      </c>
      <c r="B73" s="148" t="s">
        <v>190</v>
      </c>
      <c r="C73" s="148"/>
      <c r="D73" s="148"/>
      <c r="E73" s="149"/>
      <c r="F73" s="149"/>
      <c r="G73" s="149"/>
      <c r="H73" s="149"/>
      <c r="I73" s="149"/>
      <c r="J73" s="148"/>
      <c r="K73" s="178"/>
      <c r="L73" s="178"/>
      <c r="M73" s="178"/>
      <c r="N73" s="178"/>
      <c r="O73" s="178"/>
      <c r="P73" s="178"/>
      <c r="Q73" s="178"/>
      <c r="R73" s="178"/>
      <c r="S73" s="178"/>
      <c r="T73" s="178"/>
      <c r="U73" s="178"/>
      <c r="V73" s="178"/>
      <c r="W73" s="184"/>
      <c r="X73" s="184"/>
      <c r="Y73" s="184"/>
      <c r="Z73" s="184"/>
      <c r="AA73" s="190"/>
      <c r="AB73" s="190"/>
      <c r="AC73" s="190"/>
      <c r="AD73" s="190"/>
      <c r="AE73" s="190"/>
      <c r="AF73" s="190"/>
      <c r="AG73" s="190"/>
      <c r="AH73" s="206"/>
      <c r="AI73" s="206"/>
      <c r="AJ73" s="206"/>
      <c r="AK73" s="206"/>
      <c r="AL73" s="206"/>
      <c r="AM73" s="206"/>
      <c r="AN73" s="206"/>
      <c r="AO73" s="206"/>
      <c r="AP73" s="206"/>
      <c r="AQ73" s="206"/>
      <c r="AR73" s="206"/>
      <c r="AS73" s="206"/>
      <c r="AT73" s="206"/>
      <c r="AU73" s="206"/>
      <c r="AV73" s="206"/>
      <c r="AW73" s="206"/>
      <c r="AX73" s="206"/>
      <c r="AY73" s="206"/>
      <c r="AZ73" s="206"/>
      <c r="BA73" s="206"/>
      <c r="BB73" s="206"/>
      <c r="BC73" s="206"/>
      <c r="BD73" s="206"/>
      <c r="BE73" s="206"/>
      <c r="BF73" s="206"/>
      <c r="BG73" s="206"/>
      <c r="BH73" s="206"/>
      <c r="BI73" s="206"/>
      <c r="BJ73" s="206"/>
      <c r="BK73" s="206"/>
      <c r="BL73" s="206"/>
      <c r="BM73" s="206"/>
      <c r="BN73" s="206"/>
      <c r="BO73" s="206"/>
      <c r="BP73" s="206"/>
      <c r="BQ73" s="206"/>
      <c r="BR73" s="206"/>
      <c r="BS73" s="206"/>
      <c r="BT73" s="206"/>
      <c r="BU73" s="206"/>
      <c r="BV73" s="206"/>
      <c r="BW73" s="206"/>
      <c r="BX73" s="206"/>
      <c r="BY73" s="206"/>
      <c r="BZ73" s="206"/>
      <c r="CA73" s="206"/>
      <c r="CB73" s="206"/>
      <c r="CC73" s="206"/>
      <c r="CD73" s="206"/>
      <c r="CE73" s="206"/>
      <c r="CF73" s="206"/>
      <c r="CG73" s="206"/>
      <c r="CH73" s="206"/>
      <c r="CI73" s="206"/>
      <c r="CJ73" s="206"/>
      <c r="CK73" s="206"/>
      <c r="CL73" s="206"/>
    </row>
    <row r="74" s="122" customFormat="1" ht="100" hidden="1" customHeight="1" spans="1:90">
      <c r="A74" s="156" t="s">
        <v>41</v>
      </c>
      <c r="B74" s="148" t="s">
        <v>191</v>
      </c>
      <c r="C74" s="148"/>
      <c r="D74" s="148"/>
      <c r="E74" s="149"/>
      <c r="F74" s="149"/>
      <c r="G74" s="149"/>
      <c r="H74" s="149"/>
      <c r="I74" s="149"/>
      <c r="J74" s="148"/>
      <c r="K74" s="178">
        <f>K75</f>
        <v>0</v>
      </c>
      <c r="L74" s="178">
        <f t="shared" ref="L74:V74" si="23">L75</f>
        <v>0</v>
      </c>
      <c r="M74" s="178">
        <f t="shared" si="23"/>
        <v>0</v>
      </c>
      <c r="N74" s="178">
        <f t="shared" si="23"/>
        <v>0</v>
      </c>
      <c r="O74" s="178">
        <f t="shared" si="23"/>
        <v>0</v>
      </c>
      <c r="P74" s="178">
        <f t="shared" si="23"/>
        <v>0</v>
      </c>
      <c r="Q74" s="178">
        <f t="shared" si="23"/>
        <v>0</v>
      </c>
      <c r="R74" s="178">
        <f t="shared" si="23"/>
        <v>0</v>
      </c>
      <c r="S74" s="178">
        <f t="shared" si="23"/>
        <v>0</v>
      </c>
      <c r="T74" s="178">
        <f t="shared" si="23"/>
        <v>0</v>
      </c>
      <c r="U74" s="178">
        <f t="shared" si="23"/>
        <v>0</v>
      </c>
      <c r="V74" s="178">
        <f t="shared" si="23"/>
        <v>0</v>
      </c>
      <c r="W74" s="184"/>
      <c r="X74" s="184"/>
      <c r="Y74" s="184"/>
      <c r="Z74" s="184"/>
      <c r="AA74" s="190"/>
      <c r="AB74" s="190"/>
      <c r="AC74" s="190"/>
      <c r="AD74" s="190"/>
      <c r="AE74" s="190"/>
      <c r="AF74" s="190"/>
      <c r="AG74" s="190"/>
      <c r="AH74" s="206"/>
      <c r="AI74" s="206"/>
      <c r="AJ74" s="206"/>
      <c r="AK74" s="206"/>
      <c r="AL74" s="206"/>
      <c r="AM74" s="206"/>
      <c r="AN74" s="206"/>
      <c r="AO74" s="206"/>
      <c r="AP74" s="206"/>
      <c r="AQ74" s="206"/>
      <c r="AR74" s="206"/>
      <c r="AS74" s="206"/>
      <c r="AT74" s="206"/>
      <c r="AU74" s="206"/>
      <c r="AV74" s="206"/>
      <c r="AW74" s="206"/>
      <c r="AX74" s="206"/>
      <c r="AY74" s="206"/>
      <c r="AZ74" s="206"/>
      <c r="BA74" s="206"/>
      <c r="BB74" s="206"/>
      <c r="BC74" s="206"/>
      <c r="BD74" s="206"/>
      <c r="BE74" s="206"/>
      <c r="BF74" s="206"/>
      <c r="BG74" s="206"/>
      <c r="BH74" s="206"/>
      <c r="BI74" s="206"/>
      <c r="BJ74" s="206"/>
      <c r="BK74" s="206"/>
      <c r="BL74" s="206"/>
      <c r="BM74" s="206"/>
      <c r="BN74" s="206"/>
      <c r="BO74" s="206"/>
      <c r="BP74" s="206"/>
      <c r="BQ74" s="206"/>
      <c r="BR74" s="206"/>
      <c r="BS74" s="206"/>
      <c r="BT74" s="206"/>
      <c r="BU74" s="206"/>
      <c r="BV74" s="206"/>
      <c r="BW74" s="206"/>
      <c r="BX74" s="206"/>
      <c r="BY74" s="206"/>
      <c r="BZ74" s="206"/>
      <c r="CA74" s="206"/>
      <c r="CB74" s="206"/>
      <c r="CC74" s="206"/>
      <c r="CD74" s="206"/>
      <c r="CE74" s="206"/>
      <c r="CF74" s="206"/>
      <c r="CG74" s="206"/>
      <c r="CH74" s="206"/>
      <c r="CI74" s="206"/>
      <c r="CJ74" s="206"/>
      <c r="CK74" s="206"/>
      <c r="CL74" s="206"/>
    </row>
    <row r="75" s="122" customFormat="1" ht="100" hidden="1" customHeight="1" spans="1:90">
      <c r="A75" s="156" t="s">
        <v>58</v>
      </c>
      <c r="B75" s="148" t="s">
        <v>191</v>
      </c>
      <c r="C75" s="148"/>
      <c r="D75" s="148"/>
      <c r="E75" s="149"/>
      <c r="F75" s="149"/>
      <c r="G75" s="149"/>
      <c r="H75" s="149"/>
      <c r="I75" s="149"/>
      <c r="J75" s="148"/>
      <c r="K75" s="178"/>
      <c r="L75" s="178"/>
      <c r="M75" s="178"/>
      <c r="N75" s="178"/>
      <c r="O75" s="178"/>
      <c r="P75" s="178"/>
      <c r="Q75" s="178"/>
      <c r="R75" s="178"/>
      <c r="S75" s="178"/>
      <c r="T75" s="178"/>
      <c r="U75" s="178"/>
      <c r="V75" s="178"/>
      <c r="W75" s="184"/>
      <c r="X75" s="184"/>
      <c r="Y75" s="184"/>
      <c r="Z75" s="184"/>
      <c r="AA75" s="190"/>
      <c r="AB75" s="190"/>
      <c r="AC75" s="190"/>
      <c r="AD75" s="190"/>
      <c r="AE75" s="190"/>
      <c r="AF75" s="190"/>
      <c r="AG75" s="190"/>
      <c r="AH75" s="206"/>
      <c r="AI75" s="206"/>
      <c r="AJ75" s="206"/>
      <c r="AK75" s="206"/>
      <c r="AL75" s="206"/>
      <c r="AM75" s="206"/>
      <c r="AN75" s="206"/>
      <c r="AO75" s="206"/>
      <c r="AP75" s="206"/>
      <c r="AQ75" s="206"/>
      <c r="AR75" s="206"/>
      <c r="AS75" s="206"/>
      <c r="AT75" s="206"/>
      <c r="AU75" s="206"/>
      <c r="AV75" s="206"/>
      <c r="AW75" s="206"/>
      <c r="AX75" s="206"/>
      <c r="AY75" s="206"/>
      <c r="AZ75" s="206"/>
      <c r="BA75" s="206"/>
      <c r="BB75" s="206"/>
      <c r="BC75" s="206"/>
      <c r="BD75" s="206"/>
      <c r="BE75" s="206"/>
      <c r="BF75" s="206"/>
      <c r="BG75" s="206"/>
      <c r="BH75" s="206"/>
      <c r="BI75" s="206"/>
      <c r="BJ75" s="206"/>
      <c r="BK75" s="206"/>
      <c r="BL75" s="206"/>
      <c r="BM75" s="206"/>
      <c r="BN75" s="206"/>
      <c r="BO75" s="206"/>
      <c r="BP75" s="206"/>
      <c r="BQ75" s="206"/>
      <c r="BR75" s="206"/>
      <c r="BS75" s="206"/>
      <c r="BT75" s="206"/>
      <c r="BU75" s="206"/>
      <c r="BV75" s="206"/>
      <c r="BW75" s="206"/>
      <c r="BX75" s="206"/>
      <c r="BY75" s="206"/>
      <c r="BZ75" s="206"/>
      <c r="CA75" s="206"/>
      <c r="CB75" s="206"/>
      <c r="CC75" s="206"/>
      <c r="CD75" s="206"/>
      <c r="CE75" s="206"/>
      <c r="CF75" s="206"/>
      <c r="CG75" s="206"/>
      <c r="CH75" s="206"/>
      <c r="CI75" s="206"/>
      <c r="CJ75" s="206"/>
      <c r="CK75" s="206"/>
      <c r="CL75" s="206"/>
    </row>
    <row r="76" s="122" customFormat="1" ht="100" hidden="1" customHeight="1" spans="1:90">
      <c r="A76" s="147" t="s">
        <v>39</v>
      </c>
      <c r="B76" s="148" t="s">
        <v>192</v>
      </c>
      <c r="C76" s="148"/>
      <c r="D76" s="148"/>
      <c r="E76" s="149"/>
      <c r="F76" s="149"/>
      <c r="G76" s="149"/>
      <c r="H76" s="149"/>
      <c r="I76" s="149"/>
      <c r="J76" s="148"/>
      <c r="K76" s="178">
        <f>K77+K91+K100</f>
        <v>64.776</v>
      </c>
      <c r="L76" s="178">
        <f t="shared" ref="L76:V76" si="24">L77+L91+L100</f>
        <v>7756</v>
      </c>
      <c r="M76" s="178">
        <f t="shared" si="24"/>
        <v>37015</v>
      </c>
      <c r="N76" s="178">
        <f t="shared" si="24"/>
        <v>9317.39</v>
      </c>
      <c r="O76" s="178">
        <f t="shared" si="24"/>
        <v>1282</v>
      </c>
      <c r="P76" s="178">
        <f t="shared" si="24"/>
        <v>5293</v>
      </c>
      <c r="Q76" s="178">
        <f t="shared" si="24"/>
        <v>0</v>
      </c>
      <c r="R76" s="178">
        <f t="shared" si="24"/>
        <v>40</v>
      </c>
      <c r="S76" s="178">
        <f t="shared" si="24"/>
        <v>185</v>
      </c>
      <c r="T76" s="178">
        <f t="shared" si="24"/>
        <v>2517.39</v>
      </c>
      <c r="U76" s="178">
        <f t="shared" si="24"/>
        <v>0</v>
      </c>
      <c r="V76" s="178">
        <f t="shared" si="24"/>
        <v>0</v>
      </c>
      <c r="W76" s="184"/>
      <c r="X76" s="184"/>
      <c r="Y76" s="184"/>
      <c r="Z76" s="184"/>
      <c r="AA76" s="190"/>
      <c r="AB76" s="190"/>
      <c r="AC76" s="190"/>
      <c r="AD76" s="190"/>
      <c r="AE76" s="190"/>
      <c r="AF76" s="190"/>
      <c r="AG76" s="190"/>
      <c r="AH76" s="206"/>
      <c r="AI76" s="206"/>
      <c r="AJ76" s="206"/>
      <c r="AK76" s="206"/>
      <c r="AL76" s="206"/>
      <c r="AM76" s="206"/>
      <c r="AN76" s="206"/>
      <c r="AO76" s="206"/>
      <c r="AP76" s="206"/>
      <c r="AQ76" s="206"/>
      <c r="AR76" s="206"/>
      <c r="AS76" s="206"/>
      <c r="AT76" s="206"/>
      <c r="AU76" s="206"/>
      <c r="AV76" s="206"/>
      <c r="AW76" s="206"/>
      <c r="AX76" s="206"/>
      <c r="AY76" s="206"/>
      <c r="AZ76" s="206"/>
      <c r="BA76" s="206"/>
      <c r="BB76" s="206"/>
      <c r="BC76" s="206"/>
      <c r="BD76" s="206"/>
      <c r="BE76" s="206"/>
      <c r="BF76" s="206"/>
      <c r="BG76" s="206"/>
      <c r="BH76" s="206"/>
      <c r="BI76" s="206"/>
      <c r="BJ76" s="206"/>
      <c r="BK76" s="206"/>
      <c r="BL76" s="206"/>
      <c r="BM76" s="206"/>
      <c r="BN76" s="206"/>
      <c r="BO76" s="206"/>
      <c r="BP76" s="206"/>
      <c r="BQ76" s="206"/>
      <c r="BR76" s="206"/>
      <c r="BS76" s="206"/>
      <c r="BT76" s="206"/>
      <c r="BU76" s="206"/>
      <c r="BV76" s="206"/>
      <c r="BW76" s="206"/>
      <c r="BX76" s="206"/>
      <c r="BY76" s="206"/>
      <c r="BZ76" s="206"/>
      <c r="CA76" s="206"/>
      <c r="CB76" s="206"/>
      <c r="CC76" s="206"/>
      <c r="CD76" s="206"/>
      <c r="CE76" s="206"/>
      <c r="CF76" s="206"/>
      <c r="CG76" s="206"/>
      <c r="CH76" s="206"/>
      <c r="CI76" s="206"/>
      <c r="CJ76" s="206"/>
      <c r="CK76" s="206"/>
      <c r="CL76" s="206"/>
    </row>
    <row r="77" s="122" customFormat="1" ht="100" hidden="1" customHeight="1" spans="1:90">
      <c r="A77" s="147" t="s">
        <v>41</v>
      </c>
      <c r="B77" s="148" t="s">
        <v>193</v>
      </c>
      <c r="C77" s="148"/>
      <c r="D77" s="148"/>
      <c r="E77" s="149"/>
      <c r="F77" s="149"/>
      <c r="G77" s="149"/>
      <c r="H77" s="149"/>
      <c r="I77" s="149"/>
      <c r="J77" s="148"/>
      <c r="K77" s="178">
        <f>K78+K79+K80+K81+K85+K86+K87+K88+K89</f>
        <v>29.293</v>
      </c>
      <c r="L77" s="178">
        <f t="shared" ref="L77:V77" si="25">L78+L79+L80+L81+L85+L86+L87+L88+L89</f>
        <v>6559</v>
      </c>
      <c r="M77" s="178">
        <f t="shared" si="25"/>
        <v>32847</v>
      </c>
      <c r="N77" s="178">
        <f t="shared" si="25"/>
        <v>6817.39</v>
      </c>
      <c r="O77" s="178">
        <f t="shared" si="25"/>
        <v>0</v>
      </c>
      <c r="P77" s="178">
        <f t="shared" si="25"/>
        <v>4300</v>
      </c>
      <c r="Q77" s="178">
        <f t="shared" si="25"/>
        <v>0</v>
      </c>
      <c r="R77" s="178">
        <f t="shared" si="25"/>
        <v>0</v>
      </c>
      <c r="S77" s="178">
        <f t="shared" si="25"/>
        <v>0</v>
      </c>
      <c r="T77" s="178">
        <f t="shared" si="25"/>
        <v>2517.39</v>
      </c>
      <c r="U77" s="178">
        <f t="shared" si="25"/>
        <v>0</v>
      </c>
      <c r="V77" s="178">
        <f t="shared" si="25"/>
        <v>0</v>
      </c>
      <c r="W77" s="184"/>
      <c r="X77" s="184"/>
      <c r="Y77" s="184"/>
      <c r="Z77" s="184"/>
      <c r="AA77" s="190"/>
      <c r="AB77" s="190"/>
      <c r="AC77" s="190"/>
      <c r="AD77" s="190"/>
      <c r="AE77" s="190"/>
      <c r="AF77" s="190"/>
      <c r="AG77" s="190"/>
      <c r="AH77" s="206"/>
      <c r="AI77" s="206"/>
      <c r="AJ77" s="206"/>
      <c r="AK77" s="206"/>
      <c r="AL77" s="206"/>
      <c r="AM77" s="206"/>
      <c r="AN77" s="206"/>
      <c r="AO77" s="206"/>
      <c r="AP77" s="206"/>
      <c r="AQ77" s="206"/>
      <c r="AR77" s="206"/>
      <c r="AS77" s="206"/>
      <c r="AT77" s="206"/>
      <c r="AU77" s="206"/>
      <c r="AV77" s="206"/>
      <c r="AW77" s="206"/>
      <c r="AX77" s="206"/>
      <c r="AY77" s="206"/>
      <c r="AZ77" s="206"/>
      <c r="BA77" s="206"/>
      <c r="BB77" s="206"/>
      <c r="BC77" s="206"/>
      <c r="BD77" s="206"/>
      <c r="BE77" s="206"/>
      <c r="BF77" s="206"/>
      <c r="BG77" s="206"/>
      <c r="BH77" s="206"/>
      <c r="BI77" s="206"/>
      <c r="BJ77" s="206"/>
      <c r="BK77" s="206"/>
      <c r="BL77" s="206"/>
      <c r="BM77" s="206"/>
      <c r="BN77" s="206"/>
      <c r="BO77" s="206"/>
      <c r="BP77" s="206"/>
      <c r="BQ77" s="206"/>
      <c r="BR77" s="206"/>
      <c r="BS77" s="206"/>
      <c r="BT77" s="206"/>
      <c r="BU77" s="206"/>
      <c r="BV77" s="206"/>
      <c r="BW77" s="206"/>
      <c r="BX77" s="206"/>
      <c r="BY77" s="206"/>
      <c r="BZ77" s="206"/>
      <c r="CA77" s="206"/>
      <c r="CB77" s="206"/>
      <c r="CC77" s="206"/>
      <c r="CD77" s="206"/>
      <c r="CE77" s="206"/>
      <c r="CF77" s="206"/>
      <c r="CG77" s="206"/>
      <c r="CH77" s="206"/>
      <c r="CI77" s="206"/>
      <c r="CJ77" s="206"/>
      <c r="CK77" s="206"/>
      <c r="CL77" s="206"/>
    </row>
    <row r="78" s="127" customFormat="1" ht="100" hidden="1" customHeight="1" spans="1:90">
      <c r="A78" s="156" t="s">
        <v>58</v>
      </c>
      <c r="B78" s="148" t="s">
        <v>194</v>
      </c>
      <c r="C78" s="148"/>
      <c r="D78" s="148"/>
      <c r="E78" s="149"/>
      <c r="F78" s="149"/>
      <c r="G78" s="149"/>
      <c r="H78" s="149"/>
      <c r="I78" s="149"/>
      <c r="J78" s="148"/>
      <c r="K78" s="178"/>
      <c r="L78" s="178"/>
      <c r="M78" s="178"/>
      <c r="N78" s="178"/>
      <c r="O78" s="178"/>
      <c r="P78" s="178"/>
      <c r="Q78" s="178"/>
      <c r="R78" s="178"/>
      <c r="S78" s="178"/>
      <c r="T78" s="178"/>
      <c r="U78" s="178"/>
      <c r="V78" s="178"/>
      <c r="W78" s="184"/>
      <c r="X78" s="184"/>
      <c r="Y78" s="184"/>
      <c r="Z78" s="184"/>
      <c r="AA78" s="217"/>
      <c r="AB78" s="217"/>
      <c r="AC78" s="217"/>
      <c r="AD78" s="217"/>
      <c r="AE78" s="217"/>
      <c r="AF78" s="217"/>
      <c r="AG78" s="217"/>
      <c r="AH78" s="218"/>
      <c r="AI78" s="218"/>
      <c r="AJ78" s="218"/>
      <c r="AK78" s="218"/>
      <c r="AL78" s="218"/>
      <c r="AM78" s="218"/>
      <c r="AN78" s="218"/>
      <c r="AO78" s="218"/>
      <c r="AP78" s="218"/>
      <c r="AQ78" s="218"/>
      <c r="AR78" s="218"/>
      <c r="AS78" s="218"/>
      <c r="AT78" s="218"/>
      <c r="AU78" s="218"/>
      <c r="AV78" s="218"/>
      <c r="AW78" s="218"/>
      <c r="AX78" s="218"/>
      <c r="AY78" s="218"/>
      <c r="AZ78" s="218"/>
      <c r="BA78" s="218"/>
      <c r="BB78" s="218"/>
      <c r="BC78" s="218"/>
      <c r="BD78" s="218"/>
      <c r="BE78" s="218"/>
      <c r="BF78" s="218"/>
      <c r="BG78" s="218"/>
      <c r="BH78" s="218"/>
      <c r="BI78" s="218"/>
      <c r="BJ78" s="218"/>
      <c r="BK78" s="218"/>
      <c r="BL78" s="218"/>
      <c r="BM78" s="218"/>
      <c r="BN78" s="218"/>
      <c r="BO78" s="218"/>
      <c r="BP78" s="218"/>
      <c r="BQ78" s="218"/>
      <c r="BR78" s="218"/>
      <c r="BS78" s="218"/>
      <c r="BT78" s="218"/>
      <c r="BU78" s="218"/>
      <c r="BV78" s="218"/>
      <c r="BW78" s="218"/>
      <c r="BX78" s="218"/>
      <c r="BY78" s="218"/>
      <c r="BZ78" s="218"/>
      <c r="CA78" s="218"/>
      <c r="CB78" s="218"/>
      <c r="CC78" s="218"/>
      <c r="CD78" s="218"/>
      <c r="CE78" s="218"/>
      <c r="CF78" s="218"/>
      <c r="CG78" s="218"/>
      <c r="CH78" s="218"/>
      <c r="CI78" s="218"/>
      <c r="CJ78" s="218"/>
      <c r="CK78" s="218"/>
      <c r="CL78" s="218"/>
    </row>
    <row r="79" s="127" customFormat="1" ht="100" hidden="1" customHeight="1" spans="1:90">
      <c r="A79" s="156" t="s">
        <v>58</v>
      </c>
      <c r="B79" s="148" t="s">
        <v>195</v>
      </c>
      <c r="C79" s="148"/>
      <c r="D79" s="148"/>
      <c r="E79" s="149"/>
      <c r="F79" s="149"/>
      <c r="G79" s="149"/>
      <c r="H79" s="149"/>
      <c r="I79" s="149"/>
      <c r="J79" s="148"/>
      <c r="K79" s="178"/>
      <c r="L79" s="178"/>
      <c r="M79" s="178"/>
      <c r="N79" s="178"/>
      <c r="O79" s="178"/>
      <c r="P79" s="178"/>
      <c r="Q79" s="178"/>
      <c r="R79" s="178"/>
      <c r="S79" s="178"/>
      <c r="T79" s="178"/>
      <c r="U79" s="178"/>
      <c r="V79" s="178"/>
      <c r="W79" s="184"/>
      <c r="X79" s="184"/>
      <c r="Y79" s="184"/>
      <c r="Z79" s="184"/>
      <c r="AA79" s="217"/>
      <c r="AB79" s="217"/>
      <c r="AC79" s="217"/>
      <c r="AD79" s="217"/>
      <c r="AE79" s="217"/>
      <c r="AF79" s="217"/>
      <c r="AG79" s="217"/>
      <c r="AH79" s="218"/>
      <c r="AI79" s="218"/>
      <c r="AJ79" s="218"/>
      <c r="AK79" s="218"/>
      <c r="AL79" s="218"/>
      <c r="AM79" s="218"/>
      <c r="AN79" s="218"/>
      <c r="AO79" s="218"/>
      <c r="AP79" s="218"/>
      <c r="AQ79" s="218"/>
      <c r="AR79" s="218"/>
      <c r="AS79" s="218"/>
      <c r="AT79" s="218"/>
      <c r="AU79" s="218"/>
      <c r="AV79" s="218"/>
      <c r="AW79" s="218"/>
      <c r="AX79" s="218"/>
      <c r="AY79" s="218"/>
      <c r="AZ79" s="218"/>
      <c r="BA79" s="218"/>
      <c r="BB79" s="218"/>
      <c r="BC79" s="218"/>
      <c r="BD79" s="218"/>
      <c r="BE79" s="218"/>
      <c r="BF79" s="218"/>
      <c r="BG79" s="218"/>
      <c r="BH79" s="218"/>
      <c r="BI79" s="218"/>
      <c r="BJ79" s="218"/>
      <c r="BK79" s="218"/>
      <c r="BL79" s="218"/>
      <c r="BM79" s="218"/>
      <c r="BN79" s="218"/>
      <c r="BO79" s="218"/>
      <c r="BP79" s="218"/>
      <c r="BQ79" s="218"/>
      <c r="BR79" s="218"/>
      <c r="BS79" s="218"/>
      <c r="BT79" s="218"/>
      <c r="BU79" s="218"/>
      <c r="BV79" s="218"/>
      <c r="BW79" s="218"/>
      <c r="BX79" s="218"/>
      <c r="BY79" s="218"/>
      <c r="BZ79" s="218"/>
      <c r="CA79" s="218"/>
      <c r="CB79" s="218"/>
      <c r="CC79" s="218"/>
      <c r="CD79" s="218"/>
      <c r="CE79" s="218"/>
      <c r="CF79" s="218"/>
      <c r="CG79" s="218"/>
      <c r="CH79" s="218"/>
      <c r="CI79" s="218"/>
      <c r="CJ79" s="218"/>
      <c r="CK79" s="218"/>
      <c r="CL79" s="218"/>
    </row>
    <row r="80" s="127" customFormat="1" ht="100" hidden="1" customHeight="1" spans="1:90">
      <c r="A80" s="156" t="s">
        <v>58</v>
      </c>
      <c r="B80" s="148" t="s">
        <v>196</v>
      </c>
      <c r="C80" s="148"/>
      <c r="D80" s="148"/>
      <c r="E80" s="149"/>
      <c r="F80" s="149"/>
      <c r="G80" s="149"/>
      <c r="H80" s="149"/>
      <c r="I80" s="149"/>
      <c r="J80" s="148"/>
      <c r="K80" s="178"/>
      <c r="L80" s="178"/>
      <c r="M80" s="178"/>
      <c r="N80" s="178"/>
      <c r="O80" s="178"/>
      <c r="P80" s="178"/>
      <c r="Q80" s="178"/>
      <c r="R80" s="178"/>
      <c r="S80" s="178"/>
      <c r="T80" s="178"/>
      <c r="U80" s="178"/>
      <c r="V80" s="178"/>
      <c r="W80" s="184"/>
      <c r="X80" s="184"/>
      <c r="Y80" s="184"/>
      <c r="Z80" s="184"/>
      <c r="AA80" s="217"/>
      <c r="AB80" s="217"/>
      <c r="AC80" s="217"/>
      <c r="AD80" s="217"/>
      <c r="AE80" s="217"/>
      <c r="AF80" s="217"/>
      <c r="AG80" s="217"/>
      <c r="AH80" s="218"/>
      <c r="AI80" s="218"/>
      <c r="AJ80" s="218"/>
      <c r="AK80" s="218"/>
      <c r="AL80" s="218"/>
      <c r="AM80" s="218"/>
      <c r="AN80" s="218"/>
      <c r="AO80" s="218"/>
      <c r="AP80" s="218"/>
      <c r="AQ80" s="218"/>
      <c r="AR80" s="218"/>
      <c r="AS80" s="218"/>
      <c r="AT80" s="218"/>
      <c r="AU80" s="218"/>
      <c r="AV80" s="218"/>
      <c r="AW80" s="218"/>
      <c r="AX80" s="218"/>
      <c r="AY80" s="218"/>
      <c r="AZ80" s="218"/>
      <c r="BA80" s="218"/>
      <c r="BB80" s="218"/>
      <c r="BC80" s="218"/>
      <c r="BD80" s="218"/>
      <c r="BE80" s="218"/>
      <c r="BF80" s="218"/>
      <c r="BG80" s="218"/>
      <c r="BH80" s="218"/>
      <c r="BI80" s="218"/>
      <c r="BJ80" s="218"/>
      <c r="BK80" s="218"/>
      <c r="BL80" s="218"/>
      <c r="BM80" s="218"/>
      <c r="BN80" s="218"/>
      <c r="BO80" s="218"/>
      <c r="BP80" s="218"/>
      <c r="BQ80" s="218"/>
      <c r="BR80" s="218"/>
      <c r="BS80" s="218"/>
      <c r="BT80" s="218"/>
      <c r="BU80" s="218"/>
      <c r="BV80" s="218"/>
      <c r="BW80" s="218"/>
      <c r="BX80" s="218"/>
      <c r="BY80" s="218"/>
      <c r="BZ80" s="218"/>
      <c r="CA80" s="218"/>
      <c r="CB80" s="218"/>
      <c r="CC80" s="218"/>
      <c r="CD80" s="218"/>
      <c r="CE80" s="218"/>
      <c r="CF80" s="218"/>
      <c r="CG80" s="218"/>
      <c r="CH80" s="218"/>
      <c r="CI80" s="218"/>
      <c r="CJ80" s="218"/>
      <c r="CK80" s="218"/>
      <c r="CL80" s="218"/>
    </row>
    <row r="81" s="127" customFormat="1" ht="100" hidden="1" customHeight="1" spans="1:90">
      <c r="A81" s="156" t="s">
        <v>58</v>
      </c>
      <c r="B81" s="148" t="s">
        <v>197</v>
      </c>
      <c r="C81" s="148"/>
      <c r="D81" s="148"/>
      <c r="E81" s="149"/>
      <c r="F81" s="149"/>
      <c r="G81" s="149"/>
      <c r="H81" s="149"/>
      <c r="I81" s="149"/>
      <c r="J81" s="148"/>
      <c r="K81" s="178">
        <f>SUM(K82:K84)</f>
        <v>20.18</v>
      </c>
      <c r="L81" s="178">
        <f t="shared" ref="L81:V81" si="26">SUM(L82:L84)</f>
        <v>6091</v>
      </c>
      <c r="M81" s="178">
        <f t="shared" si="26"/>
        <v>30843</v>
      </c>
      <c r="N81" s="178">
        <f t="shared" si="26"/>
        <v>4017.39</v>
      </c>
      <c r="O81" s="178">
        <f t="shared" si="26"/>
        <v>0</v>
      </c>
      <c r="P81" s="178">
        <f t="shared" si="26"/>
        <v>1500</v>
      </c>
      <c r="Q81" s="178">
        <f t="shared" si="26"/>
        <v>0</v>
      </c>
      <c r="R81" s="178">
        <f t="shared" si="26"/>
        <v>0</v>
      </c>
      <c r="S81" s="178">
        <f t="shared" si="26"/>
        <v>0</v>
      </c>
      <c r="T81" s="178">
        <f t="shared" si="26"/>
        <v>2517.39</v>
      </c>
      <c r="U81" s="178">
        <f t="shared" si="26"/>
        <v>0</v>
      </c>
      <c r="V81" s="178">
        <f t="shared" si="26"/>
        <v>0</v>
      </c>
      <c r="W81" s="184"/>
      <c r="X81" s="184"/>
      <c r="Y81" s="184"/>
      <c r="Z81" s="184"/>
      <c r="AA81" s="217"/>
      <c r="AB81" s="217"/>
      <c r="AC81" s="217"/>
      <c r="AD81" s="217"/>
      <c r="AE81" s="217"/>
      <c r="AF81" s="217"/>
      <c r="AG81" s="217"/>
      <c r="AH81" s="218"/>
      <c r="AI81" s="218"/>
      <c r="AJ81" s="218"/>
      <c r="AK81" s="218"/>
      <c r="AL81" s="218"/>
      <c r="AM81" s="218"/>
      <c r="AN81" s="218"/>
      <c r="AO81" s="218"/>
      <c r="AP81" s="218"/>
      <c r="AQ81" s="218"/>
      <c r="AR81" s="218"/>
      <c r="AS81" s="218"/>
      <c r="AT81" s="218"/>
      <c r="AU81" s="218"/>
      <c r="AV81" s="218"/>
      <c r="AW81" s="218"/>
      <c r="AX81" s="218"/>
      <c r="AY81" s="218"/>
      <c r="AZ81" s="218"/>
      <c r="BA81" s="218"/>
      <c r="BB81" s="218"/>
      <c r="BC81" s="218"/>
      <c r="BD81" s="218"/>
      <c r="BE81" s="218"/>
      <c r="BF81" s="218"/>
      <c r="BG81" s="218"/>
      <c r="BH81" s="218"/>
      <c r="BI81" s="218"/>
      <c r="BJ81" s="218"/>
      <c r="BK81" s="218"/>
      <c r="BL81" s="218"/>
      <c r="BM81" s="218"/>
      <c r="BN81" s="218"/>
      <c r="BO81" s="218"/>
      <c r="BP81" s="218"/>
      <c r="BQ81" s="218"/>
      <c r="BR81" s="218"/>
      <c r="BS81" s="218"/>
      <c r="BT81" s="218"/>
      <c r="BU81" s="218"/>
      <c r="BV81" s="218"/>
      <c r="BW81" s="218"/>
      <c r="BX81" s="218"/>
      <c r="BY81" s="218"/>
      <c r="BZ81" s="218"/>
      <c r="CA81" s="218"/>
      <c r="CB81" s="218"/>
      <c r="CC81" s="218"/>
      <c r="CD81" s="218"/>
      <c r="CE81" s="218"/>
      <c r="CF81" s="218"/>
      <c r="CG81" s="218"/>
      <c r="CH81" s="218"/>
      <c r="CI81" s="218"/>
      <c r="CJ81" s="218"/>
      <c r="CK81" s="218"/>
      <c r="CL81" s="218"/>
    </row>
    <row r="82" s="124" customFormat="1" ht="409" customHeight="1" spans="1:91">
      <c r="A82" s="151">
        <v>18</v>
      </c>
      <c r="B82" s="152" t="s">
        <v>198</v>
      </c>
      <c r="C82" s="161">
        <v>2025</v>
      </c>
      <c r="D82" s="215" t="s">
        <v>199</v>
      </c>
      <c r="E82" s="152" t="s">
        <v>123</v>
      </c>
      <c r="F82" s="152" t="s">
        <v>142</v>
      </c>
      <c r="G82" s="154" t="s">
        <v>200</v>
      </c>
      <c r="H82" s="152" t="s">
        <v>201</v>
      </c>
      <c r="I82" s="154" t="s">
        <v>202</v>
      </c>
      <c r="J82" s="215" t="s">
        <v>337</v>
      </c>
      <c r="K82" s="152">
        <v>4.18</v>
      </c>
      <c r="L82" s="175">
        <v>2363</v>
      </c>
      <c r="M82" s="175">
        <v>8581</v>
      </c>
      <c r="N82" s="152">
        <v>2579.41</v>
      </c>
      <c r="O82" s="152"/>
      <c r="P82" s="175">
        <v>1000</v>
      </c>
      <c r="Q82" s="175"/>
      <c r="R82" s="175"/>
      <c r="S82" s="175"/>
      <c r="T82" s="152">
        <v>1579.41</v>
      </c>
      <c r="U82" s="175"/>
      <c r="V82" s="175"/>
      <c r="W82" s="152" t="s">
        <v>204</v>
      </c>
      <c r="X82" s="152" t="s">
        <v>205</v>
      </c>
      <c r="Y82" s="152" t="s">
        <v>135</v>
      </c>
      <c r="Z82" s="152" t="s">
        <v>136</v>
      </c>
      <c r="AA82" s="152" t="s">
        <v>137</v>
      </c>
      <c r="AB82" s="153" t="s">
        <v>338</v>
      </c>
      <c r="AC82" s="153" t="s">
        <v>207</v>
      </c>
      <c r="AD82" s="175" t="s">
        <v>402</v>
      </c>
      <c r="AE82" s="152" t="s">
        <v>403</v>
      </c>
      <c r="AF82" s="152" t="s">
        <v>367</v>
      </c>
      <c r="AH82" s="134"/>
      <c r="AI82" s="134"/>
      <c r="AJ82" s="134"/>
      <c r="AK82" s="134"/>
      <c r="AL82" s="134"/>
      <c r="AM82" s="134"/>
      <c r="AN82" s="134"/>
      <c r="AO82" s="134"/>
      <c r="AP82" s="134"/>
      <c r="AQ82" s="134"/>
      <c r="AR82" s="134"/>
      <c r="AS82" s="134"/>
      <c r="AT82" s="134"/>
      <c r="AU82" s="134"/>
      <c r="AV82" s="134"/>
      <c r="AW82" s="134"/>
      <c r="AX82" s="134"/>
      <c r="AY82" s="134"/>
      <c r="AZ82" s="134"/>
      <c r="BA82" s="134"/>
      <c r="BB82" s="134"/>
      <c r="BC82" s="134"/>
      <c r="BD82" s="134"/>
      <c r="BE82" s="134"/>
      <c r="BF82" s="134"/>
      <c r="BG82" s="134"/>
      <c r="BH82" s="134"/>
      <c r="BI82" s="134"/>
      <c r="BJ82" s="134"/>
      <c r="BK82" s="134"/>
      <c r="BL82" s="134"/>
      <c r="BM82" s="134"/>
      <c r="BN82" s="134"/>
      <c r="BO82" s="134"/>
      <c r="BP82" s="134"/>
      <c r="BQ82" s="134"/>
      <c r="BR82" s="134"/>
      <c r="BS82" s="134"/>
      <c r="BT82" s="134"/>
      <c r="BU82" s="134"/>
      <c r="BV82" s="134"/>
      <c r="BW82" s="134"/>
      <c r="BX82" s="134"/>
      <c r="BY82" s="134"/>
      <c r="BZ82" s="134"/>
      <c r="CA82" s="134"/>
      <c r="CB82" s="134"/>
      <c r="CC82" s="134"/>
      <c r="CD82" s="134"/>
      <c r="CE82" s="134"/>
      <c r="CF82" s="134"/>
      <c r="CG82" s="134"/>
      <c r="CH82" s="134"/>
      <c r="CI82" s="134"/>
      <c r="CJ82" s="134"/>
      <c r="CK82" s="134"/>
      <c r="CL82" s="134"/>
      <c r="CM82" s="213"/>
    </row>
    <row r="83" s="124" customFormat="1" ht="202.5" spans="1:91">
      <c r="A83" s="151">
        <v>19</v>
      </c>
      <c r="B83" s="152" t="s">
        <v>208</v>
      </c>
      <c r="C83" s="152">
        <v>2025</v>
      </c>
      <c r="D83" s="153" t="s">
        <v>209</v>
      </c>
      <c r="E83" s="152" t="s">
        <v>123</v>
      </c>
      <c r="F83" s="152" t="s">
        <v>142</v>
      </c>
      <c r="G83" s="154" t="s">
        <v>200</v>
      </c>
      <c r="H83" s="152" t="s">
        <v>210</v>
      </c>
      <c r="I83" s="152" t="s">
        <v>211</v>
      </c>
      <c r="J83" s="167" t="s">
        <v>339</v>
      </c>
      <c r="K83" s="152">
        <v>10</v>
      </c>
      <c r="L83" s="175">
        <v>132</v>
      </c>
      <c r="M83" s="175">
        <v>684</v>
      </c>
      <c r="N83" s="152">
        <v>800</v>
      </c>
      <c r="O83" s="152"/>
      <c r="P83" s="152">
        <v>100</v>
      </c>
      <c r="Q83" s="152"/>
      <c r="R83" s="152"/>
      <c r="S83" s="152"/>
      <c r="T83" s="152">
        <v>700</v>
      </c>
      <c r="U83" s="152" t="s">
        <v>213</v>
      </c>
      <c r="V83" s="152"/>
      <c r="W83" s="152" t="s">
        <v>204</v>
      </c>
      <c r="X83" s="152" t="s">
        <v>205</v>
      </c>
      <c r="Y83" s="152" t="s">
        <v>135</v>
      </c>
      <c r="Z83" s="152" t="s">
        <v>136</v>
      </c>
      <c r="AA83" s="152" t="s">
        <v>137</v>
      </c>
      <c r="AB83" s="153" t="s">
        <v>340</v>
      </c>
      <c r="AC83" s="153" t="s">
        <v>215</v>
      </c>
      <c r="AD83" s="175" t="s">
        <v>402</v>
      </c>
      <c r="AE83" s="152" t="s">
        <v>403</v>
      </c>
      <c r="AF83" s="152" t="s">
        <v>367</v>
      </c>
      <c r="AH83" s="134"/>
      <c r="AI83" s="134"/>
      <c r="AJ83" s="134"/>
      <c r="AK83" s="134"/>
      <c r="AL83" s="134"/>
      <c r="AM83" s="134"/>
      <c r="AN83" s="134"/>
      <c r="AO83" s="134"/>
      <c r="AP83" s="134"/>
      <c r="AQ83" s="134"/>
      <c r="AR83" s="134"/>
      <c r="AS83" s="134"/>
      <c r="AT83" s="134"/>
      <c r="AU83" s="134"/>
      <c r="AV83" s="134"/>
      <c r="AW83" s="134"/>
      <c r="AX83" s="134"/>
      <c r="AY83" s="134"/>
      <c r="AZ83" s="134"/>
      <c r="BA83" s="134"/>
      <c r="BB83" s="134"/>
      <c r="BC83" s="134"/>
      <c r="BD83" s="134"/>
      <c r="BE83" s="134"/>
      <c r="BF83" s="134"/>
      <c r="BG83" s="134"/>
      <c r="BH83" s="134"/>
      <c r="BI83" s="134"/>
      <c r="BJ83" s="134"/>
      <c r="BK83" s="134"/>
      <c r="BL83" s="134"/>
      <c r="BM83" s="134"/>
      <c r="BN83" s="134"/>
      <c r="BO83" s="134"/>
      <c r="BP83" s="134"/>
      <c r="BQ83" s="134"/>
      <c r="BR83" s="134"/>
      <c r="BS83" s="134"/>
      <c r="BT83" s="134"/>
      <c r="BU83" s="134"/>
      <c r="BV83" s="134"/>
      <c r="BW83" s="134"/>
      <c r="BX83" s="134"/>
      <c r="BY83" s="134"/>
      <c r="BZ83" s="134"/>
      <c r="CA83" s="134"/>
      <c r="CB83" s="134"/>
      <c r="CC83" s="134"/>
      <c r="CD83" s="134"/>
      <c r="CE83" s="134"/>
      <c r="CF83" s="134"/>
      <c r="CG83" s="134"/>
      <c r="CH83" s="134"/>
      <c r="CI83" s="134"/>
      <c r="CJ83" s="134"/>
      <c r="CK83" s="134"/>
      <c r="CL83" s="134"/>
      <c r="CM83" s="213"/>
    </row>
    <row r="84" s="279" customFormat="1" ht="230" customHeight="1" spans="1:90">
      <c r="A84" s="281">
        <v>20</v>
      </c>
      <c r="B84" s="266" t="s">
        <v>407</v>
      </c>
      <c r="C84" s="276">
        <v>2025</v>
      </c>
      <c r="D84" s="284" t="s">
        <v>408</v>
      </c>
      <c r="E84" s="284" t="s">
        <v>123</v>
      </c>
      <c r="F84" s="284" t="s">
        <v>142</v>
      </c>
      <c r="G84" s="276" t="s">
        <v>47</v>
      </c>
      <c r="H84" s="276" t="s">
        <v>422</v>
      </c>
      <c r="I84" s="276" t="s">
        <v>409</v>
      </c>
      <c r="J84" s="286" t="s">
        <v>423</v>
      </c>
      <c r="K84" s="273">
        <v>6</v>
      </c>
      <c r="L84" s="274">
        <v>3596</v>
      </c>
      <c r="M84" s="274">
        <v>21578</v>
      </c>
      <c r="N84" s="274">
        <v>637.98</v>
      </c>
      <c r="O84" s="274"/>
      <c r="P84" s="274">
        <v>400</v>
      </c>
      <c r="Q84" s="274"/>
      <c r="R84" s="274"/>
      <c r="S84" s="274"/>
      <c r="T84" s="274">
        <f>N84-P84</f>
        <v>237.98</v>
      </c>
      <c r="U84" s="276" t="s">
        <v>435</v>
      </c>
      <c r="V84" s="274"/>
      <c r="W84" s="276" t="s">
        <v>204</v>
      </c>
      <c r="X84" s="276" t="s">
        <v>205</v>
      </c>
      <c r="Y84" s="276" t="s">
        <v>412</v>
      </c>
      <c r="Z84" s="276" t="s">
        <v>136</v>
      </c>
      <c r="AA84" s="274" t="s">
        <v>137</v>
      </c>
      <c r="AB84" s="276" t="s">
        <v>424</v>
      </c>
      <c r="AC84" s="277" t="s">
        <v>425</v>
      </c>
      <c r="AD84" s="274"/>
      <c r="AE84" s="276"/>
      <c r="AF84" s="266" t="s">
        <v>367</v>
      </c>
      <c r="AG84" s="280"/>
      <c r="AH84" s="283"/>
      <c r="AI84" s="283"/>
      <c r="AJ84" s="283"/>
      <c r="AK84" s="283"/>
      <c r="AL84" s="283"/>
      <c r="AM84" s="283"/>
      <c r="AN84" s="283"/>
      <c r="AO84" s="283"/>
      <c r="AP84" s="283"/>
      <c r="AQ84" s="283"/>
      <c r="AR84" s="283"/>
      <c r="AS84" s="283"/>
      <c r="AT84" s="283"/>
      <c r="AU84" s="283"/>
      <c r="AV84" s="283"/>
      <c r="AW84" s="283"/>
      <c r="AX84" s="283"/>
      <c r="AY84" s="283"/>
      <c r="AZ84" s="283"/>
      <c r="BA84" s="283"/>
      <c r="BB84" s="283"/>
      <c r="BC84" s="283"/>
      <c r="BD84" s="283"/>
      <c r="BE84" s="283"/>
      <c r="BF84" s="283"/>
      <c r="BG84" s="283"/>
      <c r="BH84" s="283"/>
      <c r="BI84" s="283"/>
      <c r="BJ84" s="283"/>
      <c r="BK84" s="283"/>
      <c r="BL84" s="283"/>
      <c r="BM84" s="283"/>
      <c r="BN84" s="283"/>
      <c r="BO84" s="283"/>
      <c r="BP84" s="283"/>
      <c r="BQ84" s="283"/>
      <c r="BR84" s="283"/>
      <c r="BS84" s="283"/>
      <c r="BT84" s="283"/>
      <c r="BU84" s="283"/>
      <c r="BV84" s="283"/>
      <c r="BW84" s="283"/>
      <c r="BX84" s="283"/>
      <c r="BY84" s="283"/>
      <c r="BZ84" s="283"/>
      <c r="CA84" s="283"/>
      <c r="CB84" s="283"/>
      <c r="CC84" s="283"/>
      <c r="CD84" s="283"/>
      <c r="CE84" s="283"/>
      <c r="CF84" s="283"/>
      <c r="CG84" s="283"/>
      <c r="CH84" s="283"/>
      <c r="CI84" s="283"/>
      <c r="CJ84" s="283"/>
      <c r="CK84" s="283"/>
      <c r="CL84" s="283"/>
    </row>
    <row r="85" s="127" customFormat="1" ht="100" hidden="1" customHeight="1" spans="1:90">
      <c r="A85" s="156" t="s">
        <v>58</v>
      </c>
      <c r="B85" s="148" t="s">
        <v>216</v>
      </c>
      <c r="C85" s="148"/>
      <c r="D85" s="148"/>
      <c r="E85" s="149"/>
      <c r="F85" s="149"/>
      <c r="G85" s="149"/>
      <c r="H85" s="149"/>
      <c r="I85" s="149"/>
      <c r="J85" s="148"/>
      <c r="K85" s="178"/>
      <c r="L85" s="178"/>
      <c r="M85" s="178"/>
      <c r="N85" s="178"/>
      <c r="O85" s="178"/>
      <c r="P85" s="178"/>
      <c r="Q85" s="178"/>
      <c r="R85" s="178"/>
      <c r="S85" s="178"/>
      <c r="T85" s="178"/>
      <c r="U85" s="178"/>
      <c r="V85" s="178"/>
      <c r="W85" s="184"/>
      <c r="X85" s="184"/>
      <c r="Y85" s="184"/>
      <c r="Z85" s="184"/>
      <c r="AA85" s="217"/>
      <c r="AB85" s="217"/>
      <c r="AC85" s="217"/>
      <c r="AD85" s="217"/>
      <c r="AE85" s="217"/>
      <c r="AF85" s="217"/>
      <c r="AG85" s="217"/>
      <c r="AH85" s="218"/>
      <c r="AI85" s="218"/>
      <c r="AJ85" s="218"/>
      <c r="AK85" s="218"/>
      <c r="AL85" s="218"/>
      <c r="AM85" s="218"/>
      <c r="AN85" s="218"/>
      <c r="AO85" s="218"/>
      <c r="AP85" s="218"/>
      <c r="AQ85" s="218"/>
      <c r="AR85" s="218"/>
      <c r="AS85" s="218"/>
      <c r="AT85" s="218"/>
      <c r="AU85" s="218"/>
      <c r="AV85" s="218"/>
      <c r="AW85" s="218"/>
      <c r="AX85" s="218"/>
      <c r="AY85" s="218"/>
      <c r="AZ85" s="218"/>
      <c r="BA85" s="218"/>
      <c r="BB85" s="218"/>
      <c r="BC85" s="218"/>
      <c r="BD85" s="218"/>
      <c r="BE85" s="218"/>
      <c r="BF85" s="218"/>
      <c r="BG85" s="218"/>
      <c r="BH85" s="218"/>
      <c r="BI85" s="218"/>
      <c r="BJ85" s="218"/>
      <c r="BK85" s="218"/>
      <c r="BL85" s="218"/>
      <c r="BM85" s="218"/>
      <c r="BN85" s="218"/>
      <c r="BO85" s="218"/>
      <c r="BP85" s="218"/>
      <c r="BQ85" s="218"/>
      <c r="BR85" s="218"/>
      <c r="BS85" s="218"/>
      <c r="BT85" s="218"/>
      <c r="BU85" s="218"/>
      <c r="BV85" s="218"/>
      <c r="BW85" s="218"/>
      <c r="BX85" s="218"/>
      <c r="BY85" s="218"/>
      <c r="BZ85" s="218"/>
      <c r="CA85" s="218"/>
      <c r="CB85" s="218"/>
      <c r="CC85" s="218"/>
      <c r="CD85" s="218"/>
      <c r="CE85" s="218"/>
      <c r="CF85" s="218"/>
      <c r="CG85" s="218"/>
      <c r="CH85" s="218"/>
      <c r="CI85" s="218"/>
      <c r="CJ85" s="218"/>
      <c r="CK85" s="218"/>
      <c r="CL85" s="218"/>
    </row>
    <row r="86" s="127" customFormat="1" ht="100" hidden="1" customHeight="1" spans="1:90">
      <c r="A86" s="156" t="s">
        <v>58</v>
      </c>
      <c r="B86" s="148" t="s">
        <v>217</v>
      </c>
      <c r="C86" s="148"/>
      <c r="D86" s="148"/>
      <c r="E86" s="149"/>
      <c r="F86" s="149"/>
      <c r="G86" s="149"/>
      <c r="H86" s="149"/>
      <c r="I86" s="149"/>
      <c r="J86" s="148"/>
      <c r="K86" s="178"/>
      <c r="L86" s="178"/>
      <c r="M86" s="178"/>
      <c r="N86" s="178"/>
      <c r="O86" s="178"/>
      <c r="P86" s="178"/>
      <c r="Q86" s="178"/>
      <c r="R86" s="178"/>
      <c r="S86" s="178"/>
      <c r="T86" s="178"/>
      <c r="U86" s="178"/>
      <c r="V86" s="178"/>
      <c r="W86" s="184"/>
      <c r="X86" s="184"/>
      <c r="Y86" s="184"/>
      <c r="Z86" s="184"/>
      <c r="AA86" s="217"/>
      <c r="AB86" s="217"/>
      <c r="AC86" s="217"/>
      <c r="AD86" s="217"/>
      <c r="AE86" s="217"/>
      <c r="AF86" s="217"/>
      <c r="AG86" s="217"/>
      <c r="AH86" s="218"/>
      <c r="AI86" s="218"/>
      <c r="AJ86" s="218"/>
      <c r="AK86" s="218"/>
      <c r="AL86" s="218"/>
      <c r="AM86" s="218"/>
      <c r="AN86" s="218"/>
      <c r="AO86" s="218"/>
      <c r="AP86" s="218"/>
      <c r="AQ86" s="218"/>
      <c r="AR86" s="218"/>
      <c r="AS86" s="218"/>
      <c r="AT86" s="218"/>
      <c r="AU86" s="218"/>
      <c r="AV86" s="218"/>
      <c r="AW86" s="218"/>
      <c r="AX86" s="218"/>
      <c r="AY86" s="218"/>
      <c r="AZ86" s="218"/>
      <c r="BA86" s="218"/>
      <c r="BB86" s="218"/>
      <c r="BC86" s="218"/>
      <c r="BD86" s="218"/>
      <c r="BE86" s="218"/>
      <c r="BF86" s="218"/>
      <c r="BG86" s="218"/>
      <c r="BH86" s="218"/>
      <c r="BI86" s="218"/>
      <c r="BJ86" s="218"/>
      <c r="BK86" s="218"/>
      <c r="BL86" s="218"/>
      <c r="BM86" s="218"/>
      <c r="BN86" s="218"/>
      <c r="BO86" s="218"/>
      <c r="BP86" s="218"/>
      <c r="BQ86" s="218"/>
      <c r="BR86" s="218"/>
      <c r="BS86" s="218"/>
      <c r="BT86" s="218"/>
      <c r="BU86" s="218"/>
      <c r="BV86" s="218"/>
      <c r="BW86" s="218"/>
      <c r="BX86" s="218"/>
      <c r="BY86" s="218"/>
      <c r="BZ86" s="218"/>
      <c r="CA86" s="218"/>
      <c r="CB86" s="218"/>
      <c r="CC86" s="218"/>
      <c r="CD86" s="218"/>
      <c r="CE86" s="218"/>
      <c r="CF86" s="218"/>
      <c r="CG86" s="218"/>
      <c r="CH86" s="218"/>
      <c r="CI86" s="218"/>
      <c r="CJ86" s="218"/>
      <c r="CK86" s="218"/>
      <c r="CL86" s="218"/>
    </row>
    <row r="87" s="127" customFormat="1" ht="100" hidden="1" customHeight="1" spans="1:90">
      <c r="A87" s="156" t="s">
        <v>58</v>
      </c>
      <c r="B87" s="148" t="s">
        <v>405</v>
      </c>
      <c r="C87" s="148"/>
      <c r="D87" s="148"/>
      <c r="E87" s="149"/>
      <c r="F87" s="149"/>
      <c r="G87" s="149"/>
      <c r="H87" s="149"/>
      <c r="I87" s="149"/>
      <c r="J87" s="148"/>
      <c r="K87" s="178"/>
      <c r="L87" s="178"/>
      <c r="M87" s="178"/>
      <c r="N87" s="178"/>
      <c r="O87" s="178"/>
      <c r="P87" s="178"/>
      <c r="Q87" s="178"/>
      <c r="R87" s="178"/>
      <c r="S87" s="178"/>
      <c r="T87" s="178"/>
      <c r="U87" s="178"/>
      <c r="V87" s="178"/>
      <c r="W87" s="184"/>
      <c r="X87" s="184"/>
      <c r="Y87" s="184"/>
      <c r="Z87" s="184"/>
      <c r="AA87" s="217"/>
      <c r="AB87" s="217"/>
      <c r="AC87" s="217"/>
      <c r="AD87" s="217"/>
      <c r="AE87" s="217"/>
      <c r="AF87" s="217"/>
      <c r="AG87" s="217"/>
      <c r="AH87" s="218"/>
      <c r="AI87" s="218"/>
      <c r="AJ87" s="218"/>
      <c r="AK87" s="218"/>
      <c r="AL87" s="218"/>
      <c r="AM87" s="218"/>
      <c r="AN87" s="218"/>
      <c r="AO87" s="218"/>
      <c r="AP87" s="218"/>
      <c r="AQ87" s="218"/>
      <c r="AR87" s="218"/>
      <c r="AS87" s="218"/>
      <c r="AT87" s="218"/>
      <c r="AU87" s="218"/>
      <c r="AV87" s="218"/>
      <c r="AW87" s="218"/>
      <c r="AX87" s="218"/>
      <c r="AY87" s="218"/>
      <c r="AZ87" s="218"/>
      <c r="BA87" s="218"/>
      <c r="BB87" s="218"/>
      <c r="BC87" s="218"/>
      <c r="BD87" s="218"/>
      <c r="BE87" s="218"/>
      <c r="BF87" s="218"/>
      <c r="BG87" s="218"/>
      <c r="BH87" s="218"/>
      <c r="BI87" s="218"/>
      <c r="BJ87" s="218"/>
      <c r="BK87" s="218"/>
      <c r="BL87" s="218"/>
      <c r="BM87" s="218"/>
      <c r="BN87" s="218"/>
      <c r="BO87" s="218"/>
      <c r="BP87" s="218"/>
      <c r="BQ87" s="218"/>
      <c r="BR87" s="218"/>
      <c r="BS87" s="218"/>
      <c r="BT87" s="218"/>
      <c r="BU87" s="218"/>
      <c r="BV87" s="218"/>
      <c r="BW87" s="218"/>
      <c r="BX87" s="218"/>
      <c r="BY87" s="218"/>
      <c r="BZ87" s="218"/>
      <c r="CA87" s="218"/>
      <c r="CB87" s="218"/>
      <c r="CC87" s="218"/>
      <c r="CD87" s="218"/>
      <c r="CE87" s="218"/>
      <c r="CF87" s="218"/>
      <c r="CG87" s="218"/>
      <c r="CH87" s="218"/>
      <c r="CI87" s="218"/>
      <c r="CJ87" s="218"/>
      <c r="CK87" s="218"/>
      <c r="CL87" s="218"/>
    </row>
    <row r="88" s="127" customFormat="1" ht="100" hidden="1" customHeight="1" spans="1:90">
      <c r="A88" s="156" t="s">
        <v>58</v>
      </c>
      <c r="B88" s="148" t="s">
        <v>219</v>
      </c>
      <c r="C88" s="148"/>
      <c r="D88" s="148"/>
      <c r="E88" s="149"/>
      <c r="F88" s="149"/>
      <c r="G88" s="149"/>
      <c r="H88" s="149"/>
      <c r="I88" s="149"/>
      <c r="J88" s="148"/>
      <c r="K88" s="178"/>
      <c r="L88" s="178"/>
      <c r="M88" s="178"/>
      <c r="N88" s="178"/>
      <c r="O88" s="178"/>
      <c r="P88" s="178"/>
      <c r="Q88" s="178"/>
      <c r="R88" s="178"/>
      <c r="S88" s="178"/>
      <c r="T88" s="178"/>
      <c r="U88" s="178"/>
      <c r="V88" s="178"/>
      <c r="W88" s="184"/>
      <c r="X88" s="184"/>
      <c r="Y88" s="184"/>
      <c r="Z88" s="184"/>
      <c r="AA88" s="217"/>
      <c r="AB88" s="217"/>
      <c r="AC88" s="217"/>
      <c r="AD88" s="217"/>
      <c r="AE88" s="217"/>
      <c r="AF88" s="217"/>
      <c r="AG88" s="217"/>
      <c r="AH88" s="218"/>
      <c r="AI88" s="218"/>
      <c r="AJ88" s="218"/>
      <c r="AK88" s="218"/>
      <c r="AL88" s="218"/>
      <c r="AM88" s="218"/>
      <c r="AN88" s="218"/>
      <c r="AO88" s="218"/>
      <c r="AP88" s="218"/>
      <c r="AQ88" s="218"/>
      <c r="AR88" s="218"/>
      <c r="AS88" s="218"/>
      <c r="AT88" s="218"/>
      <c r="AU88" s="218"/>
      <c r="AV88" s="218"/>
      <c r="AW88" s="218"/>
      <c r="AX88" s="218"/>
      <c r="AY88" s="218"/>
      <c r="AZ88" s="218"/>
      <c r="BA88" s="218"/>
      <c r="BB88" s="218"/>
      <c r="BC88" s="218"/>
      <c r="BD88" s="218"/>
      <c r="BE88" s="218"/>
      <c r="BF88" s="218"/>
      <c r="BG88" s="218"/>
      <c r="BH88" s="218"/>
      <c r="BI88" s="218"/>
      <c r="BJ88" s="218"/>
      <c r="BK88" s="218"/>
      <c r="BL88" s="218"/>
      <c r="BM88" s="218"/>
      <c r="BN88" s="218"/>
      <c r="BO88" s="218"/>
      <c r="BP88" s="218"/>
      <c r="BQ88" s="218"/>
      <c r="BR88" s="218"/>
      <c r="BS88" s="218"/>
      <c r="BT88" s="218"/>
      <c r="BU88" s="218"/>
      <c r="BV88" s="218"/>
      <c r="BW88" s="218"/>
      <c r="BX88" s="218"/>
      <c r="BY88" s="218"/>
      <c r="BZ88" s="218"/>
      <c r="CA88" s="218"/>
      <c r="CB88" s="218"/>
      <c r="CC88" s="218"/>
      <c r="CD88" s="218"/>
      <c r="CE88" s="218"/>
      <c r="CF88" s="218"/>
      <c r="CG88" s="218"/>
      <c r="CH88" s="218"/>
      <c r="CI88" s="218"/>
      <c r="CJ88" s="218"/>
      <c r="CK88" s="218"/>
      <c r="CL88" s="218"/>
    </row>
    <row r="89" s="127" customFormat="1" ht="100" hidden="1" customHeight="1" spans="1:90">
      <c r="A89" s="156" t="s">
        <v>58</v>
      </c>
      <c r="B89" s="148" t="s">
        <v>220</v>
      </c>
      <c r="C89" s="148"/>
      <c r="D89" s="148"/>
      <c r="E89" s="149"/>
      <c r="F89" s="149"/>
      <c r="G89" s="149"/>
      <c r="H89" s="149"/>
      <c r="I89" s="149"/>
      <c r="J89" s="148"/>
      <c r="K89" s="178">
        <f>SUM(K90)</f>
        <v>9.113</v>
      </c>
      <c r="L89" s="178">
        <f t="shared" ref="L89:V89" si="27">SUM(L90)</f>
        <v>468</v>
      </c>
      <c r="M89" s="178">
        <f t="shared" si="27"/>
        <v>2004</v>
      </c>
      <c r="N89" s="178">
        <f t="shared" si="27"/>
        <v>2800</v>
      </c>
      <c r="O89" s="178">
        <f t="shared" si="27"/>
        <v>0</v>
      </c>
      <c r="P89" s="178">
        <f t="shared" si="27"/>
        <v>2800</v>
      </c>
      <c r="Q89" s="178">
        <f t="shared" si="27"/>
        <v>0</v>
      </c>
      <c r="R89" s="178">
        <f t="shared" si="27"/>
        <v>0</v>
      </c>
      <c r="S89" s="178">
        <f t="shared" si="27"/>
        <v>0</v>
      </c>
      <c r="T89" s="178">
        <f t="shared" si="27"/>
        <v>0</v>
      </c>
      <c r="U89" s="178">
        <f t="shared" si="27"/>
        <v>0</v>
      </c>
      <c r="V89" s="178">
        <f t="shared" si="27"/>
        <v>0</v>
      </c>
      <c r="W89" s="178">
        <v>0</v>
      </c>
      <c r="X89" s="178">
        <v>0</v>
      </c>
      <c r="Y89" s="178">
        <v>0</v>
      </c>
      <c r="Z89" s="178">
        <v>0</v>
      </c>
      <c r="AA89" s="178">
        <v>0</v>
      </c>
      <c r="AB89" s="217"/>
      <c r="AC89" s="217"/>
      <c r="AD89" s="217"/>
      <c r="AE89" s="217"/>
      <c r="AF89" s="217"/>
      <c r="AG89" s="217"/>
      <c r="AH89" s="218"/>
      <c r="AI89" s="218"/>
      <c r="AJ89" s="218"/>
      <c r="AK89" s="218"/>
      <c r="AL89" s="218"/>
      <c r="AM89" s="218"/>
      <c r="AN89" s="218"/>
      <c r="AO89" s="218"/>
      <c r="AP89" s="218"/>
      <c r="AQ89" s="218"/>
      <c r="AR89" s="218"/>
      <c r="AS89" s="218"/>
      <c r="AT89" s="218"/>
      <c r="AU89" s="218"/>
      <c r="AV89" s="218"/>
      <c r="AW89" s="218"/>
      <c r="AX89" s="218"/>
      <c r="AY89" s="218"/>
      <c r="AZ89" s="218"/>
      <c r="BA89" s="218"/>
      <c r="BB89" s="218"/>
      <c r="BC89" s="218"/>
      <c r="BD89" s="218"/>
      <c r="BE89" s="218"/>
      <c r="BF89" s="218"/>
      <c r="BG89" s="218"/>
      <c r="BH89" s="218"/>
      <c r="BI89" s="218"/>
      <c r="BJ89" s="218"/>
      <c r="BK89" s="218"/>
      <c r="BL89" s="218"/>
      <c r="BM89" s="218"/>
      <c r="BN89" s="218"/>
      <c r="BO89" s="218"/>
      <c r="BP89" s="218"/>
      <c r="BQ89" s="218"/>
      <c r="BR89" s="218"/>
      <c r="BS89" s="218"/>
      <c r="BT89" s="218"/>
      <c r="BU89" s="218"/>
      <c r="BV89" s="218"/>
      <c r="BW89" s="218"/>
      <c r="BX89" s="218"/>
      <c r="BY89" s="218"/>
      <c r="BZ89" s="218"/>
      <c r="CA89" s="218"/>
      <c r="CB89" s="218"/>
      <c r="CC89" s="218"/>
      <c r="CD89" s="218"/>
      <c r="CE89" s="218"/>
      <c r="CF89" s="218"/>
      <c r="CG89" s="218"/>
      <c r="CH89" s="218"/>
      <c r="CI89" s="218"/>
      <c r="CJ89" s="218"/>
      <c r="CK89" s="218"/>
      <c r="CL89" s="218"/>
    </row>
    <row r="90" s="124" customFormat="1" ht="218" customHeight="1" spans="1:91">
      <c r="A90" s="151">
        <v>21</v>
      </c>
      <c r="B90" s="152" t="s">
        <v>128</v>
      </c>
      <c r="C90" s="152">
        <v>2025</v>
      </c>
      <c r="D90" s="153" t="s">
        <v>129</v>
      </c>
      <c r="E90" s="154" t="s">
        <v>123</v>
      </c>
      <c r="F90" s="154" t="s">
        <v>79</v>
      </c>
      <c r="G90" s="154" t="s">
        <v>47</v>
      </c>
      <c r="H90" s="154" t="s">
        <v>130</v>
      </c>
      <c r="I90" s="154" t="s">
        <v>131</v>
      </c>
      <c r="J90" s="153" t="s">
        <v>335</v>
      </c>
      <c r="K90" s="154">
        <v>9.113</v>
      </c>
      <c r="L90" s="175">
        <v>468</v>
      </c>
      <c r="M90" s="175">
        <v>2004</v>
      </c>
      <c r="N90" s="152">
        <v>2800</v>
      </c>
      <c r="O90" s="152"/>
      <c r="P90" s="175">
        <v>2800</v>
      </c>
      <c r="Q90" s="175"/>
      <c r="R90" s="175"/>
      <c r="S90" s="175"/>
      <c r="T90" s="175"/>
      <c r="U90" s="175"/>
      <c r="V90" s="175"/>
      <c r="W90" s="152" t="s">
        <v>133</v>
      </c>
      <c r="X90" s="152" t="s">
        <v>134</v>
      </c>
      <c r="Y90" s="152" t="s">
        <v>135</v>
      </c>
      <c r="Z90" s="152" t="s">
        <v>136</v>
      </c>
      <c r="AA90" s="152" t="s">
        <v>137</v>
      </c>
      <c r="AB90" s="153" t="s">
        <v>336</v>
      </c>
      <c r="AC90" s="153" t="s">
        <v>139</v>
      </c>
      <c r="AD90" s="175" t="s">
        <v>402</v>
      </c>
      <c r="AE90" s="152" t="s">
        <v>403</v>
      </c>
      <c r="AF90" s="233" t="s">
        <v>334</v>
      </c>
      <c r="AH90" s="134"/>
      <c r="AI90" s="134"/>
      <c r="AJ90" s="134"/>
      <c r="AK90" s="134"/>
      <c r="AL90" s="134"/>
      <c r="AM90" s="134"/>
      <c r="AN90" s="134"/>
      <c r="AO90" s="134"/>
      <c r="AP90" s="134"/>
      <c r="AQ90" s="134"/>
      <c r="AR90" s="134"/>
      <c r="AS90" s="134"/>
      <c r="AT90" s="134"/>
      <c r="AU90" s="134"/>
      <c r="AV90" s="134"/>
      <c r="AW90" s="134"/>
      <c r="AX90" s="134"/>
      <c r="AY90" s="134"/>
      <c r="AZ90" s="134"/>
      <c r="BA90" s="134"/>
      <c r="BB90" s="134"/>
      <c r="BC90" s="134"/>
      <c r="BD90" s="134"/>
      <c r="BE90" s="134"/>
      <c r="BF90" s="134"/>
      <c r="BG90" s="134"/>
      <c r="BH90" s="134"/>
      <c r="BI90" s="134"/>
      <c r="BJ90" s="134"/>
      <c r="BK90" s="134"/>
      <c r="BL90" s="134"/>
      <c r="BM90" s="134"/>
      <c r="BN90" s="134"/>
      <c r="BO90" s="134"/>
      <c r="BP90" s="134"/>
      <c r="BQ90" s="134"/>
      <c r="BR90" s="134"/>
      <c r="BS90" s="134"/>
      <c r="BT90" s="134"/>
      <c r="BU90" s="134"/>
      <c r="BV90" s="134"/>
      <c r="BW90" s="134"/>
      <c r="BX90" s="134"/>
      <c r="BY90" s="134"/>
      <c r="BZ90" s="134"/>
      <c r="CA90" s="134"/>
      <c r="CB90" s="134"/>
      <c r="CC90" s="134"/>
      <c r="CD90" s="134"/>
      <c r="CE90" s="134"/>
      <c r="CF90" s="134"/>
      <c r="CG90" s="134"/>
      <c r="CH90" s="134"/>
      <c r="CI90" s="134"/>
      <c r="CJ90" s="134"/>
      <c r="CK90" s="134"/>
      <c r="CL90" s="134"/>
      <c r="CM90" s="213"/>
    </row>
    <row r="91" s="127" customFormat="1" ht="100" hidden="1" customHeight="1" spans="1:90">
      <c r="A91" s="149" t="s">
        <v>41</v>
      </c>
      <c r="B91" s="148" t="s">
        <v>221</v>
      </c>
      <c r="C91" s="148"/>
      <c r="D91" s="148"/>
      <c r="E91" s="149"/>
      <c r="F91" s="149"/>
      <c r="G91" s="149"/>
      <c r="H91" s="149"/>
      <c r="I91" s="149"/>
      <c r="J91" s="148"/>
      <c r="K91" s="178">
        <f>K92+K93+K98+K99</f>
        <v>35.483</v>
      </c>
      <c r="L91" s="178">
        <f t="shared" ref="L91:V91" si="28">L92+L93+L98+L99</f>
        <v>1197</v>
      </c>
      <c r="M91" s="178">
        <f t="shared" si="28"/>
        <v>4168</v>
      </c>
      <c r="N91" s="178">
        <f t="shared" si="28"/>
        <v>2500</v>
      </c>
      <c r="O91" s="178">
        <f t="shared" si="28"/>
        <v>1282</v>
      </c>
      <c r="P91" s="178">
        <f t="shared" si="28"/>
        <v>993</v>
      </c>
      <c r="Q91" s="178">
        <f t="shared" si="28"/>
        <v>0</v>
      </c>
      <c r="R91" s="178">
        <f t="shared" si="28"/>
        <v>40</v>
      </c>
      <c r="S91" s="178">
        <f t="shared" si="28"/>
        <v>185</v>
      </c>
      <c r="T91" s="178">
        <f t="shared" si="28"/>
        <v>0</v>
      </c>
      <c r="U91" s="178">
        <f t="shared" si="28"/>
        <v>0</v>
      </c>
      <c r="V91" s="178">
        <f t="shared" si="28"/>
        <v>0</v>
      </c>
      <c r="W91" s="184"/>
      <c r="X91" s="184"/>
      <c r="Y91" s="184"/>
      <c r="Z91" s="184"/>
      <c r="AA91" s="217"/>
      <c r="AB91" s="217"/>
      <c r="AC91" s="217"/>
      <c r="AD91" s="217"/>
      <c r="AE91" s="217"/>
      <c r="AF91" s="217"/>
      <c r="AG91" s="217"/>
      <c r="AH91" s="218"/>
      <c r="AI91" s="218"/>
      <c r="AJ91" s="218"/>
      <c r="AK91" s="218"/>
      <c r="AL91" s="218"/>
      <c r="AM91" s="218"/>
      <c r="AN91" s="218"/>
      <c r="AO91" s="218"/>
      <c r="AP91" s="218"/>
      <c r="AQ91" s="218"/>
      <c r="AR91" s="218"/>
      <c r="AS91" s="218"/>
      <c r="AT91" s="218"/>
      <c r="AU91" s="218"/>
      <c r="AV91" s="218"/>
      <c r="AW91" s="218"/>
      <c r="AX91" s="218"/>
      <c r="AY91" s="218"/>
      <c r="AZ91" s="218"/>
      <c r="BA91" s="218"/>
      <c r="BB91" s="218"/>
      <c r="BC91" s="218"/>
      <c r="BD91" s="218"/>
      <c r="BE91" s="218"/>
      <c r="BF91" s="218"/>
      <c r="BG91" s="218"/>
      <c r="BH91" s="218"/>
      <c r="BI91" s="218"/>
      <c r="BJ91" s="218"/>
      <c r="BK91" s="218"/>
      <c r="BL91" s="218"/>
      <c r="BM91" s="218"/>
      <c r="BN91" s="218"/>
      <c r="BO91" s="218"/>
      <c r="BP91" s="218"/>
      <c r="BQ91" s="218"/>
      <c r="BR91" s="218"/>
      <c r="BS91" s="218"/>
      <c r="BT91" s="218"/>
      <c r="BU91" s="218"/>
      <c r="BV91" s="218"/>
      <c r="BW91" s="218"/>
      <c r="BX91" s="218"/>
      <c r="BY91" s="218"/>
      <c r="BZ91" s="218"/>
      <c r="CA91" s="218"/>
      <c r="CB91" s="218"/>
      <c r="CC91" s="218"/>
      <c r="CD91" s="218"/>
      <c r="CE91" s="218"/>
      <c r="CF91" s="218"/>
      <c r="CG91" s="218"/>
      <c r="CH91" s="218"/>
      <c r="CI91" s="218"/>
      <c r="CJ91" s="218"/>
      <c r="CK91" s="218"/>
      <c r="CL91" s="218"/>
    </row>
    <row r="92" s="127" customFormat="1" ht="100" hidden="1" customHeight="1" spans="1:90">
      <c r="A92" s="156" t="s">
        <v>58</v>
      </c>
      <c r="B92" s="148" t="s">
        <v>222</v>
      </c>
      <c r="C92" s="148"/>
      <c r="D92" s="148"/>
      <c r="E92" s="149"/>
      <c r="F92" s="149"/>
      <c r="G92" s="149"/>
      <c r="H92" s="149"/>
      <c r="I92" s="149"/>
      <c r="J92" s="148"/>
      <c r="K92" s="178"/>
      <c r="L92" s="178"/>
      <c r="M92" s="178"/>
      <c r="N92" s="178"/>
      <c r="O92" s="178"/>
      <c r="P92" s="178"/>
      <c r="Q92" s="178"/>
      <c r="R92" s="178"/>
      <c r="S92" s="178"/>
      <c r="T92" s="178"/>
      <c r="U92" s="178"/>
      <c r="V92" s="178"/>
      <c r="W92" s="184"/>
      <c r="X92" s="184"/>
      <c r="Y92" s="184"/>
      <c r="Z92" s="184"/>
      <c r="AA92" s="217"/>
      <c r="AB92" s="217"/>
      <c r="AC92" s="217"/>
      <c r="AD92" s="217"/>
      <c r="AE92" s="217"/>
      <c r="AF92" s="217"/>
      <c r="AG92" s="217"/>
      <c r="AH92" s="218"/>
      <c r="AI92" s="218"/>
      <c r="AJ92" s="218"/>
      <c r="AK92" s="218"/>
      <c r="AL92" s="218"/>
      <c r="AM92" s="218"/>
      <c r="AN92" s="218"/>
      <c r="AO92" s="218"/>
      <c r="AP92" s="218"/>
      <c r="AQ92" s="218"/>
      <c r="AR92" s="218"/>
      <c r="AS92" s="218"/>
      <c r="AT92" s="218"/>
      <c r="AU92" s="218"/>
      <c r="AV92" s="218"/>
      <c r="AW92" s="218"/>
      <c r="AX92" s="218"/>
      <c r="AY92" s="218"/>
      <c r="AZ92" s="218"/>
      <c r="BA92" s="218"/>
      <c r="BB92" s="218"/>
      <c r="BC92" s="218"/>
      <c r="BD92" s="218"/>
      <c r="BE92" s="218"/>
      <c r="BF92" s="218"/>
      <c r="BG92" s="218"/>
      <c r="BH92" s="218"/>
      <c r="BI92" s="218"/>
      <c r="BJ92" s="218"/>
      <c r="BK92" s="218"/>
      <c r="BL92" s="218"/>
      <c r="BM92" s="218"/>
      <c r="BN92" s="218"/>
      <c r="BO92" s="218"/>
      <c r="BP92" s="218"/>
      <c r="BQ92" s="218"/>
      <c r="BR92" s="218"/>
      <c r="BS92" s="218"/>
      <c r="BT92" s="218"/>
      <c r="BU92" s="218"/>
      <c r="BV92" s="218"/>
      <c r="BW92" s="218"/>
      <c r="BX92" s="218"/>
      <c r="BY92" s="218"/>
      <c r="BZ92" s="218"/>
      <c r="CA92" s="218"/>
      <c r="CB92" s="218"/>
      <c r="CC92" s="218"/>
      <c r="CD92" s="218"/>
      <c r="CE92" s="218"/>
      <c r="CF92" s="218"/>
      <c r="CG92" s="218"/>
      <c r="CH92" s="218"/>
      <c r="CI92" s="218"/>
      <c r="CJ92" s="218"/>
      <c r="CK92" s="218"/>
      <c r="CL92" s="218"/>
    </row>
    <row r="93" s="127" customFormat="1" ht="100" hidden="1" customHeight="1" spans="1:90">
      <c r="A93" s="156" t="s">
        <v>58</v>
      </c>
      <c r="B93" s="148" t="s">
        <v>223</v>
      </c>
      <c r="C93" s="148"/>
      <c r="D93" s="148"/>
      <c r="E93" s="149"/>
      <c r="F93" s="149"/>
      <c r="G93" s="149"/>
      <c r="H93" s="149"/>
      <c r="I93" s="149"/>
      <c r="J93" s="148"/>
      <c r="K93" s="178">
        <f>SUM(K94:K97)</f>
        <v>35.483</v>
      </c>
      <c r="L93" s="178">
        <f t="shared" ref="L93:V93" si="29">SUM(L94:L97)</f>
        <v>1197</v>
      </c>
      <c r="M93" s="178">
        <f t="shared" si="29"/>
        <v>4168</v>
      </c>
      <c r="N93" s="178">
        <f t="shared" si="29"/>
        <v>2500</v>
      </c>
      <c r="O93" s="178">
        <f t="shared" si="29"/>
        <v>1282</v>
      </c>
      <c r="P93" s="178">
        <f t="shared" si="29"/>
        <v>993</v>
      </c>
      <c r="Q93" s="178">
        <f t="shared" si="29"/>
        <v>0</v>
      </c>
      <c r="R93" s="178">
        <f t="shared" si="29"/>
        <v>40</v>
      </c>
      <c r="S93" s="178">
        <f t="shared" si="29"/>
        <v>185</v>
      </c>
      <c r="T93" s="178">
        <f t="shared" si="29"/>
        <v>0</v>
      </c>
      <c r="U93" s="178">
        <f t="shared" si="29"/>
        <v>0</v>
      </c>
      <c r="V93" s="178">
        <f t="shared" si="29"/>
        <v>0</v>
      </c>
      <c r="W93" s="184"/>
      <c r="X93" s="184"/>
      <c r="Y93" s="184"/>
      <c r="Z93" s="184"/>
      <c r="AA93" s="217"/>
      <c r="AB93" s="217"/>
      <c r="AC93" s="217"/>
      <c r="AD93" s="217"/>
      <c r="AE93" s="217"/>
      <c r="AF93" s="217"/>
      <c r="AG93" s="217"/>
      <c r="AH93" s="218"/>
      <c r="AI93" s="218"/>
      <c r="AJ93" s="218"/>
      <c r="AK93" s="218"/>
      <c r="AL93" s="218"/>
      <c r="AM93" s="218"/>
      <c r="AN93" s="218"/>
      <c r="AO93" s="218"/>
      <c r="AP93" s="218"/>
      <c r="AQ93" s="218"/>
      <c r="AR93" s="218"/>
      <c r="AS93" s="218"/>
      <c r="AT93" s="218"/>
      <c r="AU93" s="218"/>
      <c r="AV93" s="218"/>
      <c r="AW93" s="218"/>
      <c r="AX93" s="218"/>
      <c r="AY93" s="218"/>
      <c r="AZ93" s="218"/>
      <c r="BA93" s="218"/>
      <c r="BB93" s="218"/>
      <c r="BC93" s="218"/>
      <c r="BD93" s="218"/>
      <c r="BE93" s="218"/>
      <c r="BF93" s="218"/>
      <c r="BG93" s="218"/>
      <c r="BH93" s="218"/>
      <c r="BI93" s="218"/>
      <c r="BJ93" s="218"/>
      <c r="BK93" s="218"/>
      <c r="BL93" s="218"/>
      <c r="BM93" s="218"/>
      <c r="BN93" s="218"/>
      <c r="BO93" s="218"/>
      <c r="BP93" s="218"/>
      <c r="BQ93" s="218"/>
      <c r="BR93" s="218"/>
      <c r="BS93" s="218"/>
      <c r="BT93" s="218"/>
      <c r="BU93" s="218"/>
      <c r="BV93" s="218"/>
      <c r="BW93" s="218"/>
      <c r="BX93" s="218"/>
      <c r="BY93" s="218"/>
      <c r="BZ93" s="218"/>
      <c r="CA93" s="218"/>
      <c r="CB93" s="218"/>
      <c r="CC93" s="218"/>
      <c r="CD93" s="218"/>
      <c r="CE93" s="218"/>
      <c r="CF93" s="218"/>
      <c r="CG93" s="218"/>
      <c r="CH93" s="218"/>
      <c r="CI93" s="218"/>
      <c r="CJ93" s="218"/>
      <c r="CK93" s="218"/>
      <c r="CL93" s="218"/>
    </row>
    <row r="94" s="124" customFormat="1" ht="241" customHeight="1" spans="1:91">
      <c r="A94" s="151">
        <v>22</v>
      </c>
      <c r="B94" s="153" t="s">
        <v>341</v>
      </c>
      <c r="C94" s="161">
        <v>2025</v>
      </c>
      <c r="D94" s="153" t="s">
        <v>342</v>
      </c>
      <c r="E94" s="152" t="s">
        <v>123</v>
      </c>
      <c r="F94" s="154" t="s">
        <v>223</v>
      </c>
      <c r="G94" s="154" t="s">
        <v>47</v>
      </c>
      <c r="H94" s="154" t="s">
        <v>343</v>
      </c>
      <c r="I94" s="154" t="s">
        <v>100</v>
      </c>
      <c r="J94" s="153" t="s">
        <v>400</v>
      </c>
      <c r="K94" s="154">
        <v>12.559</v>
      </c>
      <c r="L94" s="154">
        <v>367</v>
      </c>
      <c r="M94" s="154">
        <v>1386</v>
      </c>
      <c r="N94" s="154">
        <v>850</v>
      </c>
      <c r="O94" s="152">
        <v>832</v>
      </c>
      <c r="P94" s="175">
        <v>18</v>
      </c>
      <c r="Q94" s="175"/>
      <c r="R94" s="175"/>
      <c r="S94" s="175"/>
      <c r="T94" s="175"/>
      <c r="U94" s="175"/>
      <c r="V94" s="175"/>
      <c r="W94" s="152" t="s">
        <v>345</v>
      </c>
      <c r="X94" s="152" t="s">
        <v>346</v>
      </c>
      <c r="Y94" s="152" t="s">
        <v>72</v>
      </c>
      <c r="Z94" s="152" t="s">
        <v>54</v>
      </c>
      <c r="AA94" s="152" t="s">
        <v>55</v>
      </c>
      <c r="AB94" s="167" t="s">
        <v>347</v>
      </c>
      <c r="AC94" s="167" t="s">
        <v>229</v>
      </c>
      <c r="AD94" s="175" t="s">
        <v>402</v>
      </c>
      <c r="AE94" s="152" t="s">
        <v>403</v>
      </c>
      <c r="AF94" s="152" t="s">
        <v>367</v>
      </c>
      <c r="AH94" s="134"/>
      <c r="AI94" s="134"/>
      <c r="AJ94" s="134"/>
      <c r="AK94" s="134"/>
      <c r="AL94" s="134"/>
      <c r="AM94" s="134"/>
      <c r="AN94" s="134"/>
      <c r="AO94" s="134"/>
      <c r="AP94" s="134"/>
      <c r="AQ94" s="134"/>
      <c r="AR94" s="134"/>
      <c r="AS94" s="134"/>
      <c r="AT94" s="134"/>
      <c r="AU94" s="134"/>
      <c r="AV94" s="134"/>
      <c r="AW94" s="134"/>
      <c r="AX94" s="134"/>
      <c r="AY94" s="134"/>
      <c r="AZ94" s="134"/>
      <c r="BA94" s="134"/>
      <c r="BB94" s="134"/>
      <c r="BC94" s="134"/>
      <c r="BD94" s="134"/>
      <c r="BE94" s="134"/>
      <c r="BF94" s="134"/>
      <c r="BG94" s="134"/>
      <c r="BH94" s="134"/>
      <c r="BI94" s="134"/>
      <c r="BJ94" s="134"/>
      <c r="BK94" s="134"/>
      <c r="BL94" s="134"/>
      <c r="BM94" s="134"/>
      <c r="BN94" s="134"/>
      <c r="BO94" s="134"/>
      <c r="BP94" s="134"/>
      <c r="BQ94" s="134"/>
      <c r="BR94" s="134"/>
      <c r="BS94" s="134"/>
      <c r="BT94" s="134"/>
      <c r="BU94" s="134"/>
      <c r="BV94" s="134"/>
      <c r="BW94" s="134"/>
      <c r="BX94" s="134"/>
      <c r="BY94" s="134"/>
      <c r="BZ94" s="134"/>
      <c r="CA94" s="134"/>
      <c r="CB94" s="134"/>
      <c r="CC94" s="134"/>
      <c r="CD94" s="134"/>
      <c r="CE94" s="134"/>
      <c r="CF94" s="134"/>
      <c r="CG94" s="134"/>
      <c r="CH94" s="134"/>
      <c r="CI94" s="134"/>
      <c r="CJ94" s="134"/>
      <c r="CK94" s="134"/>
      <c r="CL94" s="134"/>
      <c r="CM94" s="213"/>
    </row>
    <row r="95" s="124" customFormat="1" ht="241" customHeight="1" spans="1:91">
      <c r="A95" s="151">
        <v>23</v>
      </c>
      <c r="B95" s="153" t="s">
        <v>348</v>
      </c>
      <c r="C95" s="161">
        <v>2025</v>
      </c>
      <c r="D95" s="153" t="s">
        <v>349</v>
      </c>
      <c r="E95" s="152" t="s">
        <v>123</v>
      </c>
      <c r="F95" s="154" t="s">
        <v>223</v>
      </c>
      <c r="G95" s="154" t="s">
        <v>47</v>
      </c>
      <c r="H95" s="154" t="s">
        <v>350</v>
      </c>
      <c r="I95" s="154" t="s">
        <v>100</v>
      </c>
      <c r="J95" s="153" t="s">
        <v>351</v>
      </c>
      <c r="K95" s="154">
        <v>12.405</v>
      </c>
      <c r="L95" s="152">
        <v>122</v>
      </c>
      <c r="M95" s="152">
        <v>441</v>
      </c>
      <c r="N95" s="154">
        <v>450</v>
      </c>
      <c r="O95" s="152">
        <v>450</v>
      </c>
      <c r="P95" s="175"/>
      <c r="Q95" s="175"/>
      <c r="R95" s="175"/>
      <c r="S95" s="175"/>
      <c r="T95" s="175"/>
      <c r="U95" s="175"/>
      <c r="V95" s="175"/>
      <c r="W95" s="152" t="s">
        <v>325</v>
      </c>
      <c r="X95" s="152" t="s">
        <v>326</v>
      </c>
      <c r="Y95" s="152" t="s">
        <v>72</v>
      </c>
      <c r="Z95" s="152" t="s">
        <v>54</v>
      </c>
      <c r="AA95" s="152" t="s">
        <v>55</v>
      </c>
      <c r="AB95" s="167" t="s">
        <v>352</v>
      </c>
      <c r="AC95" s="167" t="s">
        <v>229</v>
      </c>
      <c r="AD95" s="175" t="s">
        <v>402</v>
      </c>
      <c r="AE95" s="152" t="s">
        <v>403</v>
      </c>
      <c r="AF95" s="152" t="s">
        <v>367</v>
      </c>
      <c r="AH95" s="134"/>
      <c r="AI95" s="134"/>
      <c r="AJ95" s="134"/>
      <c r="AK95" s="134"/>
      <c r="AL95" s="134"/>
      <c r="AM95" s="134"/>
      <c r="AN95" s="134"/>
      <c r="AO95" s="134"/>
      <c r="AP95" s="134"/>
      <c r="AQ95" s="134"/>
      <c r="AR95" s="134"/>
      <c r="AS95" s="134"/>
      <c r="AT95" s="134"/>
      <c r="AU95" s="134"/>
      <c r="AV95" s="134"/>
      <c r="AW95" s="134"/>
      <c r="AX95" s="134"/>
      <c r="AY95" s="134"/>
      <c r="AZ95" s="134"/>
      <c r="BA95" s="134"/>
      <c r="BB95" s="134"/>
      <c r="BC95" s="134"/>
      <c r="BD95" s="134"/>
      <c r="BE95" s="134"/>
      <c r="BF95" s="134"/>
      <c r="BG95" s="134"/>
      <c r="BH95" s="134"/>
      <c r="BI95" s="134"/>
      <c r="BJ95" s="134"/>
      <c r="BK95" s="134"/>
      <c r="BL95" s="134"/>
      <c r="BM95" s="134"/>
      <c r="BN95" s="134"/>
      <c r="BO95" s="134"/>
      <c r="BP95" s="134"/>
      <c r="BQ95" s="134"/>
      <c r="BR95" s="134"/>
      <c r="BS95" s="134"/>
      <c r="BT95" s="134"/>
      <c r="BU95" s="134"/>
      <c r="BV95" s="134"/>
      <c r="BW95" s="134"/>
      <c r="BX95" s="134"/>
      <c r="BY95" s="134"/>
      <c r="BZ95" s="134"/>
      <c r="CA95" s="134"/>
      <c r="CB95" s="134"/>
      <c r="CC95" s="134"/>
      <c r="CD95" s="134"/>
      <c r="CE95" s="134"/>
      <c r="CF95" s="134"/>
      <c r="CG95" s="134"/>
      <c r="CH95" s="134"/>
      <c r="CI95" s="134"/>
      <c r="CJ95" s="134"/>
      <c r="CK95" s="134"/>
      <c r="CL95" s="134"/>
      <c r="CM95" s="213"/>
    </row>
    <row r="96" s="124" customFormat="1" ht="241" customHeight="1" spans="1:91">
      <c r="A96" s="151">
        <v>24</v>
      </c>
      <c r="B96" s="153" t="s">
        <v>353</v>
      </c>
      <c r="C96" s="161">
        <v>2025</v>
      </c>
      <c r="D96" s="153" t="s">
        <v>406</v>
      </c>
      <c r="E96" s="152" t="s">
        <v>123</v>
      </c>
      <c r="F96" s="154" t="s">
        <v>223</v>
      </c>
      <c r="G96" s="154" t="s">
        <v>47</v>
      </c>
      <c r="H96" s="154" t="s">
        <v>355</v>
      </c>
      <c r="I96" s="154" t="s">
        <v>100</v>
      </c>
      <c r="J96" s="153" t="s">
        <v>356</v>
      </c>
      <c r="K96" s="154">
        <v>6.6</v>
      </c>
      <c r="L96" s="152">
        <v>350</v>
      </c>
      <c r="M96" s="154">
        <v>965</v>
      </c>
      <c r="N96" s="152">
        <v>650</v>
      </c>
      <c r="O96" s="152"/>
      <c r="P96" s="175">
        <v>650</v>
      </c>
      <c r="Q96" s="175"/>
      <c r="R96" s="175"/>
      <c r="S96" s="175"/>
      <c r="T96" s="175"/>
      <c r="U96" s="175"/>
      <c r="V96" s="175"/>
      <c r="W96" s="152" t="s">
        <v>317</v>
      </c>
      <c r="X96" s="152" t="s">
        <v>318</v>
      </c>
      <c r="Y96" s="152" t="s">
        <v>72</v>
      </c>
      <c r="Z96" s="152" t="s">
        <v>54</v>
      </c>
      <c r="AA96" s="152" t="s">
        <v>55</v>
      </c>
      <c r="AB96" s="167" t="s">
        <v>401</v>
      </c>
      <c r="AC96" s="167" t="s">
        <v>229</v>
      </c>
      <c r="AD96" s="175" t="s">
        <v>402</v>
      </c>
      <c r="AE96" s="152" t="s">
        <v>403</v>
      </c>
      <c r="AF96" s="224" t="s">
        <v>367</v>
      </c>
      <c r="AH96" s="134"/>
      <c r="AI96" s="134"/>
      <c r="AJ96" s="134"/>
      <c r="AK96" s="134"/>
      <c r="AL96" s="134"/>
      <c r="AM96" s="134"/>
      <c r="AN96" s="134"/>
      <c r="AO96" s="134"/>
      <c r="AP96" s="134"/>
      <c r="AQ96" s="134"/>
      <c r="AR96" s="134"/>
      <c r="AS96" s="134"/>
      <c r="AT96" s="134"/>
      <c r="AU96" s="134"/>
      <c r="AV96" s="134"/>
      <c r="AW96" s="134"/>
      <c r="AX96" s="134"/>
      <c r="AY96" s="134"/>
      <c r="AZ96" s="134"/>
      <c r="BA96" s="134"/>
      <c r="BB96" s="134"/>
      <c r="BC96" s="134"/>
      <c r="BD96" s="134"/>
      <c r="BE96" s="134"/>
      <c r="BF96" s="134"/>
      <c r="BG96" s="134"/>
      <c r="BH96" s="134"/>
      <c r="BI96" s="134"/>
      <c r="BJ96" s="134"/>
      <c r="BK96" s="134"/>
      <c r="BL96" s="134"/>
      <c r="BM96" s="134"/>
      <c r="BN96" s="134"/>
      <c r="BO96" s="134"/>
      <c r="BP96" s="134"/>
      <c r="BQ96" s="134"/>
      <c r="BR96" s="134"/>
      <c r="BS96" s="134"/>
      <c r="BT96" s="134"/>
      <c r="BU96" s="134"/>
      <c r="BV96" s="134"/>
      <c r="BW96" s="134"/>
      <c r="BX96" s="134"/>
      <c r="BY96" s="134"/>
      <c r="BZ96" s="134"/>
      <c r="CA96" s="134"/>
      <c r="CB96" s="134"/>
      <c r="CC96" s="134"/>
      <c r="CD96" s="134"/>
      <c r="CE96" s="134"/>
      <c r="CF96" s="134"/>
      <c r="CG96" s="134"/>
      <c r="CH96" s="134"/>
      <c r="CI96" s="134"/>
      <c r="CJ96" s="134"/>
      <c r="CK96" s="134"/>
      <c r="CL96" s="134"/>
      <c r="CM96" s="213"/>
    </row>
    <row r="97" s="280" customFormat="1" ht="241" customHeight="1" spans="1:91">
      <c r="A97" s="281">
        <v>25</v>
      </c>
      <c r="B97" s="153" t="s">
        <v>426</v>
      </c>
      <c r="C97" s="161">
        <v>2025</v>
      </c>
      <c r="D97" s="285" t="s">
        <v>427</v>
      </c>
      <c r="E97" s="266" t="s">
        <v>123</v>
      </c>
      <c r="F97" s="275" t="s">
        <v>223</v>
      </c>
      <c r="G97" s="275" t="s">
        <v>47</v>
      </c>
      <c r="H97" s="275" t="s">
        <v>428</v>
      </c>
      <c r="I97" s="275" t="s">
        <v>100</v>
      </c>
      <c r="J97" s="285" t="s">
        <v>429</v>
      </c>
      <c r="K97" s="275">
        <v>3.919</v>
      </c>
      <c r="L97" s="275">
        <v>358</v>
      </c>
      <c r="M97" s="275">
        <v>1376</v>
      </c>
      <c r="N97" s="275">
        <v>550</v>
      </c>
      <c r="O97" s="266"/>
      <c r="P97" s="273">
        <v>325</v>
      </c>
      <c r="Q97" s="273"/>
      <c r="R97" s="273">
        <v>40</v>
      </c>
      <c r="S97" s="154">
        <v>185</v>
      </c>
      <c r="T97" s="273"/>
      <c r="U97" s="273"/>
      <c r="V97" s="273"/>
      <c r="W97" s="266" t="s">
        <v>430</v>
      </c>
      <c r="X97" s="266" t="s">
        <v>431</v>
      </c>
      <c r="Y97" s="266" t="s">
        <v>72</v>
      </c>
      <c r="Z97" s="266" t="s">
        <v>54</v>
      </c>
      <c r="AA97" s="266" t="s">
        <v>55</v>
      </c>
      <c r="AB97" s="278" t="s">
        <v>432</v>
      </c>
      <c r="AC97" s="278" t="s">
        <v>229</v>
      </c>
      <c r="AD97" s="273"/>
      <c r="AE97" s="266"/>
      <c r="AF97" s="266" t="s">
        <v>367</v>
      </c>
      <c r="AH97" s="283"/>
      <c r="AI97" s="283"/>
      <c r="AJ97" s="283"/>
      <c r="AK97" s="283"/>
      <c r="AL97" s="283"/>
      <c r="AM97" s="283"/>
      <c r="AN97" s="283"/>
      <c r="AO97" s="283"/>
      <c r="AP97" s="283"/>
      <c r="AQ97" s="283"/>
      <c r="AR97" s="283"/>
      <c r="AS97" s="283"/>
      <c r="AT97" s="283"/>
      <c r="AU97" s="283"/>
      <c r="AV97" s="283"/>
      <c r="AW97" s="283"/>
      <c r="AX97" s="283"/>
      <c r="AY97" s="283"/>
      <c r="AZ97" s="283"/>
      <c r="BA97" s="283"/>
      <c r="BB97" s="283"/>
      <c r="BC97" s="283"/>
      <c r="BD97" s="283"/>
      <c r="BE97" s="283"/>
      <c r="BF97" s="283"/>
      <c r="BG97" s="283"/>
      <c r="BH97" s="283"/>
      <c r="BI97" s="283"/>
      <c r="BJ97" s="283"/>
      <c r="BK97" s="283"/>
      <c r="BL97" s="283"/>
      <c r="BM97" s="283"/>
      <c r="BN97" s="283"/>
      <c r="BO97" s="283"/>
      <c r="BP97" s="283"/>
      <c r="BQ97" s="283"/>
      <c r="BR97" s="283"/>
      <c r="BS97" s="283"/>
      <c r="BT97" s="283"/>
      <c r="BU97" s="283"/>
      <c r="BV97" s="283"/>
      <c r="BW97" s="283"/>
      <c r="BX97" s="283"/>
      <c r="BY97" s="283"/>
      <c r="BZ97" s="283"/>
      <c r="CA97" s="283"/>
      <c r="CB97" s="283"/>
      <c r="CC97" s="283"/>
      <c r="CD97" s="283"/>
      <c r="CE97" s="283"/>
      <c r="CF97" s="283"/>
      <c r="CG97" s="283"/>
      <c r="CH97" s="283"/>
      <c r="CI97" s="283"/>
      <c r="CJ97" s="283"/>
      <c r="CK97" s="283"/>
      <c r="CL97" s="283"/>
      <c r="CM97" s="287"/>
    </row>
    <row r="98" s="127" customFormat="1" ht="100" hidden="1" customHeight="1" spans="1:90">
      <c r="A98" s="156" t="s">
        <v>58</v>
      </c>
      <c r="B98" s="148" t="s">
        <v>230</v>
      </c>
      <c r="C98" s="148"/>
      <c r="D98" s="148"/>
      <c r="E98" s="149"/>
      <c r="F98" s="149"/>
      <c r="G98" s="149"/>
      <c r="H98" s="149"/>
      <c r="I98" s="149"/>
      <c r="J98" s="148"/>
      <c r="K98" s="178"/>
      <c r="L98" s="178"/>
      <c r="M98" s="178"/>
      <c r="N98" s="178"/>
      <c r="O98" s="178"/>
      <c r="P98" s="178"/>
      <c r="Q98" s="178"/>
      <c r="R98" s="178"/>
      <c r="S98" s="178"/>
      <c r="T98" s="178"/>
      <c r="U98" s="178"/>
      <c r="V98" s="178"/>
      <c r="W98" s="184"/>
      <c r="X98" s="184"/>
      <c r="Y98" s="184"/>
      <c r="Z98" s="184"/>
      <c r="AA98" s="217"/>
      <c r="AB98" s="217"/>
      <c r="AC98" s="217"/>
      <c r="AD98" s="217"/>
      <c r="AE98" s="217"/>
      <c r="AF98" s="217"/>
      <c r="AG98" s="217"/>
      <c r="AH98" s="218"/>
      <c r="AI98" s="218"/>
      <c r="AJ98" s="218"/>
      <c r="AK98" s="218"/>
      <c r="AL98" s="218"/>
      <c r="AM98" s="218"/>
      <c r="AN98" s="218"/>
      <c r="AO98" s="218"/>
      <c r="AP98" s="218"/>
      <c r="AQ98" s="218"/>
      <c r="AR98" s="218"/>
      <c r="AS98" s="218"/>
      <c r="AT98" s="218"/>
      <c r="AU98" s="218"/>
      <c r="AV98" s="218"/>
      <c r="AW98" s="218"/>
      <c r="AX98" s="218"/>
      <c r="AY98" s="218"/>
      <c r="AZ98" s="218"/>
      <c r="BA98" s="218"/>
      <c r="BB98" s="218"/>
      <c r="BC98" s="218"/>
      <c r="BD98" s="218"/>
      <c r="BE98" s="218"/>
      <c r="BF98" s="218"/>
      <c r="BG98" s="218"/>
      <c r="BH98" s="218"/>
      <c r="BI98" s="218"/>
      <c r="BJ98" s="218"/>
      <c r="BK98" s="218"/>
      <c r="BL98" s="218"/>
      <c r="BM98" s="218"/>
      <c r="BN98" s="218"/>
      <c r="BO98" s="218"/>
      <c r="BP98" s="218"/>
      <c r="BQ98" s="218"/>
      <c r="BR98" s="218"/>
      <c r="BS98" s="218"/>
      <c r="BT98" s="218"/>
      <c r="BU98" s="218"/>
      <c r="BV98" s="218"/>
      <c r="BW98" s="218"/>
      <c r="BX98" s="218"/>
      <c r="BY98" s="218"/>
      <c r="BZ98" s="218"/>
      <c r="CA98" s="218"/>
      <c r="CB98" s="218"/>
      <c r="CC98" s="218"/>
      <c r="CD98" s="218"/>
      <c r="CE98" s="218"/>
      <c r="CF98" s="218"/>
      <c r="CG98" s="218"/>
      <c r="CH98" s="218"/>
      <c r="CI98" s="218"/>
      <c r="CJ98" s="218"/>
      <c r="CK98" s="218"/>
      <c r="CL98" s="218"/>
    </row>
    <row r="99" s="127" customFormat="1" ht="100" hidden="1" customHeight="1" spans="1:90">
      <c r="A99" s="156" t="s">
        <v>58</v>
      </c>
      <c r="B99" s="148" t="s">
        <v>231</v>
      </c>
      <c r="C99" s="148"/>
      <c r="D99" s="148"/>
      <c r="E99" s="149"/>
      <c r="F99" s="149"/>
      <c r="G99" s="149"/>
      <c r="H99" s="149"/>
      <c r="I99" s="149"/>
      <c r="J99" s="148"/>
      <c r="K99" s="178"/>
      <c r="L99" s="178"/>
      <c r="M99" s="178"/>
      <c r="N99" s="178"/>
      <c r="O99" s="178"/>
      <c r="P99" s="178"/>
      <c r="Q99" s="178"/>
      <c r="R99" s="178"/>
      <c r="S99" s="178"/>
      <c r="T99" s="178"/>
      <c r="U99" s="178"/>
      <c r="V99" s="178"/>
      <c r="W99" s="184"/>
      <c r="X99" s="184"/>
      <c r="Y99" s="184"/>
      <c r="Z99" s="184"/>
      <c r="AA99" s="217"/>
      <c r="AB99" s="217"/>
      <c r="AC99" s="217"/>
      <c r="AD99" s="217"/>
      <c r="AE99" s="217"/>
      <c r="AF99" s="217"/>
      <c r="AG99" s="217"/>
      <c r="AH99" s="218"/>
      <c r="AI99" s="218"/>
      <c r="AJ99" s="218"/>
      <c r="AK99" s="218"/>
      <c r="AL99" s="218"/>
      <c r="AM99" s="218"/>
      <c r="AN99" s="218"/>
      <c r="AO99" s="218"/>
      <c r="AP99" s="218"/>
      <c r="AQ99" s="218"/>
      <c r="AR99" s="218"/>
      <c r="AS99" s="218"/>
      <c r="AT99" s="218"/>
      <c r="AU99" s="218"/>
      <c r="AV99" s="218"/>
      <c r="AW99" s="218"/>
      <c r="AX99" s="218"/>
      <c r="AY99" s="218"/>
      <c r="AZ99" s="218"/>
      <c r="BA99" s="218"/>
      <c r="BB99" s="218"/>
      <c r="BC99" s="218"/>
      <c r="BD99" s="218"/>
      <c r="BE99" s="218"/>
      <c r="BF99" s="218"/>
      <c r="BG99" s="218"/>
      <c r="BH99" s="218"/>
      <c r="BI99" s="218"/>
      <c r="BJ99" s="218"/>
      <c r="BK99" s="218"/>
      <c r="BL99" s="218"/>
      <c r="BM99" s="218"/>
      <c r="BN99" s="218"/>
      <c r="BO99" s="218"/>
      <c r="BP99" s="218"/>
      <c r="BQ99" s="218"/>
      <c r="BR99" s="218"/>
      <c r="BS99" s="218"/>
      <c r="BT99" s="218"/>
      <c r="BU99" s="218"/>
      <c r="BV99" s="218"/>
      <c r="BW99" s="218"/>
      <c r="BX99" s="218"/>
      <c r="BY99" s="218"/>
      <c r="BZ99" s="218"/>
      <c r="CA99" s="218"/>
      <c r="CB99" s="218"/>
      <c r="CC99" s="218"/>
      <c r="CD99" s="218"/>
      <c r="CE99" s="218"/>
      <c r="CF99" s="218"/>
      <c r="CG99" s="218"/>
      <c r="CH99" s="218"/>
      <c r="CI99" s="218"/>
      <c r="CJ99" s="218"/>
      <c r="CK99" s="218"/>
      <c r="CL99" s="218"/>
    </row>
    <row r="100" s="127" customFormat="1" ht="100" hidden="1" customHeight="1" spans="1:90">
      <c r="A100" s="149" t="s">
        <v>41</v>
      </c>
      <c r="B100" s="148" t="s">
        <v>232</v>
      </c>
      <c r="C100" s="148"/>
      <c r="D100" s="148"/>
      <c r="E100" s="149"/>
      <c r="F100" s="149"/>
      <c r="G100" s="149"/>
      <c r="H100" s="149"/>
      <c r="I100" s="149"/>
      <c r="J100" s="148"/>
      <c r="K100" s="178">
        <f>K101+K102+K103+K104+K105+K106</f>
        <v>0</v>
      </c>
      <c r="L100" s="178">
        <f t="shared" ref="L100:V100" si="30">L101+L102+L103+L104+L105+L106</f>
        <v>0</v>
      </c>
      <c r="M100" s="178">
        <f t="shared" si="30"/>
        <v>0</v>
      </c>
      <c r="N100" s="178">
        <f t="shared" si="30"/>
        <v>0</v>
      </c>
      <c r="O100" s="178">
        <f t="shared" si="30"/>
        <v>0</v>
      </c>
      <c r="P100" s="178">
        <f t="shared" si="30"/>
        <v>0</v>
      </c>
      <c r="Q100" s="178">
        <f t="shared" si="30"/>
        <v>0</v>
      </c>
      <c r="R100" s="178">
        <f t="shared" si="30"/>
        <v>0</v>
      </c>
      <c r="S100" s="178">
        <f t="shared" si="30"/>
        <v>0</v>
      </c>
      <c r="T100" s="178">
        <f t="shared" si="30"/>
        <v>0</v>
      </c>
      <c r="U100" s="178">
        <f t="shared" si="30"/>
        <v>0</v>
      </c>
      <c r="V100" s="178">
        <f t="shared" si="30"/>
        <v>0</v>
      </c>
      <c r="W100" s="184"/>
      <c r="X100" s="184"/>
      <c r="Y100" s="184"/>
      <c r="Z100" s="184"/>
      <c r="AA100" s="217"/>
      <c r="AB100" s="217"/>
      <c r="AC100" s="217"/>
      <c r="AD100" s="217"/>
      <c r="AE100" s="217"/>
      <c r="AF100" s="217"/>
      <c r="AG100" s="217"/>
      <c r="AH100" s="218"/>
      <c r="AI100" s="218"/>
      <c r="AJ100" s="218"/>
      <c r="AK100" s="218"/>
      <c r="AL100" s="218"/>
      <c r="AM100" s="218"/>
      <c r="AN100" s="218"/>
      <c r="AO100" s="218"/>
      <c r="AP100" s="218"/>
      <c r="AQ100" s="218"/>
      <c r="AR100" s="218"/>
      <c r="AS100" s="218"/>
      <c r="AT100" s="218"/>
      <c r="AU100" s="218"/>
      <c r="AV100" s="218"/>
      <c r="AW100" s="218"/>
      <c r="AX100" s="218"/>
      <c r="AY100" s="218"/>
      <c r="AZ100" s="218"/>
      <c r="BA100" s="218"/>
      <c r="BB100" s="218"/>
      <c r="BC100" s="218"/>
      <c r="BD100" s="218"/>
      <c r="BE100" s="218"/>
      <c r="BF100" s="218"/>
      <c r="BG100" s="218"/>
      <c r="BH100" s="218"/>
      <c r="BI100" s="218"/>
      <c r="BJ100" s="218"/>
      <c r="BK100" s="218"/>
      <c r="BL100" s="218"/>
      <c r="BM100" s="218"/>
      <c r="BN100" s="218"/>
      <c r="BO100" s="218"/>
      <c r="BP100" s="218"/>
      <c r="BQ100" s="218"/>
      <c r="BR100" s="218"/>
      <c r="BS100" s="218"/>
      <c r="BT100" s="218"/>
      <c r="BU100" s="218"/>
      <c r="BV100" s="218"/>
      <c r="BW100" s="218"/>
      <c r="BX100" s="218"/>
      <c r="BY100" s="218"/>
      <c r="BZ100" s="218"/>
      <c r="CA100" s="218"/>
      <c r="CB100" s="218"/>
      <c r="CC100" s="218"/>
      <c r="CD100" s="218"/>
      <c r="CE100" s="218"/>
      <c r="CF100" s="218"/>
      <c r="CG100" s="218"/>
      <c r="CH100" s="218"/>
      <c r="CI100" s="218"/>
      <c r="CJ100" s="218"/>
      <c r="CK100" s="218"/>
      <c r="CL100" s="218"/>
    </row>
    <row r="101" s="127" customFormat="1" ht="100" hidden="1" customHeight="1" spans="1:90">
      <c r="A101" s="156" t="s">
        <v>58</v>
      </c>
      <c r="B101" s="148" t="s">
        <v>233</v>
      </c>
      <c r="C101" s="148"/>
      <c r="D101" s="148"/>
      <c r="E101" s="149"/>
      <c r="F101" s="149"/>
      <c r="G101" s="149"/>
      <c r="H101" s="149"/>
      <c r="I101" s="149"/>
      <c r="J101" s="148"/>
      <c r="K101" s="178"/>
      <c r="L101" s="178"/>
      <c r="M101" s="178"/>
      <c r="N101" s="178"/>
      <c r="O101" s="178"/>
      <c r="P101" s="178"/>
      <c r="Q101" s="178"/>
      <c r="R101" s="178"/>
      <c r="S101" s="178"/>
      <c r="T101" s="178"/>
      <c r="U101" s="178"/>
      <c r="V101" s="178"/>
      <c r="W101" s="184"/>
      <c r="X101" s="184"/>
      <c r="Y101" s="184"/>
      <c r="Z101" s="184"/>
      <c r="AA101" s="217"/>
      <c r="AB101" s="217"/>
      <c r="AC101" s="217"/>
      <c r="AD101" s="217"/>
      <c r="AE101" s="217"/>
      <c r="AF101" s="217"/>
      <c r="AG101" s="217"/>
      <c r="AH101" s="218"/>
      <c r="AI101" s="218"/>
      <c r="AJ101" s="218"/>
      <c r="AK101" s="218"/>
      <c r="AL101" s="218"/>
      <c r="AM101" s="218"/>
      <c r="AN101" s="218"/>
      <c r="AO101" s="218"/>
      <c r="AP101" s="218"/>
      <c r="AQ101" s="218"/>
      <c r="AR101" s="218"/>
      <c r="AS101" s="218"/>
      <c r="AT101" s="218"/>
      <c r="AU101" s="218"/>
      <c r="AV101" s="218"/>
      <c r="AW101" s="218"/>
      <c r="AX101" s="218"/>
      <c r="AY101" s="218"/>
      <c r="AZ101" s="218"/>
      <c r="BA101" s="218"/>
      <c r="BB101" s="218"/>
      <c r="BC101" s="218"/>
      <c r="BD101" s="218"/>
      <c r="BE101" s="218"/>
      <c r="BF101" s="218"/>
      <c r="BG101" s="218"/>
      <c r="BH101" s="218"/>
      <c r="BI101" s="218"/>
      <c r="BJ101" s="218"/>
      <c r="BK101" s="218"/>
      <c r="BL101" s="218"/>
      <c r="BM101" s="218"/>
      <c r="BN101" s="218"/>
      <c r="BO101" s="218"/>
      <c r="BP101" s="218"/>
      <c r="BQ101" s="218"/>
      <c r="BR101" s="218"/>
      <c r="BS101" s="218"/>
      <c r="BT101" s="218"/>
      <c r="BU101" s="218"/>
      <c r="BV101" s="218"/>
      <c r="BW101" s="218"/>
      <c r="BX101" s="218"/>
      <c r="BY101" s="218"/>
      <c r="BZ101" s="218"/>
      <c r="CA101" s="218"/>
      <c r="CB101" s="218"/>
      <c r="CC101" s="218"/>
      <c r="CD101" s="218"/>
      <c r="CE101" s="218"/>
      <c r="CF101" s="218"/>
      <c r="CG101" s="218"/>
      <c r="CH101" s="218"/>
      <c r="CI101" s="218"/>
      <c r="CJ101" s="218"/>
      <c r="CK101" s="218"/>
      <c r="CL101" s="218"/>
    </row>
    <row r="102" s="127" customFormat="1" ht="100" hidden="1" customHeight="1" spans="1:90">
      <c r="A102" s="156" t="s">
        <v>58</v>
      </c>
      <c r="B102" s="148" t="s">
        <v>234</v>
      </c>
      <c r="C102" s="148"/>
      <c r="D102" s="148"/>
      <c r="E102" s="149"/>
      <c r="F102" s="149"/>
      <c r="G102" s="149"/>
      <c r="H102" s="149"/>
      <c r="I102" s="149"/>
      <c r="J102" s="148"/>
      <c r="K102" s="178"/>
      <c r="L102" s="178"/>
      <c r="M102" s="178"/>
      <c r="N102" s="178"/>
      <c r="O102" s="178"/>
      <c r="P102" s="178"/>
      <c r="Q102" s="178"/>
      <c r="R102" s="178"/>
      <c r="S102" s="178"/>
      <c r="T102" s="178"/>
      <c r="U102" s="178"/>
      <c r="V102" s="178"/>
      <c r="W102" s="184"/>
      <c r="X102" s="184"/>
      <c r="Y102" s="184"/>
      <c r="Z102" s="184"/>
      <c r="AA102" s="217"/>
      <c r="AB102" s="217"/>
      <c r="AC102" s="217"/>
      <c r="AD102" s="217"/>
      <c r="AE102" s="217"/>
      <c r="AF102" s="217"/>
      <c r="AG102" s="217"/>
      <c r="AH102" s="218"/>
      <c r="AI102" s="218"/>
      <c r="AJ102" s="218"/>
      <c r="AK102" s="218"/>
      <c r="AL102" s="218"/>
      <c r="AM102" s="218"/>
      <c r="AN102" s="218"/>
      <c r="AO102" s="218"/>
      <c r="AP102" s="218"/>
      <c r="AQ102" s="218"/>
      <c r="AR102" s="218"/>
      <c r="AS102" s="218"/>
      <c r="AT102" s="218"/>
      <c r="AU102" s="218"/>
      <c r="AV102" s="218"/>
      <c r="AW102" s="218"/>
      <c r="AX102" s="218"/>
      <c r="AY102" s="218"/>
      <c r="AZ102" s="218"/>
      <c r="BA102" s="218"/>
      <c r="BB102" s="218"/>
      <c r="BC102" s="218"/>
      <c r="BD102" s="218"/>
      <c r="BE102" s="218"/>
      <c r="BF102" s="218"/>
      <c r="BG102" s="218"/>
      <c r="BH102" s="218"/>
      <c r="BI102" s="218"/>
      <c r="BJ102" s="218"/>
      <c r="BK102" s="218"/>
      <c r="BL102" s="218"/>
      <c r="BM102" s="218"/>
      <c r="BN102" s="218"/>
      <c r="BO102" s="218"/>
      <c r="BP102" s="218"/>
      <c r="BQ102" s="218"/>
      <c r="BR102" s="218"/>
      <c r="BS102" s="218"/>
      <c r="BT102" s="218"/>
      <c r="BU102" s="218"/>
      <c r="BV102" s="218"/>
      <c r="BW102" s="218"/>
      <c r="BX102" s="218"/>
      <c r="BY102" s="218"/>
      <c r="BZ102" s="218"/>
      <c r="CA102" s="218"/>
      <c r="CB102" s="218"/>
      <c r="CC102" s="218"/>
      <c r="CD102" s="218"/>
      <c r="CE102" s="218"/>
      <c r="CF102" s="218"/>
      <c r="CG102" s="218"/>
      <c r="CH102" s="218"/>
      <c r="CI102" s="218"/>
      <c r="CJ102" s="218"/>
      <c r="CK102" s="218"/>
      <c r="CL102" s="218"/>
    </row>
    <row r="103" s="127" customFormat="1" ht="100" hidden="1" customHeight="1" spans="1:90">
      <c r="A103" s="156" t="s">
        <v>58</v>
      </c>
      <c r="B103" s="148" t="s">
        <v>235</v>
      </c>
      <c r="C103" s="148"/>
      <c r="D103" s="148"/>
      <c r="E103" s="149"/>
      <c r="F103" s="149"/>
      <c r="G103" s="149"/>
      <c r="H103" s="149"/>
      <c r="I103" s="149"/>
      <c r="J103" s="148"/>
      <c r="K103" s="178"/>
      <c r="L103" s="178"/>
      <c r="M103" s="178"/>
      <c r="N103" s="178"/>
      <c r="O103" s="178"/>
      <c r="P103" s="178"/>
      <c r="Q103" s="178"/>
      <c r="R103" s="178"/>
      <c r="S103" s="178"/>
      <c r="T103" s="178"/>
      <c r="U103" s="178"/>
      <c r="V103" s="178"/>
      <c r="W103" s="184"/>
      <c r="X103" s="184"/>
      <c r="Y103" s="184"/>
      <c r="Z103" s="184"/>
      <c r="AA103" s="217"/>
      <c r="AB103" s="217"/>
      <c r="AC103" s="217"/>
      <c r="AD103" s="217"/>
      <c r="AE103" s="217"/>
      <c r="AF103" s="217"/>
      <c r="AG103" s="217"/>
      <c r="AH103" s="218"/>
      <c r="AI103" s="218"/>
      <c r="AJ103" s="218"/>
      <c r="AK103" s="218"/>
      <c r="AL103" s="218"/>
      <c r="AM103" s="218"/>
      <c r="AN103" s="218"/>
      <c r="AO103" s="218"/>
      <c r="AP103" s="218"/>
      <c r="AQ103" s="218"/>
      <c r="AR103" s="218"/>
      <c r="AS103" s="218"/>
      <c r="AT103" s="218"/>
      <c r="AU103" s="218"/>
      <c r="AV103" s="218"/>
      <c r="AW103" s="218"/>
      <c r="AX103" s="218"/>
      <c r="AY103" s="218"/>
      <c r="AZ103" s="218"/>
      <c r="BA103" s="218"/>
      <c r="BB103" s="218"/>
      <c r="BC103" s="218"/>
      <c r="BD103" s="218"/>
      <c r="BE103" s="218"/>
      <c r="BF103" s="218"/>
      <c r="BG103" s="218"/>
      <c r="BH103" s="218"/>
      <c r="BI103" s="218"/>
      <c r="BJ103" s="218"/>
      <c r="BK103" s="218"/>
      <c r="BL103" s="218"/>
      <c r="BM103" s="218"/>
      <c r="BN103" s="218"/>
      <c r="BO103" s="218"/>
      <c r="BP103" s="218"/>
      <c r="BQ103" s="218"/>
      <c r="BR103" s="218"/>
      <c r="BS103" s="218"/>
      <c r="BT103" s="218"/>
      <c r="BU103" s="218"/>
      <c r="BV103" s="218"/>
      <c r="BW103" s="218"/>
      <c r="BX103" s="218"/>
      <c r="BY103" s="218"/>
      <c r="BZ103" s="218"/>
      <c r="CA103" s="218"/>
      <c r="CB103" s="218"/>
      <c r="CC103" s="218"/>
      <c r="CD103" s="218"/>
      <c r="CE103" s="218"/>
      <c r="CF103" s="218"/>
      <c r="CG103" s="218"/>
      <c r="CH103" s="218"/>
      <c r="CI103" s="218"/>
      <c r="CJ103" s="218"/>
      <c r="CK103" s="218"/>
      <c r="CL103" s="218"/>
    </row>
    <row r="104" s="127" customFormat="1" ht="100" hidden="1" customHeight="1" spans="1:90">
      <c r="A104" s="156" t="s">
        <v>58</v>
      </c>
      <c r="B104" s="148" t="s">
        <v>236</v>
      </c>
      <c r="C104" s="148"/>
      <c r="D104" s="148"/>
      <c r="E104" s="149"/>
      <c r="F104" s="149"/>
      <c r="G104" s="149"/>
      <c r="H104" s="149"/>
      <c r="I104" s="149"/>
      <c r="J104" s="148"/>
      <c r="K104" s="178"/>
      <c r="L104" s="178"/>
      <c r="M104" s="178"/>
      <c r="N104" s="178"/>
      <c r="O104" s="178"/>
      <c r="P104" s="178"/>
      <c r="Q104" s="178"/>
      <c r="R104" s="178"/>
      <c r="S104" s="178"/>
      <c r="T104" s="178"/>
      <c r="U104" s="178"/>
      <c r="V104" s="178"/>
      <c r="W104" s="184"/>
      <c r="X104" s="184"/>
      <c r="Y104" s="184"/>
      <c r="Z104" s="184"/>
      <c r="AA104" s="217"/>
      <c r="AB104" s="217"/>
      <c r="AC104" s="217"/>
      <c r="AD104" s="217"/>
      <c r="AE104" s="217"/>
      <c r="AF104" s="217"/>
      <c r="AG104" s="217"/>
      <c r="AH104" s="218"/>
      <c r="AI104" s="218"/>
      <c r="AJ104" s="218"/>
      <c r="AK104" s="218"/>
      <c r="AL104" s="218"/>
      <c r="AM104" s="218"/>
      <c r="AN104" s="218"/>
      <c r="AO104" s="218"/>
      <c r="AP104" s="218"/>
      <c r="AQ104" s="218"/>
      <c r="AR104" s="218"/>
      <c r="AS104" s="218"/>
      <c r="AT104" s="218"/>
      <c r="AU104" s="218"/>
      <c r="AV104" s="218"/>
      <c r="AW104" s="218"/>
      <c r="AX104" s="218"/>
      <c r="AY104" s="218"/>
      <c r="AZ104" s="218"/>
      <c r="BA104" s="218"/>
      <c r="BB104" s="218"/>
      <c r="BC104" s="218"/>
      <c r="BD104" s="218"/>
      <c r="BE104" s="218"/>
      <c r="BF104" s="218"/>
      <c r="BG104" s="218"/>
      <c r="BH104" s="218"/>
      <c r="BI104" s="218"/>
      <c r="BJ104" s="218"/>
      <c r="BK104" s="218"/>
      <c r="BL104" s="218"/>
      <c r="BM104" s="218"/>
      <c r="BN104" s="218"/>
      <c r="BO104" s="218"/>
      <c r="BP104" s="218"/>
      <c r="BQ104" s="218"/>
      <c r="BR104" s="218"/>
      <c r="BS104" s="218"/>
      <c r="BT104" s="218"/>
      <c r="BU104" s="218"/>
      <c r="BV104" s="218"/>
      <c r="BW104" s="218"/>
      <c r="BX104" s="218"/>
      <c r="BY104" s="218"/>
      <c r="BZ104" s="218"/>
      <c r="CA104" s="218"/>
      <c r="CB104" s="218"/>
      <c r="CC104" s="218"/>
      <c r="CD104" s="218"/>
      <c r="CE104" s="218"/>
      <c r="CF104" s="218"/>
      <c r="CG104" s="218"/>
      <c r="CH104" s="218"/>
      <c r="CI104" s="218"/>
      <c r="CJ104" s="218"/>
      <c r="CK104" s="218"/>
      <c r="CL104" s="218"/>
    </row>
    <row r="105" s="127" customFormat="1" ht="100" hidden="1" customHeight="1" spans="1:90">
      <c r="A105" s="156" t="s">
        <v>58</v>
      </c>
      <c r="B105" s="148" t="s">
        <v>237</v>
      </c>
      <c r="C105" s="148"/>
      <c r="D105" s="148"/>
      <c r="E105" s="149"/>
      <c r="F105" s="149"/>
      <c r="G105" s="149"/>
      <c r="H105" s="149"/>
      <c r="I105" s="149"/>
      <c r="J105" s="148"/>
      <c r="K105" s="178"/>
      <c r="L105" s="178"/>
      <c r="M105" s="178"/>
      <c r="N105" s="178"/>
      <c r="O105" s="178"/>
      <c r="P105" s="178"/>
      <c r="Q105" s="178"/>
      <c r="R105" s="178"/>
      <c r="S105" s="178"/>
      <c r="T105" s="178"/>
      <c r="U105" s="178"/>
      <c r="V105" s="178"/>
      <c r="W105" s="184"/>
      <c r="X105" s="184"/>
      <c r="Y105" s="184"/>
      <c r="Z105" s="184"/>
      <c r="AA105" s="217"/>
      <c r="AB105" s="217"/>
      <c r="AC105" s="217"/>
      <c r="AD105" s="217"/>
      <c r="AE105" s="217"/>
      <c r="AF105" s="217"/>
      <c r="AG105" s="217"/>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row>
    <row r="106" s="127" customFormat="1" ht="100" hidden="1" customHeight="1" spans="1:90">
      <c r="A106" s="156" t="s">
        <v>58</v>
      </c>
      <c r="B106" s="148" t="s">
        <v>238</v>
      </c>
      <c r="C106" s="148"/>
      <c r="D106" s="148"/>
      <c r="E106" s="149"/>
      <c r="F106" s="149"/>
      <c r="G106" s="149"/>
      <c r="H106" s="149"/>
      <c r="I106" s="149"/>
      <c r="J106" s="148"/>
      <c r="K106" s="178"/>
      <c r="L106" s="178"/>
      <c r="M106" s="178"/>
      <c r="N106" s="178"/>
      <c r="O106" s="178"/>
      <c r="P106" s="178"/>
      <c r="Q106" s="178"/>
      <c r="R106" s="178"/>
      <c r="S106" s="178"/>
      <c r="T106" s="178"/>
      <c r="U106" s="178"/>
      <c r="V106" s="178"/>
      <c r="W106" s="184"/>
      <c r="X106" s="184"/>
      <c r="Y106" s="184"/>
      <c r="Z106" s="184"/>
      <c r="AA106" s="217"/>
      <c r="AB106" s="217"/>
      <c r="AC106" s="217"/>
      <c r="AD106" s="217"/>
      <c r="AE106" s="217"/>
      <c r="AF106" s="217"/>
      <c r="AG106" s="217"/>
      <c r="AH106" s="218"/>
      <c r="AI106" s="218"/>
      <c r="AJ106" s="218"/>
      <c r="AK106" s="218"/>
      <c r="AL106" s="218"/>
      <c r="AM106" s="218"/>
      <c r="AN106" s="218"/>
      <c r="AO106" s="218"/>
      <c r="AP106" s="218"/>
      <c r="AQ106" s="218"/>
      <c r="AR106" s="218"/>
      <c r="AS106" s="218"/>
      <c r="AT106" s="218"/>
      <c r="AU106" s="218"/>
      <c r="AV106" s="218"/>
      <c r="AW106" s="218"/>
      <c r="AX106" s="218"/>
      <c r="AY106" s="218"/>
      <c r="AZ106" s="218"/>
      <c r="BA106" s="218"/>
      <c r="BB106" s="218"/>
      <c r="BC106" s="218"/>
      <c r="BD106" s="218"/>
      <c r="BE106" s="218"/>
      <c r="BF106" s="218"/>
      <c r="BG106" s="218"/>
      <c r="BH106" s="218"/>
      <c r="BI106" s="218"/>
      <c r="BJ106" s="218"/>
      <c r="BK106" s="218"/>
      <c r="BL106" s="218"/>
      <c r="BM106" s="218"/>
      <c r="BN106" s="218"/>
      <c r="BO106" s="218"/>
      <c r="BP106" s="218"/>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row>
    <row r="107" s="127" customFormat="1" ht="100" hidden="1" customHeight="1" spans="1:90">
      <c r="A107" s="147" t="s">
        <v>39</v>
      </c>
      <c r="B107" s="148" t="s">
        <v>239</v>
      </c>
      <c r="C107" s="148"/>
      <c r="D107" s="148"/>
      <c r="E107" s="149"/>
      <c r="F107" s="149"/>
      <c r="G107" s="149"/>
      <c r="H107" s="149"/>
      <c r="I107" s="149"/>
      <c r="J107" s="148"/>
      <c r="K107" s="178">
        <f>K108</f>
        <v>0</v>
      </c>
      <c r="L107" s="178">
        <f t="shared" ref="L107:V107" si="31">L108</f>
        <v>0</v>
      </c>
      <c r="M107" s="178">
        <f t="shared" si="31"/>
        <v>0</v>
      </c>
      <c r="N107" s="178">
        <f t="shared" si="31"/>
        <v>0</v>
      </c>
      <c r="O107" s="178">
        <f t="shared" si="31"/>
        <v>0</v>
      </c>
      <c r="P107" s="178">
        <f t="shared" si="31"/>
        <v>0</v>
      </c>
      <c r="Q107" s="178">
        <f t="shared" si="31"/>
        <v>0</v>
      </c>
      <c r="R107" s="178">
        <f t="shared" si="31"/>
        <v>0</v>
      </c>
      <c r="S107" s="178">
        <f t="shared" si="31"/>
        <v>0</v>
      </c>
      <c r="T107" s="178">
        <f t="shared" si="31"/>
        <v>0</v>
      </c>
      <c r="U107" s="178">
        <f t="shared" si="31"/>
        <v>0</v>
      </c>
      <c r="V107" s="178">
        <f t="shared" si="31"/>
        <v>0</v>
      </c>
      <c r="W107" s="184"/>
      <c r="X107" s="184"/>
      <c r="Y107" s="184"/>
      <c r="Z107" s="184"/>
      <c r="AA107" s="217"/>
      <c r="AB107" s="217"/>
      <c r="AC107" s="217"/>
      <c r="AD107" s="217"/>
      <c r="AE107" s="217"/>
      <c r="AF107" s="217"/>
      <c r="AG107" s="217"/>
      <c r="AH107" s="218"/>
      <c r="AI107" s="218"/>
      <c r="AJ107" s="218"/>
      <c r="AK107" s="218"/>
      <c r="AL107" s="218"/>
      <c r="AM107" s="218"/>
      <c r="AN107" s="218"/>
      <c r="AO107" s="218"/>
      <c r="AP107" s="218"/>
      <c r="AQ107" s="218"/>
      <c r="AR107" s="218"/>
      <c r="AS107" s="218"/>
      <c r="AT107" s="218"/>
      <c r="AU107" s="218"/>
      <c r="AV107" s="218"/>
      <c r="AW107" s="218"/>
      <c r="AX107" s="218"/>
      <c r="AY107" s="218"/>
      <c r="AZ107" s="218"/>
      <c r="BA107" s="218"/>
      <c r="BB107" s="218"/>
      <c r="BC107" s="218"/>
      <c r="BD107" s="218"/>
      <c r="BE107" s="218"/>
      <c r="BF107" s="218"/>
      <c r="BG107" s="218"/>
      <c r="BH107" s="218"/>
      <c r="BI107" s="218"/>
      <c r="BJ107" s="218"/>
      <c r="BK107" s="218"/>
      <c r="BL107" s="218"/>
      <c r="BM107" s="218"/>
      <c r="BN107" s="218"/>
      <c r="BO107" s="218"/>
      <c r="BP107" s="218"/>
      <c r="BQ107" s="218"/>
      <c r="BR107" s="218"/>
      <c r="BS107" s="218"/>
      <c r="BT107" s="218"/>
      <c r="BU107" s="218"/>
      <c r="BV107" s="218"/>
      <c r="BW107" s="218"/>
      <c r="BX107" s="218"/>
      <c r="BY107" s="218"/>
      <c r="BZ107" s="218"/>
      <c r="CA107" s="218"/>
      <c r="CB107" s="218"/>
      <c r="CC107" s="218"/>
      <c r="CD107" s="218"/>
      <c r="CE107" s="218"/>
      <c r="CF107" s="218"/>
      <c r="CG107" s="218"/>
      <c r="CH107" s="218"/>
      <c r="CI107" s="218"/>
      <c r="CJ107" s="218"/>
      <c r="CK107" s="218"/>
      <c r="CL107" s="218"/>
    </row>
    <row r="108" s="127" customFormat="1" ht="100" hidden="1" customHeight="1" spans="1:90">
      <c r="A108" s="147" t="s">
        <v>41</v>
      </c>
      <c r="B108" s="148" t="s">
        <v>239</v>
      </c>
      <c r="C108" s="148"/>
      <c r="D108" s="148"/>
      <c r="E108" s="149"/>
      <c r="F108" s="149"/>
      <c r="G108" s="149"/>
      <c r="H108" s="149"/>
      <c r="I108" s="149"/>
      <c r="J108" s="148"/>
      <c r="K108" s="178">
        <f>K109+K110+K111+K112+K113+K114</f>
        <v>0</v>
      </c>
      <c r="L108" s="178">
        <f t="shared" ref="L108:V108" si="32">L109+L110+L111+L112+L113+L114</f>
        <v>0</v>
      </c>
      <c r="M108" s="178">
        <f t="shared" si="32"/>
        <v>0</v>
      </c>
      <c r="N108" s="178">
        <f t="shared" si="32"/>
        <v>0</v>
      </c>
      <c r="O108" s="178">
        <f t="shared" si="32"/>
        <v>0</v>
      </c>
      <c r="P108" s="178">
        <f t="shared" si="32"/>
        <v>0</v>
      </c>
      <c r="Q108" s="178">
        <f t="shared" si="32"/>
        <v>0</v>
      </c>
      <c r="R108" s="178">
        <f t="shared" si="32"/>
        <v>0</v>
      </c>
      <c r="S108" s="178">
        <f t="shared" si="32"/>
        <v>0</v>
      </c>
      <c r="T108" s="178">
        <f t="shared" si="32"/>
        <v>0</v>
      </c>
      <c r="U108" s="178">
        <f t="shared" si="32"/>
        <v>0</v>
      </c>
      <c r="V108" s="178">
        <f t="shared" si="32"/>
        <v>0</v>
      </c>
      <c r="W108" s="184"/>
      <c r="X108" s="184"/>
      <c r="Y108" s="184"/>
      <c r="Z108" s="184"/>
      <c r="AA108" s="217"/>
      <c r="AB108" s="217"/>
      <c r="AC108" s="217"/>
      <c r="AD108" s="217"/>
      <c r="AE108" s="217"/>
      <c r="AF108" s="217"/>
      <c r="AG108" s="217"/>
      <c r="AH108" s="218"/>
      <c r="AI108" s="218"/>
      <c r="AJ108" s="218"/>
      <c r="AK108" s="218"/>
      <c r="AL108" s="218"/>
      <c r="AM108" s="218"/>
      <c r="AN108" s="218"/>
      <c r="AO108" s="218"/>
      <c r="AP108" s="218"/>
      <c r="AQ108" s="218"/>
      <c r="AR108" s="218"/>
      <c r="AS108" s="218"/>
      <c r="AT108" s="218"/>
      <c r="AU108" s="218"/>
      <c r="AV108" s="218"/>
      <c r="AW108" s="218"/>
      <c r="AX108" s="218"/>
      <c r="AY108" s="218"/>
      <c r="AZ108" s="218"/>
      <c r="BA108" s="218"/>
      <c r="BB108" s="218"/>
      <c r="BC108" s="218"/>
      <c r="BD108" s="218"/>
      <c r="BE108" s="218"/>
      <c r="BF108" s="218"/>
      <c r="BG108" s="218"/>
      <c r="BH108" s="218"/>
      <c r="BI108" s="218"/>
      <c r="BJ108" s="218"/>
      <c r="BK108" s="218"/>
      <c r="BL108" s="218"/>
      <c r="BM108" s="218"/>
      <c r="BN108" s="218"/>
      <c r="BO108" s="218"/>
      <c r="BP108" s="218"/>
      <c r="BQ108" s="218"/>
      <c r="BR108" s="218"/>
      <c r="BS108" s="218"/>
      <c r="BT108" s="218"/>
      <c r="BU108" s="218"/>
      <c r="BV108" s="218"/>
      <c r="BW108" s="218"/>
      <c r="BX108" s="218"/>
      <c r="BY108" s="218"/>
      <c r="BZ108" s="218"/>
      <c r="CA108" s="218"/>
      <c r="CB108" s="218"/>
      <c r="CC108" s="218"/>
      <c r="CD108" s="218"/>
      <c r="CE108" s="218"/>
      <c r="CF108" s="218"/>
      <c r="CG108" s="218"/>
      <c r="CH108" s="218"/>
      <c r="CI108" s="218"/>
      <c r="CJ108" s="218"/>
      <c r="CK108" s="218"/>
      <c r="CL108" s="218"/>
    </row>
    <row r="109" s="127" customFormat="1" ht="100" hidden="1" customHeight="1" spans="1:90">
      <c r="A109" s="156" t="s">
        <v>58</v>
      </c>
      <c r="B109" s="148" t="s">
        <v>240</v>
      </c>
      <c r="C109" s="148"/>
      <c r="D109" s="148"/>
      <c r="E109" s="149"/>
      <c r="F109" s="149"/>
      <c r="G109" s="149"/>
      <c r="H109" s="149"/>
      <c r="I109" s="149"/>
      <c r="J109" s="148"/>
      <c r="K109" s="178"/>
      <c r="L109" s="178"/>
      <c r="M109" s="178"/>
      <c r="N109" s="178"/>
      <c r="O109" s="178"/>
      <c r="P109" s="178"/>
      <c r="Q109" s="178"/>
      <c r="R109" s="178"/>
      <c r="S109" s="178"/>
      <c r="T109" s="178"/>
      <c r="U109" s="178"/>
      <c r="V109" s="178"/>
      <c r="W109" s="184"/>
      <c r="X109" s="184"/>
      <c r="Y109" s="184"/>
      <c r="Z109" s="184"/>
      <c r="AA109" s="217"/>
      <c r="AB109" s="217"/>
      <c r="AC109" s="217"/>
      <c r="AD109" s="217"/>
      <c r="AE109" s="217"/>
      <c r="AF109" s="217"/>
      <c r="AG109" s="217"/>
      <c r="AH109" s="218"/>
      <c r="AI109" s="218"/>
      <c r="AJ109" s="218"/>
      <c r="AK109" s="218"/>
      <c r="AL109" s="218"/>
      <c r="AM109" s="218"/>
      <c r="AN109" s="218"/>
      <c r="AO109" s="218"/>
      <c r="AP109" s="218"/>
      <c r="AQ109" s="218"/>
      <c r="AR109" s="218"/>
      <c r="AS109" s="218"/>
      <c r="AT109" s="218"/>
      <c r="AU109" s="218"/>
      <c r="AV109" s="218"/>
      <c r="AW109" s="218"/>
      <c r="AX109" s="218"/>
      <c r="AY109" s="218"/>
      <c r="AZ109" s="218"/>
      <c r="BA109" s="218"/>
      <c r="BB109" s="218"/>
      <c r="BC109" s="218"/>
      <c r="BD109" s="218"/>
      <c r="BE109" s="218"/>
      <c r="BF109" s="218"/>
      <c r="BG109" s="218"/>
      <c r="BH109" s="218"/>
      <c r="BI109" s="218"/>
      <c r="BJ109" s="218"/>
      <c r="BK109" s="218"/>
      <c r="BL109" s="218"/>
      <c r="BM109" s="218"/>
      <c r="BN109" s="218"/>
      <c r="BO109" s="218"/>
      <c r="BP109" s="218"/>
      <c r="BQ109" s="218"/>
      <c r="BR109" s="218"/>
      <c r="BS109" s="218"/>
      <c r="BT109" s="218"/>
      <c r="BU109" s="218"/>
      <c r="BV109" s="218"/>
      <c r="BW109" s="218"/>
      <c r="BX109" s="218"/>
      <c r="BY109" s="218"/>
      <c r="BZ109" s="218"/>
      <c r="CA109" s="218"/>
      <c r="CB109" s="218"/>
      <c r="CC109" s="218"/>
      <c r="CD109" s="218"/>
      <c r="CE109" s="218"/>
      <c r="CF109" s="218"/>
      <c r="CG109" s="218"/>
      <c r="CH109" s="218"/>
      <c r="CI109" s="218"/>
      <c r="CJ109" s="218"/>
      <c r="CK109" s="218"/>
      <c r="CL109" s="218"/>
    </row>
    <row r="110" s="127" customFormat="1" ht="100" hidden="1" customHeight="1" spans="1:90">
      <c r="A110" s="156" t="s">
        <v>58</v>
      </c>
      <c r="B110" s="148" t="s">
        <v>241</v>
      </c>
      <c r="C110" s="148"/>
      <c r="D110" s="148"/>
      <c r="E110" s="149"/>
      <c r="F110" s="149"/>
      <c r="G110" s="149"/>
      <c r="H110" s="149"/>
      <c r="I110" s="149"/>
      <c r="J110" s="148"/>
      <c r="K110" s="178"/>
      <c r="L110" s="178"/>
      <c r="M110" s="178"/>
      <c r="N110" s="178"/>
      <c r="O110" s="178"/>
      <c r="P110" s="178"/>
      <c r="Q110" s="178"/>
      <c r="R110" s="178"/>
      <c r="S110" s="178"/>
      <c r="T110" s="178"/>
      <c r="U110" s="178"/>
      <c r="V110" s="178"/>
      <c r="W110" s="184"/>
      <c r="X110" s="184"/>
      <c r="Y110" s="184"/>
      <c r="Z110" s="184"/>
      <c r="AA110" s="217"/>
      <c r="AB110" s="217"/>
      <c r="AC110" s="217"/>
      <c r="AD110" s="217"/>
      <c r="AE110" s="217"/>
      <c r="AF110" s="217"/>
      <c r="AG110" s="217"/>
      <c r="AH110" s="218"/>
      <c r="AI110" s="218"/>
      <c r="AJ110" s="218"/>
      <c r="AK110" s="218"/>
      <c r="AL110" s="218"/>
      <c r="AM110" s="218"/>
      <c r="AN110" s="218"/>
      <c r="AO110" s="218"/>
      <c r="AP110" s="218"/>
      <c r="AQ110" s="218"/>
      <c r="AR110" s="218"/>
      <c r="AS110" s="218"/>
      <c r="AT110" s="218"/>
      <c r="AU110" s="218"/>
      <c r="AV110" s="218"/>
      <c r="AW110" s="218"/>
      <c r="AX110" s="218"/>
      <c r="AY110" s="218"/>
      <c r="AZ110" s="218"/>
      <c r="BA110" s="218"/>
      <c r="BB110" s="218"/>
      <c r="BC110" s="218"/>
      <c r="BD110" s="218"/>
      <c r="BE110" s="218"/>
      <c r="BF110" s="218"/>
      <c r="BG110" s="218"/>
      <c r="BH110" s="218"/>
      <c r="BI110" s="218"/>
      <c r="BJ110" s="218"/>
      <c r="BK110" s="218"/>
      <c r="BL110" s="218"/>
      <c r="BM110" s="218"/>
      <c r="BN110" s="218"/>
      <c r="BO110" s="218"/>
      <c r="BP110" s="218"/>
      <c r="BQ110" s="218"/>
      <c r="BR110" s="218"/>
      <c r="BS110" s="218"/>
      <c r="BT110" s="218"/>
      <c r="BU110" s="218"/>
      <c r="BV110" s="218"/>
      <c r="BW110" s="218"/>
      <c r="BX110" s="218"/>
      <c r="BY110" s="218"/>
      <c r="BZ110" s="218"/>
      <c r="CA110" s="218"/>
      <c r="CB110" s="218"/>
      <c r="CC110" s="218"/>
      <c r="CD110" s="218"/>
      <c r="CE110" s="218"/>
      <c r="CF110" s="218"/>
      <c r="CG110" s="218"/>
      <c r="CH110" s="218"/>
      <c r="CI110" s="218"/>
      <c r="CJ110" s="218"/>
      <c r="CK110" s="218"/>
      <c r="CL110" s="218"/>
    </row>
    <row r="111" s="127" customFormat="1" ht="100" hidden="1" customHeight="1" spans="1:90">
      <c r="A111" s="156" t="s">
        <v>58</v>
      </c>
      <c r="B111" s="148" t="s">
        <v>242</v>
      </c>
      <c r="C111" s="148"/>
      <c r="D111" s="148"/>
      <c r="E111" s="149"/>
      <c r="F111" s="149"/>
      <c r="G111" s="149"/>
      <c r="H111" s="149"/>
      <c r="I111" s="149"/>
      <c r="J111" s="148"/>
      <c r="K111" s="178"/>
      <c r="L111" s="178"/>
      <c r="M111" s="178"/>
      <c r="N111" s="178"/>
      <c r="O111" s="178"/>
      <c r="P111" s="178"/>
      <c r="Q111" s="178"/>
      <c r="R111" s="178"/>
      <c r="S111" s="178"/>
      <c r="T111" s="178"/>
      <c r="U111" s="178"/>
      <c r="V111" s="178"/>
      <c r="W111" s="184"/>
      <c r="X111" s="184"/>
      <c r="Y111" s="184"/>
      <c r="Z111" s="184"/>
      <c r="AA111" s="217"/>
      <c r="AB111" s="217"/>
      <c r="AC111" s="217"/>
      <c r="AD111" s="217"/>
      <c r="AE111" s="217"/>
      <c r="AF111" s="217"/>
      <c r="AG111" s="217"/>
      <c r="AH111" s="218"/>
      <c r="AI111" s="218"/>
      <c r="AJ111" s="218"/>
      <c r="AK111" s="218"/>
      <c r="AL111" s="218"/>
      <c r="AM111" s="218"/>
      <c r="AN111" s="218"/>
      <c r="AO111" s="218"/>
      <c r="AP111" s="218"/>
      <c r="AQ111" s="218"/>
      <c r="AR111" s="218"/>
      <c r="AS111" s="218"/>
      <c r="AT111" s="218"/>
      <c r="AU111" s="218"/>
      <c r="AV111" s="218"/>
      <c r="AW111" s="218"/>
      <c r="AX111" s="218"/>
      <c r="AY111" s="218"/>
      <c r="AZ111" s="218"/>
      <c r="BA111" s="218"/>
      <c r="BB111" s="218"/>
      <c r="BC111" s="218"/>
      <c r="BD111" s="218"/>
      <c r="BE111" s="218"/>
      <c r="BF111" s="218"/>
      <c r="BG111" s="218"/>
      <c r="BH111" s="218"/>
      <c r="BI111" s="218"/>
      <c r="BJ111" s="218"/>
      <c r="BK111" s="218"/>
      <c r="BL111" s="218"/>
      <c r="BM111" s="218"/>
      <c r="BN111" s="218"/>
      <c r="BO111" s="218"/>
      <c r="BP111" s="218"/>
      <c r="BQ111" s="218"/>
      <c r="BR111" s="218"/>
      <c r="BS111" s="218"/>
      <c r="BT111" s="218"/>
      <c r="BU111" s="218"/>
      <c r="BV111" s="218"/>
      <c r="BW111" s="218"/>
      <c r="BX111" s="218"/>
      <c r="BY111" s="218"/>
      <c r="BZ111" s="218"/>
      <c r="CA111" s="218"/>
      <c r="CB111" s="218"/>
      <c r="CC111" s="218"/>
      <c r="CD111" s="218"/>
      <c r="CE111" s="218"/>
      <c r="CF111" s="218"/>
      <c r="CG111" s="218"/>
      <c r="CH111" s="218"/>
      <c r="CI111" s="218"/>
      <c r="CJ111" s="218"/>
      <c r="CK111" s="218"/>
      <c r="CL111" s="218"/>
    </row>
    <row r="112" s="127" customFormat="1" ht="100" hidden="1" customHeight="1" spans="1:90">
      <c r="A112" s="156" t="s">
        <v>58</v>
      </c>
      <c r="B112" s="148" t="s">
        <v>243</v>
      </c>
      <c r="C112" s="148"/>
      <c r="D112" s="148"/>
      <c r="E112" s="149"/>
      <c r="F112" s="149"/>
      <c r="G112" s="149"/>
      <c r="H112" s="149"/>
      <c r="I112" s="149"/>
      <c r="J112" s="148"/>
      <c r="K112" s="178"/>
      <c r="L112" s="178"/>
      <c r="M112" s="178"/>
      <c r="N112" s="178"/>
      <c r="O112" s="178"/>
      <c r="P112" s="178"/>
      <c r="Q112" s="178"/>
      <c r="R112" s="178"/>
      <c r="S112" s="178"/>
      <c r="T112" s="178"/>
      <c r="U112" s="178"/>
      <c r="V112" s="178"/>
      <c r="W112" s="184"/>
      <c r="X112" s="184"/>
      <c r="Y112" s="184"/>
      <c r="Z112" s="184"/>
      <c r="AA112" s="217"/>
      <c r="AB112" s="217"/>
      <c r="AC112" s="217"/>
      <c r="AD112" s="217"/>
      <c r="AE112" s="217"/>
      <c r="AF112" s="217"/>
      <c r="AG112" s="217"/>
      <c r="AH112" s="218"/>
      <c r="AI112" s="218"/>
      <c r="AJ112" s="218"/>
      <c r="AK112" s="218"/>
      <c r="AL112" s="218"/>
      <c r="AM112" s="218"/>
      <c r="AN112" s="218"/>
      <c r="AO112" s="218"/>
      <c r="AP112" s="218"/>
      <c r="AQ112" s="218"/>
      <c r="AR112" s="218"/>
      <c r="AS112" s="218"/>
      <c r="AT112" s="218"/>
      <c r="AU112" s="218"/>
      <c r="AV112" s="218"/>
      <c r="AW112" s="218"/>
      <c r="AX112" s="218"/>
      <c r="AY112" s="218"/>
      <c r="AZ112" s="218"/>
      <c r="BA112" s="218"/>
      <c r="BB112" s="218"/>
      <c r="BC112" s="218"/>
      <c r="BD112" s="218"/>
      <c r="BE112" s="218"/>
      <c r="BF112" s="218"/>
      <c r="BG112" s="218"/>
      <c r="BH112" s="218"/>
      <c r="BI112" s="218"/>
      <c r="BJ112" s="218"/>
      <c r="BK112" s="218"/>
      <c r="BL112" s="218"/>
      <c r="BM112" s="218"/>
      <c r="BN112" s="218"/>
      <c r="BO112" s="218"/>
      <c r="BP112" s="218"/>
      <c r="BQ112" s="218"/>
      <c r="BR112" s="218"/>
      <c r="BS112" s="218"/>
      <c r="BT112" s="218"/>
      <c r="BU112" s="218"/>
      <c r="BV112" s="218"/>
      <c r="BW112" s="218"/>
      <c r="BX112" s="218"/>
      <c r="BY112" s="218"/>
      <c r="BZ112" s="218"/>
      <c r="CA112" s="218"/>
      <c r="CB112" s="218"/>
      <c r="CC112" s="218"/>
      <c r="CD112" s="218"/>
      <c r="CE112" s="218"/>
      <c r="CF112" s="218"/>
      <c r="CG112" s="218"/>
      <c r="CH112" s="218"/>
      <c r="CI112" s="218"/>
      <c r="CJ112" s="218"/>
      <c r="CK112" s="218"/>
      <c r="CL112" s="218"/>
    </row>
    <row r="113" s="127" customFormat="1" ht="100" hidden="1" customHeight="1" spans="1:90">
      <c r="A113" s="156" t="s">
        <v>58</v>
      </c>
      <c r="B113" s="148" t="s">
        <v>244</v>
      </c>
      <c r="C113" s="148"/>
      <c r="D113" s="148"/>
      <c r="E113" s="149"/>
      <c r="F113" s="149"/>
      <c r="G113" s="149"/>
      <c r="H113" s="149"/>
      <c r="I113" s="149"/>
      <c r="J113" s="148"/>
      <c r="K113" s="178"/>
      <c r="L113" s="178"/>
      <c r="M113" s="178"/>
      <c r="N113" s="178"/>
      <c r="O113" s="178"/>
      <c r="P113" s="178"/>
      <c r="Q113" s="178"/>
      <c r="R113" s="178"/>
      <c r="S113" s="178"/>
      <c r="T113" s="178"/>
      <c r="U113" s="178"/>
      <c r="V113" s="178"/>
      <c r="W113" s="184"/>
      <c r="X113" s="184"/>
      <c r="Y113" s="184"/>
      <c r="Z113" s="184"/>
      <c r="AA113" s="217"/>
      <c r="AB113" s="217"/>
      <c r="AC113" s="217"/>
      <c r="AD113" s="217"/>
      <c r="AE113" s="217"/>
      <c r="AF113" s="217"/>
      <c r="AG113" s="217"/>
      <c r="AH113" s="218"/>
      <c r="AI113" s="218"/>
      <c r="AJ113" s="218"/>
      <c r="AK113" s="218"/>
      <c r="AL113" s="218"/>
      <c r="AM113" s="218"/>
      <c r="AN113" s="218"/>
      <c r="AO113" s="218"/>
      <c r="AP113" s="218"/>
      <c r="AQ113" s="218"/>
      <c r="AR113" s="218"/>
      <c r="AS113" s="218"/>
      <c r="AT113" s="218"/>
      <c r="AU113" s="218"/>
      <c r="AV113" s="218"/>
      <c r="AW113" s="218"/>
      <c r="AX113" s="218"/>
      <c r="AY113" s="218"/>
      <c r="AZ113" s="218"/>
      <c r="BA113" s="218"/>
      <c r="BB113" s="218"/>
      <c r="BC113" s="218"/>
      <c r="BD113" s="218"/>
      <c r="BE113" s="218"/>
      <c r="BF113" s="218"/>
      <c r="BG113" s="218"/>
      <c r="BH113" s="218"/>
      <c r="BI113" s="218"/>
      <c r="BJ113" s="218"/>
      <c r="BK113" s="218"/>
      <c r="BL113" s="218"/>
      <c r="BM113" s="218"/>
      <c r="BN113" s="218"/>
      <c r="BO113" s="218"/>
      <c r="BP113" s="218"/>
      <c r="BQ113" s="218"/>
      <c r="BR113" s="218"/>
      <c r="BS113" s="218"/>
      <c r="BT113" s="218"/>
      <c r="BU113" s="218"/>
      <c r="BV113" s="218"/>
      <c r="BW113" s="218"/>
      <c r="BX113" s="218"/>
      <c r="BY113" s="218"/>
      <c r="BZ113" s="218"/>
      <c r="CA113" s="218"/>
      <c r="CB113" s="218"/>
      <c r="CC113" s="218"/>
      <c r="CD113" s="218"/>
      <c r="CE113" s="218"/>
      <c r="CF113" s="218"/>
      <c r="CG113" s="218"/>
      <c r="CH113" s="218"/>
      <c r="CI113" s="218"/>
      <c r="CJ113" s="218"/>
      <c r="CK113" s="218"/>
      <c r="CL113" s="218"/>
    </row>
    <row r="114" s="127" customFormat="1" ht="100" hidden="1" customHeight="1" spans="1:90">
      <c r="A114" s="156" t="s">
        <v>58</v>
      </c>
      <c r="B114" s="148" t="s">
        <v>245</v>
      </c>
      <c r="C114" s="148"/>
      <c r="D114" s="148"/>
      <c r="E114" s="149"/>
      <c r="F114" s="149"/>
      <c r="G114" s="149"/>
      <c r="H114" s="149"/>
      <c r="I114" s="149"/>
      <c r="J114" s="148"/>
      <c r="K114" s="178"/>
      <c r="L114" s="178"/>
      <c r="M114" s="178"/>
      <c r="N114" s="178"/>
      <c r="O114" s="178"/>
      <c r="P114" s="178"/>
      <c r="Q114" s="178"/>
      <c r="R114" s="178"/>
      <c r="S114" s="178"/>
      <c r="T114" s="178"/>
      <c r="U114" s="178"/>
      <c r="V114" s="178"/>
      <c r="W114" s="184"/>
      <c r="X114" s="184"/>
      <c r="Y114" s="184"/>
      <c r="Z114" s="184"/>
      <c r="AA114" s="217"/>
      <c r="AB114" s="217"/>
      <c r="AC114" s="217"/>
      <c r="AD114" s="217"/>
      <c r="AE114" s="217"/>
      <c r="AF114" s="217"/>
      <c r="AG114" s="217"/>
      <c r="AH114" s="218"/>
      <c r="AI114" s="218"/>
      <c r="AJ114" s="218"/>
      <c r="AK114" s="218"/>
      <c r="AL114" s="218"/>
      <c r="AM114" s="218"/>
      <c r="AN114" s="218"/>
      <c r="AO114" s="218"/>
      <c r="AP114" s="218"/>
      <c r="AQ114" s="218"/>
      <c r="AR114" s="218"/>
      <c r="AS114" s="218"/>
      <c r="AT114" s="218"/>
      <c r="AU114" s="218"/>
      <c r="AV114" s="218"/>
      <c r="AW114" s="218"/>
      <c r="AX114" s="218"/>
      <c r="AY114" s="218"/>
      <c r="AZ114" s="218"/>
      <c r="BA114" s="218"/>
      <c r="BB114" s="218"/>
      <c r="BC114" s="218"/>
      <c r="BD114" s="218"/>
      <c r="BE114" s="218"/>
      <c r="BF114" s="218"/>
      <c r="BG114" s="218"/>
      <c r="BH114" s="218"/>
      <c r="BI114" s="218"/>
      <c r="BJ114" s="218"/>
      <c r="BK114" s="218"/>
      <c r="BL114" s="218"/>
      <c r="BM114" s="218"/>
      <c r="BN114" s="218"/>
      <c r="BO114" s="218"/>
      <c r="BP114" s="218"/>
      <c r="BQ114" s="218"/>
      <c r="BR114" s="218"/>
      <c r="BS114" s="218"/>
      <c r="BT114" s="218"/>
      <c r="BU114" s="218"/>
      <c r="BV114" s="218"/>
      <c r="BW114" s="218"/>
      <c r="BX114" s="218"/>
      <c r="BY114" s="218"/>
      <c r="BZ114" s="218"/>
      <c r="CA114" s="218"/>
      <c r="CB114" s="218"/>
      <c r="CC114" s="218"/>
      <c r="CD114" s="218"/>
      <c r="CE114" s="218"/>
      <c r="CF114" s="218"/>
      <c r="CG114" s="218"/>
      <c r="CH114" s="218"/>
      <c r="CI114" s="218"/>
      <c r="CJ114" s="218"/>
      <c r="CK114" s="218"/>
      <c r="CL114" s="218"/>
    </row>
    <row r="115" s="127" customFormat="1" ht="100" hidden="1" customHeight="1" spans="1:90">
      <c r="A115" s="147" t="s">
        <v>39</v>
      </c>
      <c r="B115" s="148" t="s">
        <v>246</v>
      </c>
      <c r="C115" s="148"/>
      <c r="D115" s="148"/>
      <c r="E115" s="149"/>
      <c r="F115" s="149"/>
      <c r="G115" s="149"/>
      <c r="H115" s="149"/>
      <c r="I115" s="149"/>
      <c r="J115" s="148"/>
      <c r="K115" s="178">
        <f>K116+K118</f>
        <v>850</v>
      </c>
      <c r="L115" s="178">
        <f t="shared" ref="L115:V115" si="33">L116+L118</f>
        <v>850</v>
      </c>
      <c r="M115" s="178">
        <f t="shared" si="33"/>
        <v>0</v>
      </c>
      <c r="N115" s="178">
        <f t="shared" si="33"/>
        <v>255</v>
      </c>
      <c r="O115" s="178">
        <f t="shared" si="33"/>
        <v>255</v>
      </c>
      <c r="P115" s="178">
        <f t="shared" si="33"/>
        <v>0</v>
      </c>
      <c r="Q115" s="178">
        <f t="shared" si="33"/>
        <v>0</v>
      </c>
      <c r="R115" s="178">
        <f t="shared" si="33"/>
        <v>0</v>
      </c>
      <c r="S115" s="178">
        <f t="shared" si="33"/>
        <v>0</v>
      </c>
      <c r="T115" s="178">
        <f t="shared" si="33"/>
        <v>0</v>
      </c>
      <c r="U115" s="178">
        <f t="shared" si="33"/>
        <v>0</v>
      </c>
      <c r="V115" s="178">
        <f t="shared" si="33"/>
        <v>0</v>
      </c>
      <c r="W115" s="184"/>
      <c r="X115" s="184"/>
      <c r="Y115" s="184"/>
      <c r="Z115" s="184"/>
      <c r="AA115" s="217"/>
      <c r="AB115" s="217"/>
      <c r="AC115" s="217"/>
      <c r="AD115" s="217"/>
      <c r="AE115" s="217"/>
      <c r="AF115" s="217"/>
      <c r="AG115" s="217"/>
      <c r="AH115" s="218"/>
      <c r="AI115" s="218"/>
      <c r="AJ115" s="218"/>
      <c r="AK115" s="218"/>
      <c r="AL115" s="218"/>
      <c r="AM115" s="218"/>
      <c r="AN115" s="218"/>
      <c r="AO115" s="218"/>
      <c r="AP115" s="218"/>
      <c r="AQ115" s="218"/>
      <c r="AR115" s="218"/>
      <c r="AS115" s="218"/>
      <c r="AT115" s="218"/>
      <c r="AU115" s="218"/>
      <c r="AV115" s="218"/>
      <c r="AW115" s="218"/>
      <c r="AX115" s="218"/>
      <c r="AY115" s="218"/>
      <c r="AZ115" s="218"/>
      <c r="BA115" s="218"/>
      <c r="BB115" s="218"/>
      <c r="BC115" s="218"/>
      <c r="BD115" s="218"/>
      <c r="BE115" s="218"/>
      <c r="BF115" s="218"/>
      <c r="BG115" s="218"/>
      <c r="BH115" s="218"/>
      <c r="BI115" s="218"/>
      <c r="BJ115" s="218"/>
      <c r="BK115" s="218"/>
      <c r="BL115" s="218"/>
      <c r="BM115" s="218"/>
      <c r="BN115" s="218"/>
      <c r="BO115" s="218"/>
      <c r="BP115" s="218"/>
      <c r="BQ115" s="218"/>
      <c r="BR115" s="218"/>
      <c r="BS115" s="218"/>
      <c r="BT115" s="218"/>
      <c r="BU115" s="218"/>
      <c r="BV115" s="218"/>
      <c r="BW115" s="218"/>
      <c r="BX115" s="218"/>
      <c r="BY115" s="218"/>
      <c r="BZ115" s="218"/>
      <c r="CA115" s="218"/>
      <c r="CB115" s="218"/>
      <c r="CC115" s="218"/>
      <c r="CD115" s="218"/>
      <c r="CE115" s="218"/>
      <c r="CF115" s="218"/>
      <c r="CG115" s="218"/>
      <c r="CH115" s="218"/>
      <c r="CI115" s="218"/>
      <c r="CJ115" s="218"/>
      <c r="CK115" s="218"/>
      <c r="CL115" s="218"/>
    </row>
    <row r="116" s="127" customFormat="1" ht="100" hidden="1" customHeight="1" spans="1:90">
      <c r="A116" s="149" t="s">
        <v>41</v>
      </c>
      <c r="B116" s="148" t="s">
        <v>247</v>
      </c>
      <c r="C116" s="148"/>
      <c r="D116" s="148"/>
      <c r="E116" s="149"/>
      <c r="F116" s="149"/>
      <c r="G116" s="149"/>
      <c r="H116" s="149"/>
      <c r="I116" s="149"/>
      <c r="J116" s="148"/>
      <c r="K116" s="178">
        <f>K117</f>
        <v>0</v>
      </c>
      <c r="L116" s="178">
        <f t="shared" ref="L116:V116" si="34">L117</f>
        <v>0</v>
      </c>
      <c r="M116" s="178">
        <f t="shared" si="34"/>
        <v>0</v>
      </c>
      <c r="N116" s="178">
        <f t="shared" si="34"/>
        <v>0</v>
      </c>
      <c r="O116" s="178">
        <f t="shared" si="34"/>
        <v>0</v>
      </c>
      <c r="P116" s="178">
        <f t="shared" si="34"/>
        <v>0</v>
      </c>
      <c r="Q116" s="178">
        <f t="shared" si="34"/>
        <v>0</v>
      </c>
      <c r="R116" s="178">
        <f t="shared" si="34"/>
        <v>0</v>
      </c>
      <c r="S116" s="178">
        <f t="shared" si="34"/>
        <v>0</v>
      </c>
      <c r="T116" s="178">
        <f t="shared" si="34"/>
        <v>0</v>
      </c>
      <c r="U116" s="178">
        <f t="shared" si="34"/>
        <v>0</v>
      </c>
      <c r="V116" s="178">
        <f t="shared" si="34"/>
        <v>0</v>
      </c>
      <c r="W116" s="184"/>
      <c r="X116" s="184"/>
      <c r="Y116" s="184"/>
      <c r="Z116" s="184"/>
      <c r="AA116" s="217"/>
      <c r="AB116" s="217"/>
      <c r="AC116" s="217"/>
      <c r="AD116" s="217"/>
      <c r="AE116" s="217"/>
      <c r="AF116" s="217"/>
      <c r="AG116" s="217"/>
      <c r="AH116" s="218"/>
      <c r="AI116" s="218"/>
      <c r="AJ116" s="218"/>
      <c r="AK116" s="218"/>
      <c r="AL116" s="218"/>
      <c r="AM116" s="218"/>
      <c r="AN116" s="218"/>
      <c r="AO116" s="218"/>
      <c r="AP116" s="218"/>
      <c r="AQ116" s="218"/>
      <c r="AR116" s="218"/>
      <c r="AS116" s="218"/>
      <c r="AT116" s="218"/>
      <c r="AU116" s="218"/>
      <c r="AV116" s="218"/>
      <c r="AW116" s="218"/>
      <c r="AX116" s="218"/>
      <c r="AY116" s="218"/>
      <c r="AZ116" s="218"/>
      <c r="BA116" s="218"/>
      <c r="BB116" s="218"/>
      <c r="BC116" s="218"/>
      <c r="BD116" s="218"/>
      <c r="BE116" s="218"/>
      <c r="BF116" s="218"/>
      <c r="BG116" s="218"/>
      <c r="BH116" s="218"/>
      <c r="BI116" s="218"/>
      <c r="BJ116" s="218"/>
      <c r="BK116" s="218"/>
      <c r="BL116" s="218"/>
      <c r="BM116" s="218"/>
      <c r="BN116" s="218"/>
      <c r="BO116" s="218"/>
      <c r="BP116" s="218"/>
      <c r="BQ116" s="218"/>
      <c r="BR116" s="218"/>
      <c r="BS116" s="218"/>
      <c r="BT116" s="218"/>
      <c r="BU116" s="218"/>
      <c r="BV116" s="218"/>
      <c r="BW116" s="218"/>
      <c r="BX116" s="218"/>
      <c r="BY116" s="218"/>
      <c r="BZ116" s="218"/>
      <c r="CA116" s="218"/>
      <c r="CB116" s="218"/>
      <c r="CC116" s="218"/>
      <c r="CD116" s="218"/>
      <c r="CE116" s="218"/>
      <c r="CF116" s="218"/>
      <c r="CG116" s="218"/>
      <c r="CH116" s="218"/>
      <c r="CI116" s="218"/>
      <c r="CJ116" s="218"/>
      <c r="CK116" s="218"/>
      <c r="CL116" s="218"/>
    </row>
    <row r="117" s="127" customFormat="1" ht="100" hidden="1" customHeight="1" spans="1:90">
      <c r="A117" s="156" t="s">
        <v>58</v>
      </c>
      <c r="B117" s="148" t="s">
        <v>248</v>
      </c>
      <c r="C117" s="148"/>
      <c r="D117" s="148"/>
      <c r="E117" s="149"/>
      <c r="F117" s="149"/>
      <c r="G117" s="149"/>
      <c r="H117" s="149"/>
      <c r="I117" s="149"/>
      <c r="J117" s="148"/>
      <c r="K117" s="178"/>
      <c r="L117" s="178"/>
      <c r="M117" s="178"/>
      <c r="N117" s="178"/>
      <c r="O117" s="178"/>
      <c r="P117" s="178"/>
      <c r="Q117" s="178"/>
      <c r="R117" s="178"/>
      <c r="S117" s="178"/>
      <c r="T117" s="178"/>
      <c r="U117" s="178"/>
      <c r="V117" s="178"/>
      <c r="W117" s="184"/>
      <c r="X117" s="184"/>
      <c r="Y117" s="184"/>
      <c r="Z117" s="184"/>
      <c r="AA117" s="217"/>
      <c r="AB117" s="217"/>
      <c r="AC117" s="217"/>
      <c r="AD117" s="217"/>
      <c r="AE117" s="217"/>
      <c r="AF117" s="217"/>
      <c r="AG117" s="217"/>
      <c r="AH117" s="218"/>
      <c r="AI117" s="218"/>
      <c r="AJ117" s="218"/>
      <c r="AK117" s="218"/>
      <c r="AL117" s="218"/>
      <c r="AM117" s="218"/>
      <c r="AN117" s="218"/>
      <c r="AO117" s="218"/>
      <c r="AP117" s="218"/>
      <c r="AQ117" s="218"/>
      <c r="AR117" s="218"/>
      <c r="AS117" s="218"/>
      <c r="AT117" s="218"/>
      <c r="AU117" s="218"/>
      <c r="AV117" s="218"/>
      <c r="AW117" s="218"/>
      <c r="AX117" s="218"/>
      <c r="AY117" s="218"/>
      <c r="AZ117" s="218"/>
      <c r="BA117" s="218"/>
      <c r="BB117" s="218"/>
      <c r="BC117" s="218"/>
      <c r="BD117" s="218"/>
      <c r="BE117" s="218"/>
      <c r="BF117" s="218"/>
      <c r="BG117" s="218"/>
      <c r="BH117" s="218"/>
      <c r="BI117" s="218"/>
      <c r="BJ117" s="218"/>
      <c r="BK117" s="218"/>
      <c r="BL117" s="218"/>
      <c r="BM117" s="218"/>
      <c r="BN117" s="218"/>
      <c r="BO117" s="218"/>
      <c r="BP117" s="218"/>
      <c r="BQ117" s="218"/>
      <c r="BR117" s="218"/>
      <c r="BS117" s="218"/>
      <c r="BT117" s="218"/>
      <c r="BU117" s="218"/>
      <c r="BV117" s="218"/>
      <c r="BW117" s="218"/>
      <c r="BX117" s="218"/>
      <c r="BY117" s="218"/>
      <c r="BZ117" s="218"/>
      <c r="CA117" s="218"/>
      <c r="CB117" s="218"/>
      <c r="CC117" s="218"/>
      <c r="CD117" s="218"/>
      <c r="CE117" s="218"/>
      <c r="CF117" s="218"/>
      <c r="CG117" s="218"/>
      <c r="CH117" s="218"/>
      <c r="CI117" s="218"/>
      <c r="CJ117" s="218"/>
      <c r="CK117" s="218"/>
      <c r="CL117" s="218"/>
    </row>
    <row r="118" s="127" customFormat="1" ht="100" hidden="1" customHeight="1" spans="1:90">
      <c r="A118" s="149" t="s">
        <v>41</v>
      </c>
      <c r="B118" s="148" t="s">
        <v>249</v>
      </c>
      <c r="C118" s="148"/>
      <c r="D118" s="148"/>
      <c r="E118" s="149"/>
      <c r="F118" s="149"/>
      <c r="G118" s="149"/>
      <c r="H118" s="149"/>
      <c r="I118" s="149"/>
      <c r="J118" s="148"/>
      <c r="K118" s="178">
        <f>K119</f>
        <v>850</v>
      </c>
      <c r="L118" s="178">
        <f t="shared" ref="L118:V118" si="35">L119</f>
        <v>850</v>
      </c>
      <c r="M118" s="178">
        <f t="shared" si="35"/>
        <v>0</v>
      </c>
      <c r="N118" s="178">
        <f t="shared" si="35"/>
        <v>255</v>
      </c>
      <c r="O118" s="178">
        <f t="shared" si="35"/>
        <v>255</v>
      </c>
      <c r="P118" s="178">
        <f t="shared" si="35"/>
        <v>0</v>
      </c>
      <c r="Q118" s="178">
        <f t="shared" si="35"/>
        <v>0</v>
      </c>
      <c r="R118" s="178">
        <f t="shared" si="35"/>
        <v>0</v>
      </c>
      <c r="S118" s="178">
        <f t="shared" si="35"/>
        <v>0</v>
      </c>
      <c r="T118" s="178">
        <f t="shared" si="35"/>
        <v>0</v>
      </c>
      <c r="U118" s="178">
        <f t="shared" si="35"/>
        <v>0</v>
      </c>
      <c r="V118" s="178">
        <f t="shared" si="35"/>
        <v>0</v>
      </c>
      <c r="W118" s="184"/>
      <c r="X118" s="184"/>
      <c r="Y118" s="184"/>
      <c r="Z118" s="184"/>
      <c r="AA118" s="217"/>
      <c r="AB118" s="217"/>
      <c r="AC118" s="217"/>
      <c r="AD118" s="217"/>
      <c r="AE118" s="217"/>
      <c r="AF118" s="217"/>
      <c r="AG118" s="217"/>
      <c r="AH118" s="218"/>
      <c r="AI118" s="218"/>
      <c r="AJ118" s="218"/>
      <c r="AK118" s="218"/>
      <c r="AL118" s="218"/>
      <c r="AM118" s="218"/>
      <c r="AN118" s="218"/>
      <c r="AO118" s="218"/>
      <c r="AP118" s="218"/>
      <c r="AQ118" s="218"/>
      <c r="AR118" s="218"/>
      <c r="AS118" s="218"/>
      <c r="AT118" s="218"/>
      <c r="AU118" s="218"/>
      <c r="AV118" s="218"/>
      <c r="AW118" s="218"/>
      <c r="AX118" s="218"/>
      <c r="AY118" s="218"/>
      <c r="AZ118" s="218"/>
      <c r="BA118" s="218"/>
      <c r="BB118" s="218"/>
      <c r="BC118" s="218"/>
      <c r="BD118" s="218"/>
      <c r="BE118" s="218"/>
      <c r="BF118" s="218"/>
      <c r="BG118" s="218"/>
      <c r="BH118" s="218"/>
      <c r="BI118" s="218"/>
      <c r="BJ118" s="218"/>
      <c r="BK118" s="218"/>
      <c r="BL118" s="218"/>
      <c r="BM118" s="218"/>
      <c r="BN118" s="218"/>
      <c r="BO118" s="218"/>
      <c r="BP118" s="218"/>
      <c r="BQ118" s="218"/>
      <c r="BR118" s="218"/>
      <c r="BS118" s="218"/>
      <c r="BT118" s="218"/>
      <c r="BU118" s="218"/>
      <c r="BV118" s="218"/>
      <c r="BW118" s="218"/>
      <c r="BX118" s="218"/>
      <c r="BY118" s="218"/>
      <c r="BZ118" s="218"/>
      <c r="CA118" s="218"/>
      <c r="CB118" s="218"/>
      <c r="CC118" s="218"/>
      <c r="CD118" s="218"/>
      <c r="CE118" s="218"/>
      <c r="CF118" s="218"/>
      <c r="CG118" s="218"/>
      <c r="CH118" s="218"/>
      <c r="CI118" s="218"/>
      <c r="CJ118" s="218"/>
      <c r="CK118" s="218"/>
      <c r="CL118" s="218"/>
    </row>
    <row r="119" s="127" customFormat="1" ht="100" hidden="1" customHeight="1" spans="1:90">
      <c r="A119" s="156" t="s">
        <v>58</v>
      </c>
      <c r="B119" s="148" t="s">
        <v>250</v>
      </c>
      <c r="C119" s="148"/>
      <c r="D119" s="148"/>
      <c r="E119" s="149"/>
      <c r="F119" s="149"/>
      <c r="G119" s="149"/>
      <c r="H119" s="149"/>
      <c r="I119" s="149"/>
      <c r="J119" s="148"/>
      <c r="K119" s="178">
        <f>SUM(K120)</f>
        <v>850</v>
      </c>
      <c r="L119" s="178">
        <f t="shared" ref="L119:V119" si="36">SUM(L120)</f>
        <v>850</v>
      </c>
      <c r="M119" s="178">
        <f t="shared" si="36"/>
        <v>0</v>
      </c>
      <c r="N119" s="178">
        <f t="shared" si="36"/>
        <v>255</v>
      </c>
      <c r="O119" s="178">
        <f t="shared" si="36"/>
        <v>255</v>
      </c>
      <c r="P119" s="178">
        <f t="shared" si="36"/>
        <v>0</v>
      </c>
      <c r="Q119" s="178">
        <f t="shared" si="36"/>
        <v>0</v>
      </c>
      <c r="R119" s="178">
        <f t="shared" si="36"/>
        <v>0</v>
      </c>
      <c r="S119" s="178">
        <f t="shared" si="36"/>
        <v>0</v>
      </c>
      <c r="T119" s="178">
        <f t="shared" si="36"/>
        <v>0</v>
      </c>
      <c r="U119" s="178">
        <f t="shared" si="36"/>
        <v>0</v>
      </c>
      <c r="V119" s="178">
        <f t="shared" si="36"/>
        <v>0</v>
      </c>
      <c r="W119" s="184"/>
      <c r="X119" s="184"/>
      <c r="Y119" s="184"/>
      <c r="Z119" s="184"/>
      <c r="AA119" s="217"/>
      <c r="AB119" s="217"/>
      <c r="AC119" s="217"/>
      <c r="AD119" s="217"/>
      <c r="AE119" s="217"/>
      <c r="AF119" s="217"/>
      <c r="AG119" s="217"/>
      <c r="AH119" s="218"/>
      <c r="AI119" s="218"/>
      <c r="AJ119" s="218"/>
      <c r="AK119" s="218"/>
      <c r="AL119" s="218"/>
      <c r="AM119" s="218"/>
      <c r="AN119" s="218"/>
      <c r="AO119" s="218"/>
      <c r="AP119" s="218"/>
      <c r="AQ119" s="218"/>
      <c r="AR119" s="218"/>
      <c r="AS119" s="218"/>
      <c r="AT119" s="218"/>
      <c r="AU119" s="218"/>
      <c r="AV119" s="218"/>
      <c r="AW119" s="218"/>
      <c r="AX119" s="218"/>
      <c r="AY119" s="218"/>
      <c r="AZ119" s="218"/>
      <c r="BA119" s="218"/>
      <c r="BB119" s="218"/>
      <c r="BC119" s="218"/>
      <c r="BD119" s="218"/>
      <c r="BE119" s="218"/>
      <c r="BF119" s="218"/>
      <c r="BG119" s="218"/>
      <c r="BH119" s="218"/>
      <c r="BI119" s="218"/>
      <c r="BJ119" s="218"/>
      <c r="BK119" s="218"/>
      <c r="BL119" s="218"/>
      <c r="BM119" s="218"/>
      <c r="BN119" s="218"/>
      <c r="BO119" s="218"/>
      <c r="BP119" s="218"/>
      <c r="BQ119" s="218"/>
      <c r="BR119" s="218"/>
      <c r="BS119" s="218"/>
      <c r="BT119" s="218"/>
      <c r="BU119" s="218"/>
      <c r="BV119" s="218"/>
      <c r="BW119" s="218"/>
      <c r="BX119" s="218"/>
      <c r="BY119" s="218"/>
      <c r="BZ119" s="218"/>
      <c r="CA119" s="218"/>
      <c r="CB119" s="218"/>
      <c r="CC119" s="218"/>
      <c r="CD119" s="218"/>
      <c r="CE119" s="218"/>
      <c r="CF119" s="218"/>
      <c r="CG119" s="218"/>
      <c r="CH119" s="218"/>
      <c r="CI119" s="218"/>
      <c r="CJ119" s="218"/>
      <c r="CK119" s="218"/>
      <c r="CL119" s="218"/>
    </row>
    <row r="120" s="124" customFormat="1" ht="153" customHeight="1" spans="1:91">
      <c r="A120" s="151">
        <v>26</v>
      </c>
      <c r="B120" s="152" t="s">
        <v>251</v>
      </c>
      <c r="C120" s="152">
        <v>2025</v>
      </c>
      <c r="D120" s="167" t="s">
        <v>252</v>
      </c>
      <c r="E120" s="152" t="s">
        <v>246</v>
      </c>
      <c r="F120" s="152" t="s">
        <v>253</v>
      </c>
      <c r="G120" s="152" t="s">
        <v>47</v>
      </c>
      <c r="H120" s="152" t="s">
        <v>48</v>
      </c>
      <c r="I120" s="152" t="s">
        <v>49</v>
      </c>
      <c r="J120" s="167" t="s">
        <v>254</v>
      </c>
      <c r="K120" s="175">
        <v>850</v>
      </c>
      <c r="L120" s="175">
        <v>850</v>
      </c>
      <c r="M120" s="175"/>
      <c r="N120" s="175">
        <v>255</v>
      </c>
      <c r="O120" s="152">
        <v>255</v>
      </c>
      <c r="P120" s="175"/>
      <c r="Q120" s="175"/>
      <c r="R120" s="175"/>
      <c r="S120" s="175"/>
      <c r="T120" s="175"/>
      <c r="U120" s="175"/>
      <c r="V120" s="175"/>
      <c r="W120" s="152" t="s">
        <v>255</v>
      </c>
      <c r="X120" s="152" t="s">
        <v>256</v>
      </c>
      <c r="Y120" s="152" t="s">
        <v>255</v>
      </c>
      <c r="Z120" s="152" t="s">
        <v>256</v>
      </c>
      <c r="AA120" s="152" t="s">
        <v>257</v>
      </c>
      <c r="AB120" s="167" t="s">
        <v>258</v>
      </c>
      <c r="AC120" s="167" t="s">
        <v>259</v>
      </c>
      <c r="AD120" s="175" t="s">
        <v>402</v>
      </c>
      <c r="AE120" s="152" t="s">
        <v>403</v>
      </c>
      <c r="AF120" s="152" t="s">
        <v>367</v>
      </c>
      <c r="AH120" s="134"/>
      <c r="AI120" s="134"/>
      <c r="AJ120" s="134"/>
      <c r="AK120" s="134"/>
      <c r="AL120" s="134"/>
      <c r="AM120" s="134"/>
      <c r="AN120" s="134"/>
      <c r="AO120" s="134"/>
      <c r="AP120" s="134"/>
      <c r="AQ120" s="134"/>
      <c r="AR120" s="134"/>
      <c r="AS120" s="134"/>
      <c r="AT120" s="134"/>
      <c r="AU120" s="134"/>
      <c r="AV120" s="134"/>
      <c r="AW120" s="134"/>
      <c r="AX120" s="134"/>
      <c r="AY120" s="134"/>
      <c r="AZ120" s="134"/>
      <c r="BA120" s="134"/>
      <c r="BB120" s="134"/>
      <c r="BC120" s="134"/>
      <c r="BD120" s="134"/>
      <c r="BE120" s="134"/>
      <c r="BF120" s="134"/>
      <c r="BG120" s="134"/>
      <c r="BH120" s="134"/>
      <c r="BI120" s="134"/>
      <c r="BJ120" s="134"/>
      <c r="BK120" s="134"/>
      <c r="BL120" s="134"/>
      <c r="BM120" s="134"/>
      <c r="BN120" s="134"/>
      <c r="BO120" s="134"/>
      <c r="BP120" s="134"/>
      <c r="BQ120" s="134"/>
      <c r="BR120" s="134"/>
      <c r="BS120" s="134"/>
      <c r="BT120" s="134"/>
      <c r="BU120" s="134"/>
      <c r="BV120" s="134"/>
      <c r="BW120" s="134"/>
      <c r="BX120" s="134"/>
      <c r="BY120" s="134"/>
      <c r="BZ120" s="134"/>
      <c r="CA120" s="134"/>
      <c r="CB120" s="134"/>
      <c r="CC120" s="134"/>
      <c r="CD120" s="134"/>
      <c r="CE120" s="134"/>
      <c r="CF120" s="134"/>
      <c r="CG120" s="134"/>
      <c r="CH120" s="134"/>
      <c r="CI120" s="134"/>
      <c r="CJ120" s="134"/>
      <c r="CK120" s="134"/>
      <c r="CL120" s="134"/>
      <c r="CM120" s="213"/>
    </row>
    <row r="121" s="127" customFormat="1" ht="100" hidden="1" customHeight="1" spans="1:90">
      <c r="A121" s="149" t="s">
        <v>41</v>
      </c>
      <c r="B121" s="148" t="s">
        <v>260</v>
      </c>
      <c r="C121" s="148"/>
      <c r="D121" s="148"/>
      <c r="E121" s="149"/>
      <c r="F121" s="149"/>
      <c r="G121" s="149"/>
      <c r="H121" s="149"/>
      <c r="I121" s="149"/>
      <c r="J121" s="148"/>
      <c r="K121" s="178">
        <f>K122</f>
        <v>0</v>
      </c>
      <c r="L121" s="178">
        <f t="shared" ref="L121:V121" si="37">L122</f>
        <v>0</v>
      </c>
      <c r="M121" s="178">
        <f t="shared" si="37"/>
        <v>0</v>
      </c>
      <c r="N121" s="178">
        <f t="shared" si="37"/>
        <v>0</v>
      </c>
      <c r="O121" s="178">
        <f t="shared" si="37"/>
        <v>0</v>
      </c>
      <c r="P121" s="178">
        <f t="shared" si="37"/>
        <v>0</v>
      </c>
      <c r="Q121" s="178">
        <f t="shared" si="37"/>
        <v>0</v>
      </c>
      <c r="R121" s="178">
        <f t="shared" si="37"/>
        <v>0</v>
      </c>
      <c r="S121" s="178">
        <f t="shared" si="37"/>
        <v>0</v>
      </c>
      <c r="T121" s="178">
        <f t="shared" si="37"/>
        <v>0</v>
      </c>
      <c r="U121" s="178">
        <f t="shared" si="37"/>
        <v>0</v>
      </c>
      <c r="V121" s="178">
        <f t="shared" si="37"/>
        <v>0</v>
      </c>
      <c r="W121" s="184"/>
      <c r="X121" s="184"/>
      <c r="Y121" s="184"/>
      <c r="Z121" s="184"/>
      <c r="AA121" s="217"/>
      <c r="AB121" s="217"/>
      <c r="AC121" s="217"/>
      <c r="AD121" s="217"/>
      <c r="AE121" s="217"/>
      <c r="AF121" s="217"/>
      <c r="AG121" s="217"/>
      <c r="AH121" s="218"/>
      <c r="AI121" s="218"/>
      <c r="AJ121" s="218"/>
      <c r="AK121" s="218"/>
      <c r="AL121" s="218"/>
      <c r="AM121" s="218"/>
      <c r="AN121" s="218"/>
      <c r="AO121" s="218"/>
      <c r="AP121" s="218"/>
      <c r="AQ121" s="218"/>
      <c r="AR121" s="218"/>
      <c r="AS121" s="218"/>
      <c r="AT121" s="218"/>
      <c r="AU121" s="218"/>
      <c r="AV121" s="218"/>
      <c r="AW121" s="218"/>
      <c r="AX121" s="218"/>
      <c r="AY121" s="218"/>
      <c r="AZ121" s="218"/>
      <c r="BA121" s="218"/>
      <c r="BB121" s="218"/>
      <c r="BC121" s="218"/>
      <c r="BD121" s="218"/>
      <c r="BE121" s="218"/>
      <c r="BF121" s="218"/>
      <c r="BG121" s="218"/>
      <c r="BH121" s="218"/>
      <c r="BI121" s="218"/>
      <c r="BJ121" s="218"/>
      <c r="BK121" s="218"/>
      <c r="BL121" s="218"/>
      <c r="BM121" s="218"/>
      <c r="BN121" s="218"/>
      <c r="BO121" s="218"/>
      <c r="BP121" s="218"/>
      <c r="BQ121" s="218"/>
      <c r="BR121" s="218"/>
      <c r="BS121" s="218"/>
      <c r="BT121" s="218"/>
      <c r="BU121" s="218"/>
      <c r="BV121" s="218"/>
      <c r="BW121" s="218"/>
      <c r="BX121" s="218"/>
      <c r="BY121" s="218"/>
      <c r="BZ121" s="218"/>
      <c r="CA121" s="218"/>
      <c r="CB121" s="218"/>
      <c r="CC121" s="218"/>
      <c r="CD121" s="218"/>
      <c r="CE121" s="218"/>
      <c r="CF121" s="218"/>
      <c r="CG121" s="218"/>
      <c r="CH121" s="218"/>
      <c r="CI121" s="218"/>
      <c r="CJ121" s="218"/>
      <c r="CK121" s="218"/>
      <c r="CL121" s="218"/>
    </row>
    <row r="122" s="127" customFormat="1" ht="100" hidden="1" customHeight="1" spans="1:90">
      <c r="A122" s="156" t="s">
        <v>58</v>
      </c>
      <c r="B122" s="148" t="s">
        <v>261</v>
      </c>
      <c r="C122" s="148"/>
      <c r="D122" s="148"/>
      <c r="E122" s="149"/>
      <c r="F122" s="149"/>
      <c r="G122" s="149"/>
      <c r="H122" s="149"/>
      <c r="I122" s="149"/>
      <c r="J122" s="148"/>
      <c r="K122" s="178"/>
      <c r="L122" s="178"/>
      <c r="M122" s="178"/>
      <c r="N122" s="178"/>
      <c r="O122" s="178"/>
      <c r="P122" s="178"/>
      <c r="Q122" s="178"/>
      <c r="R122" s="178"/>
      <c r="S122" s="178"/>
      <c r="T122" s="178"/>
      <c r="U122" s="178"/>
      <c r="V122" s="178"/>
      <c r="W122" s="184"/>
      <c r="X122" s="184"/>
      <c r="Y122" s="184"/>
      <c r="Z122" s="184"/>
      <c r="AA122" s="217"/>
      <c r="AB122" s="217"/>
      <c r="AC122" s="217"/>
      <c r="AD122" s="217"/>
      <c r="AE122" s="217"/>
      <c r="AF122" s="217"/>
      <c r="AG122" s="217"/>
      <c r="AH122" s="218"/>
      <c r="AI122" s="218"/>
      <c r="AJ122" s="218"/>
      <c r="AK122" s="218"/>
      <c r="AL122" s="218"/>
      <c r="AM122" s="218"/>
      <c r="AN122" s="218"/>
      <c r="AO122" s="218"/>
      <c r="AP122" s="218"/>
      <c r="AQ122" s="218"/>
      <c r="AR122" s="218"/>
      <c r="AS122" s="218"/>
      <c r="AT122" s="218"/>
      <c r="AU122" s="218"/>
      <c r="AV122" s="218"/>
      <c r="AW122" s="218"/>
      <c r="AX122" s="218"/>
      <c r="AY122" s="218"/>
      <c r="AZ122" s="218"/>
      <c r="BA122" s="218"/>
      <c r="BB122" s="218"/>
      <c r="BC122" s="218"/>
      <c r="BD122" s="218"/>
      <c r="BE122" s="218"/>
      <c r="BF122" s="218"/>
      <c r="BG122" s="218"/>
      <c r="BH122" s="218"/>
      <c r="BI122" s="218"/>
      <c r="BJ122" s="218"/>
      <c r="BK122" s="218"/>
      <c r="BL122" s="218"/>
      <c r="BM122" s="218"/>
      <c r="BN122" s="218"/>
      <c r="BO122" s="218"/>
      <c r="BP122" s="218"/>
      <c r="BQ122" s="218"/>
      <c r="BR122" s="218"/>
      <c r="BS122" s="218"/>
      <c r="BT122" s="218"/>
      <c r="BU122" s="218"/>
      <c r="BV122" s="218"/>
      <c r="BW122" s="218"/>
      <c r="BX122" s="218"/>
      <c r="BY122" s="218"/>
      <c r="BZ122" s="218"/>
      <c r="CA122" s="218"/>
      <c r="CB122" s="218"/>
      <c r="CC122" s="218"/>
      <c r="CD122" s="218"/>
      <c r="CE122" s="218"/>
      <c r="CF122" s="218"/>
      <c r="CG122" s="218"/>
      <c r="CH122" s="218"/>
      <c r="CI122" s="218"/>
      <c r="CJ122" s="218"/>
      <c r="CK122" s="218"/>
      <c r="CL122" s="218"/>
    </row>
    <row r="123" s="127" customFormat="1" ht="100" hidden="1" customHeight="1" spans="1:90">
      <c r="A123" s="147" t="s">
        <v>39</v>
      </c>
      <c r="B123" s="148" t="s">
        <v>262</v>
      </c>
      <c r="C123" s="148"/>
      <c r="D123" s="148"/>
      <c r="E123" s="149"/>
      <c r="F123" s="149"/>
      <c r="G123" s="149"/>
      <c r="H123" s="149"/>
      <c r="I123" s="149"/>
      <c r="J123" s="148"/>
      <c r="K123" s="178">
        <f>K124</f>
        <v>0</v>
      </c>
      <c r="L123" s="178">
        <f t="shared" ref="L123:V123" si="38">L124</f>
        <v>0</v>
      </c>
      <c r="M123" s="178">
        <f t="shared" si="38"/>
        <v>0</v>
      </c>
      <c r="N123" s="178">
        <f t="shared" si="38"/>
        <v>0</v>
      </c>
      <c r="O123" s="178">
        <f t="shared" si="38"/>
        <v>0</v>
      </c>
      <c r="P123" s="178">
        <f t="shared" si="38"/>
        <v>0</v>
      </c>
      <c r="Q123" s="178">
        <f t="shared" si="38"/>
        <v>0</v>
      </c>
      <c r="R123" s="178">
        <f t="shared" si="38"/>
        <v>0</v>
      </c>
      <c r="S123" s="178">
        <f t="shared" si="38"/>
        <v>0</v>
      </c>
      <c r="T123" s="178">
        <f t="shared" si="38"/>
        <v>0</v>
      </c>
      <c r="U123" s="178">
        <f t="shared" si="38"/>
        <v>0</v>
      </c>
      <c r="V123" s="178">
        <f t="shared" si="38"/>
        <v>0</v>
      </c>
      <c r="W123" s="184"/>
      <c r="X123" s="184"/>
      <c r="Y123" s="184"/>
      <c r="Z123" s="184"/>
      <c r="AA123" s="217"/>
      <c r="AB123" s="217"/>
      <c r="AC123" s="217"/>
      <c r="AD123" s="217"/>
      <c r="AE123" s="217"/>
      <c r="AF123" s="217"/>
      <c r="AG123" s="217"/>
      <c r="AH123" s="218"/>
      <c r="AI123" s="218"/>
      <c r="AJ123" s="218"/>
      <c r="AK123" s="218"/>
      <c r="AL123" s="218"/>
      <c r="AM123" s="218"/>
      <c r="AN123" s="218"/>
      <c r="AO123" s="218"/>
      <c r="AP123" s="218"/>
      <c r="AQ123" s="218"/>
      <c r="AR123" s="218"/>
      <c r="AS123" s="218"/>
      <c r="AT123" s="218"/>
      <c r="AU123" s="218"/>
      <c r="AV123" s="218"/>
      <c r="AW123" s="218"/>
      <c r="AX123" s="218"/>
      <c r="AY123" s="218"/>
      <c r="AZ123" s="218"/>
      <c r="BA123" s="218"/>
      <c r="BB123" s="218"/>
      <c r="BC123" s="218"/>
      <c r="BD123" s="218"/>
      <c r="BE123" s="218"/>
      <c r="BF123" s="218"/>
      <c r="BG123" s="218"/>
      <c r="BH123" s="218"/>
      <c r="BI123" s="218"/>
      <c r="BJ123" s="218"/>
      <c r="BK123" s="218"/>
      <c r="BL123" s="218"/>
      <c r="BM123" s="218"/>
      <c r="BN123" s="218"/>
      <c r="BO123" s="218"/>
      <c r="BP123" s="218"/>
      <c r="BQ123" s="218"/>
      <c r="BR123" s="218"/>
      <c r="BS123" s="218"/>
      <c r="BT123" s="218"/>
      <c r="BU123" s="218"/>
      <c r="BV123" s="218"/>
      <c r="BW123" s="218"/>
      <c r="BX123" s="218"/>
      <c r="BY123" s="218"/>
      <c r="BZ123" s="218"/>
      <c r="CA123" s="218"/>
      <c r="CB123" s="218"/>
      <c r="CC123" s="218"/>
      <c r="CD123" s="218"/>
      <c r="CE123" s="218"/>
      <c r="CF123" s="218"/>
      <c r="CG123" s="218"/>
      <c r="CH123" s="218"/>
      <c r="CI123" s="218"/>
      <c r="CJ123" s="218"/>
      <c r="CK123" s="218"/>
      <c r="CL123" s="218"/>
    </row>
    <row r="124" s="127" customFormat="1" ht="100" hidden="1" customHeight="1" spans="1:90">
      <c r="A124" s="147" t="s">
        <v>41</v>
      </c>
      <c r="B124" s="148" t="s">
        <v>262</v>
      </c>
      <c r="C124" s="148"/>
      <c r="D124" s="148"/>
      <c r="E124" s="149"/>
      <c r="F124" s="149"/>
      <c r="G124" s="149"/>
      <c r="H124" s="149"/>
      <c r="I124" s="149"/>
      <c r="J124" s="148"/>
      <c r="K124" s="178">
        <f>K125</f>
        <v>0</v>
      </c>
      <c r="L124" s="178">
        <f t="shared" ref="L124:V124" si="39">L125</f>
        <v>0</v>
      </c>
      <c r="M124" s="178">
        <f t="shared" si="39"/>
        <v>0</v>
      </c>
      <c r="N124" s="178">
        <f t="shared" si="39"/>
        <v>0</v>
      </c>
      <c r="O124" s="178">
        <f t="shared" si="39"/>
        <v>0</v>
      </c>
      <c r="P124" s="178">
        <f t="shared" si="39"/>
        <v>0</v>
      </c>
      <c r="Q124" s="178">
        <f t="shared" si="39"/>
        <v>0</v>
      </c>
      <c r="R124" s="178">
        <f t="shared" si="39"/>
        <v>0</v>
      </c>
      <c r="S124" s="178">
        <f t="shared" si="39"/>
        <v>0</v>
      </c>
      <c r="T124" s="178">
        <f t="shared" si="39"/>
        <v>0</v>
      </c>
      <c r="U124" s="178">
        <f t="shared" si="39"/>
        <v>0</v>
      </c>
      <c r="V124" s="178">
        <f t="shared" si="39"/>
        <v>0</v>
      </c>
      <c r="W124" s="184"/>
      <c r="X124" s="184"/>
      <c r="Y124" s="184"/>
      <c r="Z124" s="184"/>
      <c r="AA124" s="217"/>
      <c r="AB124" s="217"/>
      <c r="AC124" s="217"/>
      <c r="AD124" s="217"/>
      <c r="AE124" s="217"/>
      <c r="AF124" s="217"/>
      <c r="AG124" s="217"/>
      <c r="AH124" s="218"/>
      <c r="AI124" s="218"/>
      <c r="AJ124" s="218"/>
      <c r="AK124" s="218"/>
      <c r="AL124" s="218"/>
      <c r="AM124" s="218"/>
      <c r="AN124" s="218"/>
      <c r="AO124" s="218"/>
      <c r="AP124" s="218"/>
      <c r="AQ124" s="218"/>
      <c r="AR124" s="218"/>
      <c r="AS124" s="218"/>
      <c r="AT124" s="218"/>
      <c r="AU124" s="218"/>
      <c r="AV124" s="218"/>
      <c r="AW124" s="218"/>
      <c r="AX124" s="218"/>
      <c r="AY124" s="218"/>
      <c r="AZ124" s="218"/>
      <c r="BA124" s="218"/>
      <c r="BB124" s="218"/>
      <c r="BC124" s="218"/>
      <c r="BD124" s="218"/>
      <c r="BE124" s="218"/>
      <c r="BF124" s="218"/>
      <c r="BG124" s="218"/>
      <c r="BH124" s="218"/>
      <c r="BI124" s="218"/>
      <c r="BJ124" s="218"/>
      <c r="BK124" s="218"/>
      <c r="BL124" s="218"/>
      <c r="BM124" s="218"/>
      <c r="BN124" s="218"/>
      <c r="BO124" s="218"/>
      <c r="BP124" s="218"/>
      <c r="BQ124" s="218"/>
      <c r="BR124" s="218"/>
      <c r="BS124" s="218"/>
      <c r="BT124" s="218"/>
      <c r="BU124" s="218"/>
      <c r="BV124" s="218"/>
      <c r="BW124" s="218"/>
      <c r="BX124" s="218"/>
      <c r="BY124" s="218"/>
      <c r="BZ124" s="218"/>
      <c r="CA124" s="218"/>
      <c r="CB124" s="218"/>
      <c r="CC124" s="218"/>
      <c r="CD124" s="218"/>
      <c r="CE124" s="218"/>
      <c r="CF124" s="218"/>
      <c r="CG124" s="218"/>
      <c r="CH124" s="218"/>
      <c r="CI124" s="218"/>
      <c r="CJ124" s="218"/>
      <c r="CK124" s="218"/>
      <c r="CL124" s="218"/>
    </row>
    <row r="125" s="127" customFormat="1" ht="100" hidden="1" customHeight="1" spans="1:90">
      <c r="A125" s="147" t="s">
        <v>58</v>
      </c>
      <c r="B125" s="148" t="s">
        <v>262</v>
      </c>
      <c r="C125" s="148"/>
      <c r="D125" s="148"/>
      <c r="E125" s="149"/>
      <c r="F125" s="149"/>
      <c r="G125" s="149"/>
      <c r="H125" s="149"/>
      <c r="I125" s="149"/>
      <c r="J125" s="148"/>
      <c r="K125" s="178"/>
      <c r="L125" s="178"/>
      <c r="M125" s="178"/>
      <c r="N125" s="178"/>
      <c r="O125" s="178"/>
      <c r="P125" s="178"/>
      <c r="Q125" s="178"/>
      <c r="R125" s="178"/>
      <c r="S125" s="178"/>
      <c r="T125" s="178"/>
      <c r="U125" s="178"/>
      <c r="V125" s="178"/>
      <c r="W125" s="184"/>
      <c r="X125" s="184"/>
      <c r="Y125" s="184"/>
      <c r="Z125" s="184"/>
      <c r="AA125" s="217"/>
      <c r="AB125" s="217"/>
      <c r="AC125" s="217"/>
      <c r="AD125" s="217"/>
      <c r="AE125" s="217"/>
      <c r="AF125" s="217"/>
      <c r="AG125" s="217"/>
      <c r="AH125" s="218"/>
      <c r="AI125" s="218"/>
      <c r="AJ125" s="218"/>
      <c r="AK125" s="218"/>
      <c r="AL125" s="218"/>
      <c r="AM125" s="218"/>
      <c r="AN125" s="218"/>
      <c r="AO125" s="218"/>
      <c r="AP125" s="218"/>
      <c r="AQ125" s="218"/>
      <c r="AR125" s="218"/>
      <c r="AS125" s="218"/>
      <c r="AT125" s="218"/>
      <c r="AU125" s="218"/>
      <c r="AV125" s="218"/>
      <c r="AW125" s="218"/>
      <c r="AX125" s="218"/>
      <c r="AY125" s="218"/>
      <c r="AZ125" s="218"/>
      <c r="BA125" s="218"/>
      <c r="BB125" s="218"/>
      <c r="BC125" s="218"/>
      <c r="BD125" s="218"/>
      <c r="BE125" s="218"/>
      <c r="BF125" s="218"/>
      <c r="BG125" s="218"/>
      <c r="BH125" s="218"/>
      <c r="BI125" s="218"/>
      <c r="BJ125" s="218"/>
      <c r="BK125" s="218"/>
      <c r="BL125" s="218"/>
      <c r="BM125" s="218"/>
      <c r="BN125" s="218"/>
      <c r="BO125" s="218"/>
      <c r="BP125" s="218"/>
      <c r="BQ125" s="218"/>
      <c r="BR125" s="218"/>
      <c r="BS125" s="218"/>
      <c r="BT125" s="218"/>
      <c r="BU125" s="218"/>
      <c r="BV125" s="218"/>
      <c r="BW125" s="218"/>
      <c r="BX125" s="218"/>
      <c r="BY125" s="218"/>
      <c r="BZ125" s="218"/>
      <c r="CA125" s="218"/>
      <c r="CB125" s="218"/>
      <c r="CC125" s="218"/>
      <c r="CD125" s="218"/>
      <c r="CE125" s="218"/>
      <c r="CF125" s="218"/>
      <c r="CG125" s="218"/>
      <c r="CH125" s="218"/>
      <c r="CI125" s="218"/>
      <c r="CJ125" s="218"/>
      <c r="CK125" s="218"/>
      <c r="CL125" s="218"/>
    </row>
    <row r="126" s="127" customFormat="1" ht="100" hidden="1" customHeight="1" spans="1:90">
      <c r="A126" s="147" t="s">
        <v>39</v>
      </c>
      <c r="B126" s="148" t="s">
        <v>79</v>
      </c>
      <c r="C126" s="148"/>
      <c r="D126" s="148"/>
      <c r="E126" s="149"/>
      <c r="F126" s="149"/>
      <c r="G126" s="149"/>
      <c r="H126" s="149"/>
      <c r="I126" s="149"/>
      <c r="J126" s="148"/>
      <c r="K126" s="178">
        <f>K127</f>
        <v>3962</v>
      </c>
      <c r="L126" s="178">
        <f t="shared" ref="L126:V126" si="40">L127</f>
        <v>3962</v>
      </c>
      <c r="M126" s="178">
        <f t="shared" si="40"/>
        <v>0</v>
      </c>
      <c r="N126" s="178">
        <f t="shared" si="40"/>
        <v>37</v>
      </c>
      <c r="O126" s="178">
        <f t="shared" si="40"/>
        <v>37</v>
      </c>
      <c r="P126" s="178">
        <f t="shared" si="40"/>
        <v>0</v>
      </c>
      <c r="Q126" s="178">
        <f t="shared" si="40"/>
        <v>0</v>
      </c>
      <c r="R126" s="178">
        <f t="shared" si="40"/>
        <v>0</v>
      </c>
      <c r="S126" s="178">
        <f t="shared" si="40"/>
        <v>0</v>
      </c>
      <c r="T126" s="178">
        <f t="shared" si="40"/>
        <v>0</v>
      </c>
      <c r="U126" s="178">
        <f t="shared" si="40"/>
        <v>0</v>
      </c>
      <c r="V126" s="178">
        <f t="shared" si="40"/>
        <v>0</v>
      </c>
      <c r="W126" s="184"/>
      <c r="X126" s="184"/>
      <c r="Y126" s="184"/>
      <c r="Z126" s="184"/>
      <c r="AA126" s="217"/>
      <c r="AB126" s="217"/>
      <c r="AC126" s="217"/>
      <c r="AD126" s="217"/>
      <c r="AE126" s="217"/>
      <c r="AF126" s="217"/>
      <c r="AG126" s="217"/>
      <c r="AH126" s="218"/>
      <c r="AI126" s="218"/>
      <c r="AJ126" s="218"/>
      <c r="AK126" s="218"/>
      <c r="AL126" s="218"/>
      <c r="AM126" s="218"/>
      <c r="AN126" s="218"/>
      <c r="AO126" s="218"/>
      <c r="AP126" s="218"/>
      <c r="AQ126" s="218"/>
      <c r="AR126" s="218"/>
      <c r="AS126" s="218"/>
      <c r="AT126" s="218"/>
      <c r="AU126" s="218"/>
      <c r="AV126" s="218"/>
      <c r="AW126" s="218"/>
      <c r="AX126" s="218"/>
      <c r="AY126" s="218"/>
      <c r="AZ126" s="218"/>
      <c r="BA126" s="218"/>
      <c r="BB126" s="218"/>
      <c r="BC126" s="218"/>
      <c r="BD126" s="218"/>
      <c r="BE126" s="218"/>
      <c r="BF126" s="218"/>
      <c r="BG126" s="218"/>
      <c r="BH126" s="218"/>
      <c r="BI126" s="218"/>
      <c r="BJ126" s="218"/>
      <c r="BK126" s="218"/>
      <c r="BL126" s="218"/>
      <c r="BM126" s="218"/>
      <c r="BN126" s="218"/>
      <c r="BO126" s="218"/>
      <c r="BP126" s="218"/>
      <c r="BQ126" s="218"/>
      <c r="BR126" s="218"/>
      <c r="BS126" s="218"/>
      <c r="BT126" s="218"/>
      <c r="BU126" s="218"/>
      <c r="BV126" s="218"/>
      <c r="BW126" s="218"/>
      <c r="BX126" s="218"/>
      <c r="BY126" s="218"/>
      <c r="BZ126" s="218"/>
      <c r="CA126" s="218"/>
      <c r="CB126" s="218"/>
      <c r="CC126" s="218"/>
      <c r="CD126" s="218"/>
      <c r="CE126" s="218"/>
      <c r="CF126" s="218"/>
      <c r="CG126" s="218"/>
      <c r="CH126" s="218"/>
      <c r="CI126" s="218"/>
      <c r="CJ126" s="218"/>
      <c r="CK126" s="218"/>
      <c r="CL126" s="218"/>
    </row>
    <row r="127" s="127" customFormat="1" ht="100" hidden="1" customHeight="1" spans="1:90">
      <c r="A127" s="147" t="s">
        <v>41</v>
      </c>
      <c r="B127" s="148" t="s">
        <v>79</v>
      </c>
      <c r="C127" s="148"/>
      <c r="D127" s="148"/>
      <c r="E127" s="149"/>
      <c r="F127" s="149"/>
      <c r="G127" s="149"/>
      <c r="H127" s="149"/>
      <c r="I127" s="149"/>
      <c r="J127" s="148"/>
      <c r="K127" s="178">
        <f>K128+K129</f>
        <v>3962</v>
      </c>
      <c r="L127" s="178">
        <f t="shared" ref="L127:V127" si="41">L128+L129</f>
        <v>3962</v>
      </c>
      <c r="M127" s="178">
        <f t="shared" si="41"/>
        <v>0</v>
      </c>
      <c r="N127" s="178">
        <f t="shared" si="41"/>
        <v>37</v>
      </c>
      <c r="O127" s="178">
        <f t="shared" si="41"/>
        <v>37</v>
      </c>
      <c r="P127" s="178">
        <f t="shared" si="41"/>
        <v>0</v>
      </c>
      <c r="Q127" s="178">
        <f t="shared" si="41"/>
        <v>0</v>
      </c>
      <c r="R127" s="178">
        <f t="shared" si="41"/>
        <v>0</v>
      </c>
      <c r="S127" s="178">
        <f t="shared" si="41"/>
        <v>0</v>
      </c>
      <c r="T127" s="178">
        <f t="shared" si="41"/>
        <v>0</v>
      </c>
      <c r="U127" s="178">
        <f t="shared" si="41"/>
        <v>0</v>
      </c>
      <c r="V127" s="178">
        <f t="shared" si="41"/>
        <v>0</v>
      </c>
      <c r="W127" s="216"/>
      <c r="X127" s="184"/>
      <c r="Y127" s="184"/>
      <c r="Z127" s="184"/>
      <c r="AA127" s="217"/>
      <c r="AB127" s="217"/>
      <c r="AC127" s="217"/>
      <c r="AD127" s="217"/>
      <c r="AE127" s="217"/>
      <c r="AF127" s="217"/>
      <c r="AG127" s="217"/>
      <c r="AH127" s="218"/>
      <c r="AI127" s="218"/>
      <c r="AJ127" s="218"/>
      <c r="AK127" s="218"/>
      <c r="AL127" s="218"/>
      <c r="AM127" s="218"/>
      <c r="AN127" s="218"/>
      <c r="AO127" s="218"/>
      <c r="AP127" s="218"/>
      <c r="AQ127" s="218"/>
      <c r="AR127" s="218"/>
      <c r="AS127" s="218"/>
      <c r="AT127" s="218"/>
      <c r="AU127" s="218"/>
      <c r="AV127" s="218"/>
      <c r="AW127" s="218"/>
      <c r="AX127" s="218"/>
      <c r="AY127" s="218"/>
      <c r="AZ127" s="218"/>
      <c r="BA127" s="218"/>
      <c r="BB127" s="218"/>
      <c r="BC127" s="218"/>
      <c r="BD127" s="218"/>
      <c r="BE127" s="218"/>
      <c r="BF127" s="218"/>
      <c r="BG127" s="218"/>
      <c r="BH127" s="218"/>
      <c r="BI127" s="218"/>
      <c r="BJ127" s="218"/>
      <c r="BK127" s="218"/>
      <c r="BL127" s="218"/>
      <c r="BM127" s="218"/>
      <c r="BN127" s="218"/>
      <c r="BO127" s="218"/>
      <c r="BP127" s="218"/>
      <c r="BQ127" s="218"/>
      <c r="BR127" s="218"/>
      <c r="BS127" s="218"/>
      <c r="BT127" s="218"/>
      <c r="BU127" s="218"/>
      <c r="BV127" s="218"/>
      <c r="BW127" s="218"/>
      <c r="BX127" s="218"/>
      <c r="BY127" s="218"/>
      <c r="BZ127" s="218"/>
      <c r="CA127" s="218"/>
      <c r="CB127" s="218"/>
      <c r="CC127" s="218"/>
      <c r="CD127" s="218"/>
      <c r="CE127" s="218"/>
      <c r="CF127" s="218"/>
      <c r="CG127" s="218"/>
      <c r="CH127" s="218"/>
      <c r="CI127" s="218"/>
      <c r="CJ127" s="218"/>
      <c r="CK127" s="218"/>
      <c r="CL127" s="218"/>
    </row>
    <row r="128" s="127" customFormat="1" ht="100" hidden="1" customHeight="1" spans="1:90">
      <c r="A128" s="156" t="s">
        <v>58</v>
      </c>
      <c r="B128" s="148" t="s">
        <v>263</v>
      </c>
      <c r="C128" s="148"/>
      <c r="D128" s="148"/>
      <c r="E128" s="149"/>
      <c r="F128" s="149"/>
      <c r="G128" s="149"/>
      <c r="H128" s="149"/>
      <c r="I128" s="149"/>
      <c r="J128" s="148"/>
      <c r="K128" s="178"/>
      <c r="L128" s="178"/>
      <c r="M128" s="178"/>
      <c r="N128" s="178"/>
      <c r="O128" s="178"/>
      <c r="P128" s="178"/>
      <c r="Q128" s="178"/>
      <c r="R128" s="178"/>
      <c r="S128" s="178"/>
      <c r="T128" s="178"/>
      <c r="U128" s="178"/>
      <c r="V128" s="178"/>
      <c r="W128" s="184"/>
      <c r="X128" s="184"/>
      <c r="Y128" s="184"/>
      <c r="Z128" s="184"/>
      <c r="AA128" s="217"/>
      <c r="AB128" s="217"/>
      <c r="AC128" s="217"/>
      <c r="AD128" s="217"/>
      <c r="AE128" s="217"/>
      <c r="AF128" s="217"/>
      <c r="AG128" s="217"/>
      <c r="AH128" s="218"/>
      <c r="AI128" s="218"/>
      <c r="AJ128" s="218"/>
      <c r="AK128" s="218"/>
      <c r="AL128" s="218"/>
      <c r="AM128" s="218"/>
      <c r="AN128" s="218"/>
      <c r="AO128" s="218"/>
      <c r="AP128" s="218"/>
      <c r="AQ128" s="218"/>
      <c r="AR128" s="218"/>
      <c r="AS128" s="218"/>
      <c r="AT128" s="218"/>
      <c r="AU128" s="218"/>
      <c r="AV128" s="218"/>
      <c r="AW128" s="218"/>
      <c r="AX128" s="218"/>
      <c r="AY128" s="218"/>
      <c r="AZ128" s="218"/>
      <c r="BA128" s="218"/>
      <c r="BB128" s="218"/>
      <c r="BC128" s="218"/>
      <c r="BD128" s="218"/>
      <c r="BE128" s="218"/>
      <c r="BF128" s="218"/>
      <c r="BG128" s="218"/>
      <c r="BH128" s="218"/>
      <c r="BI128" s="218"/>
      <c r="BJ128" s="218"/>
      <c r="BK128" s="218"/>
      <c r="BL128" s="218"/>
      <c r="BM128" s="218"/>
      <c r="BN128" s="218"/>
      <c r="BO128" s="218"/>
      <c r="BP128" s="218"/>
      <c r="BQ128" s="218"/>
      <c r="BR128" s="218"/>
      <c r="BS128" s="218"/>
      <c r="BT128" s="218"/>
      <c r="BU128" s="218"/>
      <c r="BV128" s="218"/>
      <c r="BW128" s="218"/>
      <c r="BX128" s="218"/>
      <c r="BY128" s="218"/>
      <c r="BZ128" s="218"/>
      <c r="CA128" s="218"/>
      <c r="CB128" s="218"/>
      <c r="CC128" s="218"/>
      <c r="CD128" s="218"/>
      <c r="CE128" s="218"/>
      <c r="CF128" s="218"/>
      <c r="CG128" s="218"/>
      <c r="CH128" s="218"/>
      <c r="CI128" s="218"/>
      <c r="CJ128" s="218"/>
      <c r="CK128" s="218"/>
      <c r="CL128" s="218"/>
    </row>
    <row r="129" s="127" customFormat="1" ht="100" hidden="1" customHeight="1" spans="1:90">
      <c r="A129" s="156" t="s">
        <v>58</v>
      </c>
      <c r="B129" s="148" t="s">
        <v>264</v>
      </c>
      <c r="C129" s="148"/>
      <c r="D129" s="148"/>
      <c r="E129" s="149"/>
      <c r="F129" s="149"/>
      <c r="G129" s="149"/>
      <c r="H129" s="149"/>
      <c r="I129" s="149"/>
      <c r="J129" s="148"/>
      <c r="K129" s="178">
        <f>SUM(K130)</f>
        <v>3962</v>
      </c>
      <c r="L129" s="178">
        <f t="shared" ref="L129:V129" si="42">SUM(L130)</f>
        <v>3962</v>
      </c>
      <c r="M129" s="178">
        <f t="shared" si="42"/>
        <v>0</v>
      </c>
      <c r="N129" s="178">
        <f t="shared" si="42"/>
        <v>37</v>
      </c>
      <c r="O129" s="178">
        <f t="shared" si="42"/>
        <v>37</v>
      </c>
      <c r="P129" s="178">
        <f t="shared" si="42"/>
        <v>0</v>
      </c>
      <c r="Q129" s="178">
        <f t="shared" si="42"/>
        <v>0</v>
      </c>
      <c r="R129" s="178">
        <f t="shared" si="42"/>
        <v>0</v>
      </c>
      <c r="S129" s="178">
        <f t="shared" si="42"/>
        <v>0</v>
      </c>
      <c r="T129" s="178">
        <f t="shared" si="42"/>
        <v>0</v>
      </c>
      <c r="U129" s="178">
        <f t="shared" si="42"/>
        <v>0</v>
      </c>
      <c r="V129" s="178">
        <f t="shared" si="42"/>
        <v>0</v>
      </c>
      <c r="W129" s="184"/>
      <c r="X129" s="184"/>
      <c r="Y129" s="184"/>
      <c r="Z129" s="184"/>
      <c r="AA129" s="217"/>
      <c r="AB129" s="217"/>
      <c r="AC129" s="217"/>
      <c r="AD129" s="217"/>
      <c r="AE129" s="217"/>
      <c r="AF129" s="217"/>
      <c r="AG129" s="217"/>
      <c r="AH129" s="218"/>
      <c r="AI129" s="218"/>
      <c r="AJ129" s="218"/>
      <c r="AK129" s="218"/>
      <c r="AL129" s="218"/>
      <c r="AM129" s="218"/>
      <c r="AN129" s="218"/>
      <c r="AO129" s="218"/>
      <c r="AP129" s="218"/>
      <c r="AQ129" s="218"/>
      <c r="AR129" s="218"/>
      <c r="AS129" s="218"/>
      <c r="AT129" s="218"/>
      <c r="AU129" s="218"/>
      <c r="AV129" s="218"/>
      <c r="AW129" s="218"/>
      <c r="AX129" s="218"/>
      <c r="AY129" s="218"/>
      <c r="AZ129" s="218"/>
      <c r="BA129" s="218"/>
      <c r="BB129" s="218"/>
      <c r="BC129" s="218"/>
      <c r="BD129" s="218"/>
      <c r="BE129" s="218"/>
      <c r="BF129" s="218"/>
      <c r="BG129" s="218"/>
      <c r="BH129" s="218"/>
      <c r="BI129" s="218"/>
      <c r="BJ129" s="218"/>
      <c r="BK129" s="218"/>
      <c r="BL129" s="218"/>
      <c r="BM129" s="218"/>
      <c r="BN129" s="218"/>
      <c r="BO129" s="218"/>
      <c r="BP129" s="218"/>
      <c r="BQ129" s="218"/>
      <c r="BR129" s="218"/>
      <c r="BS129" s="218"/>
      <c r="BT129" s="218"/>
      <c r="BU129" s="218"/>
      <c r="BV129" s="218"/>
      <c r="BW129" s="218"/>
      <c r="BX129" s="218"/>
      <c r="BY129" s="218"/>
      <c r="BZ129" s="218"/>
      <c r="CA129" s="218"/>
      <c r="CB129" s="218"/>
      <c r="CC129" s="218"/>
      <c r="CD129" s="218"/>
      <c r="CE129" s="218"/>
      <c r="CF129" s="218"/>
      <c r="CG129" s="218"/>
      <c r="CH129" s="218"/>
      <c r="CI129" s="218"/>
      <c r="CJ129" s="218"/>
      <c r="CK129" s="218"/>
      <c r="CL129" s="218"/>
    </row>
    <row r="130" s="124" customFormat="1" ht="202.5" spans="1:91">
      <c r="A130" s="151">
        <v>27</v>
      </c>
      <c r="B130" s="152" t="s">
        <v>265</v>
      </c>
      <c r="C130" s="152">
        <v>2025</v>
      </c>
      <c r="D130" s="167" t="s">
        <v>266</v>
      </c>
      <c r="E130" s="152" t="s">
        <v>79</v>
      </c>
      <c r="F130" s="152" t="s">
        <v>264</v>
      </c>
      <c r="G130" s="152" t="s">
        <v>47</v>
      </c>
      <c r="H130" s="152" t="s">
        <v>48</v>
      </c>
      <c r="I130" s="152" t="s">
        <v>267</v>
      </c>
      <c r="J130" s="167" t="s">
        <v>268</v>
      </c>
      <c r="K130" s="152">
        <v>3962</v>
      </c>
      <c r="L130" s="152">
        <v>3962</v>
      </c>
      <c r="M130" s="152"/>
      <c r="N130" s="152">
        <v>37</v>
      </c>
      <c r="O130" s="152">
        <v>37</v>
      </c>
      <c r="P130" s="175"/>
      <c r="Q130" s="175"/>
      <c r="R130" s="175"/>
      <c r="S130" s="175"/>
      <c r="T130" s="175"/>
      <c r="U130" s="175"/>
      <c r="V130" s="175"/>
      <c r="W130" s="167" t="s">
        <v>269</v>
      </c>
      <c r="X130" s="152" t="s">
        <v>270</v>
      </c>
      <c r="Y130" s="152" t="s">
        <v>269</v>
      </c>
      <c r="Z130" s="152" t="s">
        <v>270</v>
      </c>
      <c r="AA130" s="152" t="s">
        <v>271</v>
      </c>
      <c r="AB130" s="167" t="s">
        <v>272</v>
      </c>
      <c r="AC130" s="167" t="s">
        <v>273</v>
      </c>
      <c r="AD130" s="175" t="s">
        <v>402</v>
      </c>
      <c r="AE130" s="152" t="s">
        <v>403</v>
      </c>
      <c r="AF130" s="152" t="s">
        <v>367</v>
      </c>
      <c r="AH130" s="134"/>
      <c r="AI130" s="134"/>
      <c r="AJ130" s="134"/>
      <c r="AK130" s="134"/>
      <c r="AL130" s="134"/>
      <c r="AM130" s="134"/>
      <c r="AN130" s="134"/>
      <c r="AO130" s="134"/>
      <c r="AP130" s="134"/>
      <c r="AQ130" s="134"/>
      <c r="AR130" s="134"/>
      <c r="AS130" s="134"/>
      <c r="AT130" s="134"/>
      <c r="AU130" s="134"/>
      <c r="AV130" s="134"/>
      <c r="AW130" s="134"/>
      <c r="AX130" s="134"/>
      <c r="AY130" s="134"/>
      <c r="AZ130" s="134"/>
      <c r="BA130" s="134"/>
      <c r="BB130" s="134"/>
      <c r="BC130" s="134"/>
      <c r="BD130" s="134"/>
      <c r="BE130" s="134"/>
      <c r="BF130" s="134"/>
      <c r="BG130" s="134"/>
      <c r="BH130" s="134"/>
      <c r="BI130" s="134"/>
      <c r="BJ130" s="134"/>
      <c r="BK130" s="134"/>
      <c r="BL130" s="134"/>
      <c r="BM130" s="134"/>
      <c r="BN130" s="134"/>
      <c r="BO130" s="134"/>
      <c r="BP130" s="134"/>
      <c r="BQ130" s="134"/>
      <c r="BR130" s="134"/>
      <c r="BS130" s="134"/>
      <c r="BT130" s="134"/>
      <c r="BU130" s="134"/>
      <c r="BV130" s="134"/>
      <c r="BW130" s="134"/>
      <c r="BX130" s="134"/>
      <c r="BY130" s="134"/>
      <c r="BZ130" s="134"/>
      <c r="CA130" s="134"/>
      <c r="CB130" s="134"/>
      <c r="CC130" s="134"/>
      <c r="CD130" s="134"/>
      <c r="CE130" s="134"/>
      <c r="CF130" s="134"/>
      <c r="CG130" s="134"/>
      <c r="CH130" s="134"/>
      <c r="CI130" s="134"/>
      <c r="CJ130" s="134"/>
      <c r="CK130" s="134"/>
      <c r="CL130" s="134"/>
      <c r="CM130" s="213"/>
    </row>
    <row r="131" s="127" customFormat="1" ht="100" hidden="1" customHeight="1" spans="1:90">
      <c r="A131" s="156" t="s">
        <v>39</v>
      </c>
      <c r="B131" s="148" t="s">
        <v>274</v>
      </c>
      <c r="C131" s="148" t="s">
        <v>274</v>
      </c>
      <c r="D131" s="148" t="s">
        <v>274</v>
      </c>
      <c r="E131" s="149" t="s">
        <v>274</v>
      </c>
      <c r="F131" s="149" t="s">
        <v>274</v>
      </c>
      <c r="G131" s="149" t="s">
        <v>274</v>
      </c>
      <c r="H131" s="149" t="s">
        <v>274</v>
      </c>
      <c r="I131" s="149" t="s">
        <v>274</v>
      </c>
      <c r="J131" s="148" t="s">
        <v>274</v>
      </c>
      <c r="K131" s="178"/>
      <c r="L131" s="178"/>
      <c r="M131" s="178"/>
      <c r="N131" s="178"/>
      <c r="O131" s="178"/>
      <c r="P131" s="178"/>
      <c r="Q131" s="178"/>
      <c r="R131" s="178"/>
      <c r="S131" s="178"/>
      <c r="T131" s="178"/>
      <c r="U131" s="178"/>
      <c r="V131" s="178"/>
      <c r="W131" s="184"/>
      <c r="X131" s="184"/>
      <c r="Y131" s="184"/>
      <c r="Z131" s="184"/>
      <c r="AA131" s="217"/>
      <c r="AB131" s="217"/>
      <c r="AC131" s="217"/>
      <c r="AD131" s="217"/>
      <c r="AE131" s="217"/>
      <c r="AF131" s="217"/>
      <c r="AG131" s="217"/>
      <c r="AH131" s="218"/>
      <c r="AI131" s="218"/>
      <c r="AJ131" s="218"/>
      <c r="AK131" s="218"/>
      <c r="AL131" s="218"/>
      <c r="AM131" s="218"/>
      <c r="AN131" s="218"/>
      <c r="AO131" s="218"/>
      <c r="AP131" s="218"/>
      <c r="AQ131" s="218"/>
      <c r="AR131" s="218"/>
      <c r="AS131" s="218"/>
      <c r="AT131" s="218"/>
      <c r="AU131" s="218"/>
      <c r="AV131" s="218"/>
      <c r="AW131" s="218"/>
      <c r="AX131" s="218"/>
      <c r="AY131" s="218"/>
      <c r="AZ131" s="218"/>
      <c r="BA131" s="218"/>
      <c r="BB131" s="218"/>
      <c r="BC131" s="218"/>
      <c r="BD131" s="218"/>
      <c r="BE131" s="218"/>
      <c r="BF131" s="218"/>
      <c r="BG131" s="218"/>
      <c r="BH131" s="218"/>
      <c r="BI131" s="218"/>
      <c r="BJ131" s="218"/>
      <c r="BK131" s="218"/>
      <c r="BL131" s="218"/>
      <c r="BM131" s="218"/>
      <c r="BN131" s="218"/>
      <c r="BO131" s="218"/>
      <c r="BP131" s="218"/>
      <c r="BQ131" s="218"/>
      <c r="BR131" s="218"/>
      <c r="BS131" s="218"/>
      <c r="BT131" s="218"/>
      <c r="BU131" s="218"/>
      <c r="BV131" s="218"/>
      <c r="BW131" s="218"/>
      <c r="BX131" s="218"/>
      <c r="BY131" s="218"/>
      <c r="BZ131" s="218"/>
      <c r="CA131" s="218"/>
      <c r="CB131" s="218"/>
      <c r="CC131" s="218"/>
      <c r="CD131" s="218"/>
      <c r="CE131" s="218"/>
      <c r="CF131" s="218"/>
      <c r="CG131" s="218"/>
      <c r="CH131" s="218"/>
      <c r="CI131" s="218"/>
      <c r="CJ131" s="218"/>
      <c r="CK131" s="218"/>
      <c r="CL131" s="218"/>
    </row>
  </sheetData>
  <autoFilter ref="A4:CM131">
    <filterColumn colId="22">
      <filters>
        <filter val="人社局"/>
        <filter val="教育局"/>
        <filter val="气象局"/>
        <filter val="农业农村局"/>
        <filter val="库兰萨日克乡"/>
        <filter val="哈拉奇乡"/>
        <filter val="阿合奇县林业和草原管理中心"/>
        <filter val="阿合奇镇"/>
        <filter val="统战部"/>
        <filter val="阿合奇县水管站"/>
        <filter val="阿合奇县农村供水总站"/>
        <filter val="马场"/>
        <filter val="各乡（镇）场"/>
        <filter val="色帕巴依乡人民政府"/>
        <filter val="哈拉布拉克乡人民政府"/>
        <filter val="建设单位"/>
      </filters>
    </filterColumn>
  </autoFilter>
  <mergeCells count="137">
    <mergeCell ref="A1:D1"/>
    <mergeCell ref="A2:AC2"/>
    <mergeCell ref="L3:M3"/>
    <mergeCell ref="O3:V3"/>
    <mergeCell ref="W3:AA3"/>
    <mergeCell ref="A6:J6"/>
    <mergeCell ref="B7:J7"/>
    <mergeCell ref="B8:J8"/>
    <mergeCell ref="B9:J9"/>
    <mergeCell ref="B11:J11"/>
    <mergeCell ref="B13:J13"/>
    <mergeCell ref="B14:J14"/>
    <mergeCell ref="B15:J15"/>
    <mergeCell ref="B17:J17"/>
    <mergeCell ref="B19:J19"/>
    <mergeCell ref="B20:J20"/>
    <mergeCell ref="B21:J21"/>
    <mergeCell ref="B24:J24"/>
    <mergeCell ref="B25:J25"/>
    <mergeCell ref="B29:J29"/>
    <mergeCell ref="B30:J30"/>
    <mergeCell ref="B31:J31"/>
    <mergeCell ref="B32:J32"/>
    <mergeCell ref="B33:J33"/>
    <mergeCell ref="B37:J37"/>
    <mergeCell ref="B38:J38"/>
    <mergeCell ref="B39:J39"/>
    <mergeCell ref="B40:J40"/>
    <mergeCell ref="B44:J44"/>
    <mergeCell ref="B45:J45"/>
    <mergeCell ref="B46:J46"/>
    <mergeCell ref="B47:J47"/>
    <mergeCell ref="B48:J48"/>
    <mergeCell ref="B49:J49"/>
    <mergeCell ref="B50:J50"/>
    <mergeCell ref="B51:J51"/>
    <mergeCell ref="B52:J52"/>
    <mergeCell ref="B54:J54"/>
    <mergeCell ref="B55:J55"/>
    <mergeCell ref="B56:J56"/>
    <mergeCell ref="B57:J57"/>
    <mergeCell ref="B58:J58"/>
    <mergeCell ref="B59:J59"/>
    <mergeCell ref="B60:J60"/>
    <mergeCell ref="B62:J62"/>
    <mergeCell ref="B63:J63"/>
    <mergeCell ref="B64:J64"/>
    <mergeCell ref="B65:J65"/>
    <mergeCell ref="B66:J66"/>
    <mergeCell ref="B67:J67"/>
    <mergeCell ref="B68:J68"/>
    <mergeCell ref="B69:J69"/>
    <mergeCell ref="B70:J70"/>
    <mergeCell ref="B71:J71"/>
    <mergeCell ref="B72:J72"/>
    <mergeCell ref="B73:J73"/>
    <mergeCell ref="B74:J74"/>
    <mergeCell ref="B75:J75"/>
    <mergeCell ref="B76:J76"/>
    <mergeCell ref="B77:J77"/>
    <mergeCell ref="B78:J78"/>
    <mergeCell ref="B79:J79"/>
    <mergeCell ref="B80:J80"/>
    <mergeCell ref="B81:J81"/>
    <mergeCell ref="B85:J85"/>
    <mergeCell ref="B86:J86"/>
    <mergeCell ref="B87:J87"/>
    <mergeCell ref="B88:J88"/>
    <mergeCell ref="B89:J89"/>
    <mergeCell ref="B91:J91"/>
    <mergeCell ref="B92:J92"/>
    <mergeCell ref="B93:J93"/>
    <mergeCell ref="B98:J98"/>
    <mergeCell ref="B99:J99"/>
    <mergeCell ref="B100:J100"/>
    <mergeCell ref="B101:J101"/>
    <mergeCell ref="B102:J102"/>
    <mergeCell ref="B103:J103"/>
    <mergeCell ref="B104:J104"/>
    <mergeCell ref="B105:J105"/>
    <mergeCell ref="B106:J106"/>
    <mergeCell ref="B107:J107"/>
    <mergeCell ref="B108:J108"/>
    <mergeCell ref="B109:J109"/>
    <mergeCell ref="B110:J110"/>
    <mergeCell ref="B111:J111"/>
    <mergeCell ref="B112:J112"/>
    <mergeCell ref="B113:J113"/>
    <mergeCell ref="B114:J114"/>
    <mergeCell ref="B115:J115"/>
    <mergeCell ref="B116:J116"/>
    <mergeCell ref="B117:J117"/>
    <mergeCell ref="B118:J118"/>
    <mergeCell ref="B119:J119"/>
    <mergeCell ref="B121:J121"/>
    <mergeCell ref="B122:J122"/>
    <mergeCell ref="B123:J123"/>
    <mergeCell ref="B124:J124"/>
    <mergeCell ref="B125:J125"/>
    <mergeCell ref="B126:J126"/>
    <mergeCell ref="B127:J127"/>
    <mergeCell ref="B128:J128"/>
    <mergeCell ref="B129:J129"/>
    <mergeCell ref="B131:J131"/>
    <mergeCell ref="A3:A5"/>
    <mergeCell ref="B3:B5"/>
    <mergeCell ref="C3:C5"/>
    <mergeCell ref="D3:D5"/>
    <mergeCell ref="E3:E5"/>
    <mergeCell ref="F3:F5"/>
    <mergeCell ref="G3:G5"/>
    <mergeCell ref="H3:H5"/>
    <mergeCell ref="I3:I5"/>
    <mergeCell ref="J3:J5"/>
    <mergeCell ref="K3:K5"/>
    <mergeCell ref="L4:L5"/>
    <mergeCell ref="M4:M5"/>
    <mergeCell ref="N3:N5"/>
    <mergeCell ref="O4:O5"/>
    <mergeCell ref="P4:P5"/>
    <mergeCell ref="Q4:Q5"/>
    <mergeCell ref="R4:R5"/>
    <mergeCell ref="S4:S5"/>
    <mergeCell ref="T4:T5"/>
    <mergeCell ref="U4:U5"/>
    <mergeCell ref="V4:V5"/>
    <mergeCell ref="W4:W5"/>
    <mergeCell ref="X4:X5"/>
    <mergeCell ref="Y4:Y5"/>
    <mergeCell ref="Z4:Z5"/>
    <mergeCell ref="AA4:AA5"/>
    <mergeCell ref="AB3:AB5"/>
    <mergeCell ref="AC3:AC5"/>
    <mergeCell ref="AD3:AD5"/>
    <mergeCell ref="AE3:AE5"/>
    <mergeCell ref="AF3:AF5"/>
    <mergeCell ref="AG3:AG5"/>
  </mergeCells>
  <pageMargins left="0.75" right="0.75" top="1" bottom="1" header="0.5" footer="0.5"/>
  <headerFooter/>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CM132"/>
  <sheetViews>
    <sheetView zoomScale="25" zoomScaleNormal="25" workbookViewId="0">
      <pane xSplit="9" ySplit="9" topLeftCell="J10" activePane="bottomRight" state="frozen"/>
      <selection/>
      <selection pane="topRight"/>
      <selection pane="bottomLeft"/>
      <selection pane="bottomRight" activeCell="B13" sqref="B13:J13"/>
    </sheetView>
  </sheetViews>
  <sheetFormatPr defaultColWidth="8.89166666666667" defaultRowHeight="13.5"/>
  <cols>
    <col min="1" max="1" width="7.75" customWidth="1"/>
    <col min="2" max="2" width="11.4083333333333" customWidth="1"/>
    <col min="3" max="3" width="14.1666666666667" customWidth="1"/>
    <col min="4" max="4" width="34.1666666666667" customWidth="1"/>
    <col min="5" max="5" width="10.6333333333333" customWidth="1"/>
    <col min="6" max="6" width="10.5" customWidth="1"/>
    <col min="7" max="7" width="9.63333333333333" customWidth="1"/>
    <col min="8" max="8" width="17.1166666666667" customWidth="1"/>
    <col min="9" max="9" width="24.4416666666667" customWidth="1"/>
    <col min="10" max="10" width="173.866666666667" customWidth="1"/>
    <col min="11" max="19" width="19.5166666666667" customWidth="1"/>
    <col min="20" max="20" width="22.6666666666667" customWidth="1"/>
    <col min="21" max="22" width="19.5166666666667" customWidth="1"/>
    <col min="23" max="23" width="14.3833333333333" customWidth="1"/>
    <col min="24" max="25" width="12.6" customWidth="1"/>
    <col min="26" max="27" width="11.7" customWidth="1"/>
    <col min="28" max="28" width="102.408333333333" customWidth="1"/>
    <col min="29" max="29" width="90.9833333333333" customWidth="1"/>
    <col min="30" max="30" width="28.2" customWidth="1"/>
    <col min="31" max="31" width="20.9333333333333" customWidth="1"/>
    <col min="32" max="32" width="16.6583333333333" customWidth="1"/>
  </cols>
  <sheetData>
    <row r="1" s="116" customFormat="1" ht="39" customHeight="1" spans="1:90">
      <c r="A1" s="135"/>
      <c r="B1" s="135"/>
      <c r="C1" s="136"/>
      <c r="D1" s="135"/>
      <c r="E1" s="137"/>
      <c r="F1" s="137"/>
      <c r="G1" s="138"/>
      <c r="H1" s="138"/>
      <c r="I1" s="138"/>
      <c r="J1" s="135" t="s">
        <v>1</v>
      </c>
      <c r="K1" s="168"/>
      <c r="L1" s="169"/>
      <c r="M1" s="169"/>
      <c r="N1" s="169"/>
      <c r="O1" s="169"/>
      <c r="P1" s="169"/>
      <c r="Q1" s="169"/>
      <c r="R1" s="169"/>
      <c r="S1" s="169"/>
      <c r="T1" s="169"/>
      <c r="U1" s="169"/>
      <c r="V1" s="169"/>
      <c r="X1" s="138"/>
      <c r="Y1" s="138"/>
      <c r="Z1" s="138"/>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row>
    <row r="2" s="117" customFormat="1" ht="63" customHeight="1" spans="1:90">
      <c r="A2" s="139" t="s">
        <v>433</v>
      </c>
      <c r="B2" s="139"/>
      <c r="C2" s="140"/>
      <c r="D2" s="139"/>
      <c r="E2" s="139"/>
      <c r="F2" s="139"/>
      <c r="G2" s="139"/>
      <c r="H2" s="139"/>
      <c r="I2" s="139"/>
      <c r="J2" s="139"/>
      <c r="K2" s="170"/>
      <c r="L2" s="170"/>
      <c r="M2" s="170"/>
      <c r="N2" s="170"/>
      <c r="O2" s="170"/>
      <c r="P2" s="170"/>
      <c r="Q2" s="170"/>
      <c r="R2" s="170"/>
      <c r="S2" s="170"/>
      <c r="T2" s="170"/>
      <c r="U2" s="170"/>
      <c r="V2" s="170"/>
      <c r="W2" s="139"/>
      <c r="X2" s="139"/>
      <c r="Y2" s="139"/>
      <c r="Z2" s="139"/>
      <c r="AA2" s="139"/>
      <c r="AB2" s="139"/>
      <c r="AC2" s="139"/>
      <c r="AD2" s="187"/>
      <c r="AE2" s="187"/>
      <c r="AF2" s="187"/>
      <c r="AG2" s="196"/>
      <c r="AH2" s="196"/>
      <c r="AI2" s="196"/>
      <c r="AJ2" s="196"/>
      <c r="AK2" s="196"/>
      <c r="AL2" s="196"/>
      <c r="AM2" s="196"/>
      <c r="AN2" s="196"/>
      <c r="AO2" s="196"/>
      <c r="AP2" s="196"/>
      <c r="AQ2" s="196"/>
      <c r="AR2" s="196"/>
      <c r="AS2" s="196"/>
      <c r="AT2" s="196"/>
      <c r="AU2" s="196"/>
      <c r="AV2" s="196"/>
      <c r="AW2" s="196"/>
      <c r="AX2" s="196"/>
      <c r="AY2" s="196"/>
      <c r="AZ2" s="196"/>
      <c r="BA2" s="196"/>
      <c r="BB2" s="196"/>
      <c r="BC2" s="196"/>
      <c r="BD2" s="196"/>
      <c r="BE2" s="196"/>
      <c r="BF2" s="196"/>
      <c r="BG2" s="196"/>
      <c r="BH2" s="196"/>
      <c r="BI2" s="196"/>
      <c r="BJ2" s="196"/>
      <c r="BK2" s="196"/>
      <c r="BL2" s="196"/>
      <c r="BM2" s="196"/>
      <c r="BN2" s="196"/>
      <c r="BO2" s="196"/>
      <c r="BP2" s="196"/>
      <c r="BQ2" s="196"/>
      <c r="BR2" s="196"/>
      <c r="BS2" s="196"/>
      <c r="BT2" s="196"/>
      <c r="BU2" s="196"/>
      <c r="BV2" s="196"/>
      <c r="BW2" s="196"/>
      <c r="BX2" s="196"/>
      <c r="BY2" s="196"/>
      <c r="BZ2" s="196"/>
      <c r="CA2" s="196"/>
      <c r="CB2" s="196"/>
      <c r="CC2" s="196"/>
      <c r="CD2" s="196"/>
      <c r="CE2" s="196"/>
      <c r="CF2" s="196"/>
      <c r="CG2" s="196"/>
      <c r="CH2" s="196"/>
      <c r="CI2" s="196"/>
      <c r="CJ2" s="196"/>
      <c r="CK2" s="196"/>
      <c r="CL2" s="196"/>
    </row>
    <row r="3" s="118" customFormat="1" ht="150" customHeight="1" spans="1:90">
      <c r="A3" s="141" t="s">
        <v>3</v>
      </c>
      <c r="B3" s="141" t="s">
        <v>4</v>
      </c>
      <c r="C3" s="142" t="s">
        <v>5</v>
      </c>
      <c r="D3" s="141" t="s">
        <v>6</v>
      </c>
      <c r="E3" s="141" t="s">
        <v>7</v>
      </c>
      <c r="F3" s="141" t="s">
        <v>8</v>
      </c>
      <c r="G3" s="141" t="s">
        <v>9</v>
      </c>
      <c r="H3" s="141" t="s">
        <v>10</v>
      </c>
      <c r="I3" s="141" t="s">
        <v>11</v>
      </c>
      <c r="J3" s="141" t="s">
        <v>12</v>
      </c>
      <c r="K3" s="141" t="s">
        <v>13</v>
      </c>
      <c r="L3" s="141" t="s">
        <v>14</v>
      </c>
      <c r="M3" s="141"/>
      <c r="N3" s="141" t="s">
        <v>15</v>
      </c>
      <c r="O3" s="142" t="s">
        <v>16</v>
      </c>
      <c r="P3" s="142"/>
      <c r="Q3" s="142"/>
      <c r="R3" s="142"/>
      <c r="S3" s="142"/>
      <c r="T3" s="142"/>
      <c r="U3" s="142"/>
      <c r="V3" s="142"/>
      <c r="W3" s="182" t="s">
        <v>17</v>
      </c>
      <c r="X3" s="182"/>
      <c r="Y3" s="182"/>
      <c r="Z3" s="182"/>
      <c r="AA3" s="182"/>
      <c r="AB3" s="182" t="s">
        <v>18</v>
      </c>
      <c r="AC3" s="182" t="s">
        <v>19</v>
      </c>
      <c r="AD3" s="182" t="s">
        <v>20</v>
      </c>
      <c r="AE3" s="182" t="s">
        <v>21</v>
      </c>
      <c r="AF3" s="182" t="s">
        <v>22</v>
      </c>
      <c r="AG3" s="197"/>
      <c r="AH3" s="198"/>
      <c r="AI3" s="198"/>
      <c r="AJ3" s="198"/>
      <c r="AK3" s="198"/>
      <c r="AL3" s="198"/>
      <c r="AM3" s="198"/>
      <c r="AN3" s="198"/>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c r="BP3" s="198"/>
      <c r="BQ3" s="198"/>
      <c r="BR3" s="198"/>
      <c r="BS3" s="198"/>
      <c r="BT3" s="198"/>
      <c r="BU3" s="198"/>
      <c r="BV3" s="198"/>
      <c r="BW3" s="198"/>
      <c r="BX3" s="198"/>
      <c r="BY3" s="198"/>
      <c r="BZ3" s="198"/>
      <c r="CA3" s="198"/>
      <c r="CB3" s="198"/>
      <c r="CC3" s="198"/>
      <c r="CD3" s="198"/>
      <c r="CE3" s="198"/>
      <c r="CF3" s="198"/>
      <c r="CG3" s="198"/>
      <c r="CH3" s="198"/>
      <c r="CI3" s="198"/>
      <c r="CJ3" s="198"/>
      <c r="CK3" s="198"/>
      <c r="CL3" s="198"/>
    </row>
    <row r="4" s="118" customFormat="1" ht="150" customHeight="1" spans="1:90">
      <c r="A4" s="141"/>
      <c r="B4" s="141"/>
      <c r="C4" s="142"/>
      <c r="D4" s="141"/>
      <c r="E4" s="141"/>
      <c r="F4" s="141"/>
      <c r="G4" s="141"/>
      <c r="H4" s="141"/>
      <c r="I4" s="141"/>
      <c r="J4" s="141"/>
      <c r="K4" s="141"/>
      <c r="L4" s="141" t="s">
        <v>23</v>
      </c>
      <c r="M4" s="141" t="s">
        <v>24</v>
      </c>
      <c r="N4" s="141"/>
      <c r="O4" s="141" t="s">
        <v>25</v>
      </c>
      <c r="P4" s="171" t="s">
        <v>26</v>
      </c>
      <c r="Q4" s="141" t="s">
        <v>359</v>
      </c>
      <c r="R4" s="141" t="s">
        <v>28</v>
      </c>
      <c r="S4" s="141" t="s">
        <v>29</v>
      </c>
      <c r="T4" s="141" t="s">
        <v>30</v>
      </c>
      <c r="U4" s="141" t="s">
        <v>31</v>
      </c>
      <c r="V4" s="141" t="s">
        <v>32</v>
      </c>
      <c r="W4" s="182" t="s">
        <v>33</v>
      </c>
      <c r="X4" s="182" t="s">
        <v>34</v>
      </c>
      <c r="Y4" s="182" t="s">
        <v>360</v>
      </c>
      <c r="Z4" s="182" t="s">
        <v>36</v>
      </c>
      <c r="AA4" s="182" t="s">
        <v>37</v>
      </c>
      <c r="AB4" s="182"/>
      <c r="AC4" s="182"/>
      <c r="AD4" s="182"/>
      <c r="AE4" s="182"/>
      <c r="AF4" s="182"/>
      <c r="AG4" s="199"/>
      <c r="AH4" s="198"/>
      <c r="AI4" s="198"/>
      <c r="AJ4" s="198"/>
      <c r="AK4" s="198"/>
      <c r="AL4" s="198"/>
      <c r="AM4" s="198"/>
      <c r="AN4" s="198"/>
      <c r="AO4" s="198"/>
      <c r="AP4" s="198"/>
      <c r="AQ4" s="198"/>
      <c r="AR4" s="198"/>
      <c r="AS4" s="198"/>
      <c r="AT4" s="198"/>
      <c r="AU4" s="198"/>
      <c r="AV4" s="198"/>
      <c r="AW4" s="198"/>
      <c r="AX4" s="198"/>
      <c r="AY4" s="198"/>
      <c r="AZ4" s="198"/>
      <c r="BA4" s="198"/>
      <c r="BB4" s="198"/>
      <c r="BC4" s="198"/>
      <c r="BD4" s="198"/>
      <c r="BE4" s="198"/>
      <c r="BF4" s="198"/>
      <c r="BG4" s="198"/>
      <c r="BH4" s="198"/>
      <c r="BI4" s="198"/>
      <c r="BJ4" s="198"/>
      <c r="BK4" s="198"/>
      <c r="BL4" s="198"/>
      <c r="BM4" s="198"/>
      <c r="BN4" s="198"/>
      <c r="BO4" s="198"/>
      <c r="BP4" s="198"/>
      <c r="BQ4" s="198"/>
      <c r="BR4" s="198"/>
      <c r="BS4" s="198"/>
      <c r="BT4" s="198"/>
      <c r="BU4" s="198"/>
      <c r="BV4" s="198"/>
      <c r="BW4" s="198"/>
      <c r="BX4" s="198"/>
      <c r="BY4" s="198"/>
      <c r="BZ4" s="198"/>
      <c r="CA4" s="198"/>
      <c r="CB4" s="198"/>
      <c r="CC4" s="198"/>
      <c r="CD4" s="198"/>
      <c r="CE4" s="198"/>
      <c r="CF4" s="198"/>
      <c r="CG4" s="198"/>
      <c r="CH4" s="198"/>
      <c r="CI4" s="198"/>
      <c r="CJ4" s="198"/>
      <c r="CK4" s="198"/>
      <c r="CL4" s="198"/>
    </row>
    <row r="5" s="119" customFormat="1" ht="29" customHeight="1" spans="1:90">
      <c r="A5" s="143"/>
      <c r="B5" s="143"/>
      <c r="C5" s="144"/>
      <c r="D5" s="143"/>
      <c r="E5" s="143"/>
      <c r="F5" s="143"/>
      <c r="G5" s="143"/>
      <c r="H5" s="143"/>
      <c r="I5" s="143"/>
      <c r="J5" s="143"/>
      <c r="K5" s="143"/>
      <c r="L5" s="143"/>
      <c r="M5" s="143"/>
      <c r="N5" s="143"/>
      <c r="O5" s="143"/>
      <c r="P5" s="172"/>
      <c r="Q5" s="143"/>
      <c r="R5" s="143"/>
      <c r="S5" s="143"/>
      <c r="T5" s="143"/>
      <c r="U5" s="143"/>
      <c r="V5" s="143"/>
      <c r="W5" s="143"/>
      <c r="X5" s="143"/>
      <c r="Y5" s="143"/>
      <c r="Z5" s="143"/>
      <c r="AA5" s="143"/>
      <c r="AB5" s="143"/>
      <c r="AC5" s="143"/>
      <c r="AD5" s="143"/>
      <c r="AE5" s="143"/>
      <c r="AF5" s="143"/>
      <c r="AG5" s="200"/>
      <c r="AH5" s="201"/>
      <c r="AI5" s="201"/>
      <c r="AJ5" s="201"/>
      <c r="AK5" s="201"/>
      <c r="AL5" s="201"/>
      <c r="AM5" s="201"/>
      <c r="AN5" s="201"/>
      <c r="AO5" s="201"/>
      <c r="AP5" s="201"/>
      <c r="AQ5" s="201"/>
      <c r="AR5" s="201"/>
      <c r="AS5" s="201"/>
      <c r="AT5" s="201"/>
      <c r="AU5" s="201"/>
      <c r="AV5" s="201"/>
      <c r="AW5" s="201"/>
      <c r="AX5" s="201"/>
      <c r="AY5" s="201"/>
      <c r="AZ5" s="201"/>
      <c r="BA5" s="201"/>
      <c r="BB5" s="201"/>
      <c r="BC5" s="201"/>
      <c r="BD5" s="201"/>
      <c r="BE5" s="201"/>
      <c r="BF5" s="201"/>
      <c r="BG5" s="201"/>
      <c r="BH5" s="201"/>
      <c r="BI5" s="201"/>
      <c r="BJ5" s="201"/>
      <c r="BK5" s="201"/>
      <c r="BL5" s="201"/>
      <c r="BM5" s="201"/>
      <c r="BN5" s="201"/>
      <c r="BO5" s="201"/>
      <c r="BP5" s="201"/>
      <c r="BQ5" s="201"/>
      <c r="BR5" s="201"/>
      <c r="BS5" s="201"/>
      <c r="BT5" s="201"/>
      <c r="BU5" s="201"/>
      <c r="BV5" s="201"/>
      <c r="BW5" s="201"/>
      <c r="BX5" s="201"/>
      <c r="BY5" s="201"/>
      <c r="BZ5" s="201"/>
      <c r="CA5" s="201"/>
      <c r="CB5" s="201"/>
      <c r="CC5" s="201"/>
      <c r="CD5" s="201"/>
      <c r="CE5" s="201"/>
      <c r="CF5" s="201"/>
      <c r="CG5" s="201"/>
      <c r="CH5" s="201"/>
      <c r="CI5" s="201"/>
      <c r="CJ5" s="201"/>
      <c r="CK5" s="201"/>
      <c r="CL5" s="201"/>
    </row>
    <row r="6" s="118" customFormat="1" ht="100" customHeight="1" spans="1:90">
      <c r="A6" s="145" t="s">
        <v>38</v>
      </c>
      <c r="B6" s="146"/>
      <c r="C6" s="146"/>
      <c r="D6" s="146"/>
      <c r="E6" s="146"/>
      <c r="F6" s="146"/>
      <c r="G6" s="146"/>
      <c r="H6" s="146"/>
      <c r="I6" s="146"/>
      <c r="J6" s="173"/>
      <c r="K6" s="141">
        <f t="shared" ref="K6:V6" si="0">K7+K58+K76+K116+K124+K127</f>
        <v>14976.17</v>
      </c>
      <c r="L6" s="141">
        <f t="shared" si="0"/>
        <v>24609</v>
      </c>
      <c r="M6" s="141">
        <f t="shared" si="0"/>
        <v>76829</v>
      </c>
      <c r="N6" s="141">
        <f t="shared" si="0"/>
        <v>17576.39</v>
      </c>
      <c r="O6" s="141">
        <f t="shared" si="0"/>
        <v>8374</v>
      </c>
      <c r="P6" s="141">
        <f t="shared" si="0"/>
        <v>6093</v>
      </c>
      <c r="Q6" s="141">
        <f t="shared" si="0"/>
        <v>0</v>
      </c>
      <c r="R6" s="141">
        <f t="shared" si="0"/>
        <v>42</v>
      </c>
      <c r="S6" s="141">
        <f t="shared" si="0"/>
        <v>550</v>
      </c>
      <c r="T6" s="141">
        <f t="shared" si="0"/>
        <v>2517.39</v>
      </c>
      <c r="U6" s="141">
        <f t="shared" si="0"/>
        <v>0</v>
      </c>
      <c r="V6" s="141">
        <f t="shared" si="0"/>
        <v>0</v>
      </c>
      <c r="W6" s="183"/>
      <c r="X6" s="183"/>
      <c r="Y6" s="183"/>
      <c r="Z6" s="183"/>
      <c r="AA6" s="183"/>
      <c r="AB6" s="182"/>
      <c r="AC6" s="182"/>
      <c r="AD6" s="182"/>
      <c r="AE6" s="182"/>
      <c r="AF6" s="182"/>
      <c r="AG6" s="182"/>
      <c r="AH6" s="198"/>
      <c r="AI6" s="198"/>
      <c r="AJ6" s="198"/>
      <c r="AK6" s="198"/>
      <c r="AL6" s="198"/>
      <c r="AM6" s="198"/>
      <c r="AN6" s="198"/>
      <c r="AO6" s="198"/>
      <c r="AP6" s="198"/>
      <c r="AQ6" s="198"/>
      <c r="AR6" s="198"/>
      <c r="AS6" s="198"/>
      <c r="AT6" s="198"/>
      <c r="AU6" s="198"/>
      <c r="AV6" s="198"/>
      <c r="AW6" s="198"/>
      <c r="AX6" s="198"/>
      <c r="AY6" s="198"/>
      <c r="AZ6" s="198"/>
      <c r="BA6" s="198"/>
      <c r="BB6" s="198"/>
      <c r="BC6" s="198"/>
      <c r="BD6" s="198"/>
      <c r="BE6" s="198"/>
      <c r="BF6" s="198"/>
      <c r="BG6" s="198"/>
      <c r="BH6" s="198"/>
      <c r="BI6" s="198"/>
      <c r="BJ6" s="198"/>
      <c r="BK6" s="198"/>
      <c r="BL6" s="198"/>
      <c r="BM6" s="198"/>
      <c r="BN6" s="198"/>
      <c r="BO6" s="198"/>
      <c r="BP6" s="198"/>
      <c r="BQ6" s="198"/>
      <c r="BR6" s="198"/>
      <c r="BS6" s="198"/>
      <c r="BT6" s="198"/>
      <c r="BU6" s="198"/>
      <c r="BV6" s="198"/>
      <c r="BW6" s="198"/>
      <c r="BX6" s="198"/>
      <c r="BY6" s="198"/>
      <c r="BZ6" s="198"/>
      <c r="CA6" s="198"/>
      <c r="CB6" s="198"/>
      <c r="CC6" s="198"/>
      <c r="CD6" s="198"/>
      <c r="CE6" s="198"/>
      <c r="CF6" s="198"/>
      <c r="CG6" s="198"/>
      <c r="CH6" s="198"/>
      <c r="CI6" s="198"/>
      <c r="CJ6" s="198"/>
      <c r="CK6" s="198"/>
      <c r="CL6" s="198"/>
    </row>
    <row r="7" s="120" customFormat="1" ht="100" customHeight="1" spans="1:90">
      <c r="A7" s="147" t="s">
        <v>39</v>
      </c>
      <c r="B7" s="148" t="s">
        <v>40</v>
      </c>
      <c r="C7" s="148"/>
      <c r="D7" s="148"/>
      <c r="E7" s="149"/>
      <c r="F7" s="149"/>
      <c r="G7" s="149"/>
      <c r="H7" s="149"/>
      <c r="I7" s="149"/>
      <c r="J7" s="148"/>
      <c r="K7" s="174">
        <f t="shared" ref="K7:V7" si="1">K8+K19+K31+K46+K39+K51</f>
        <v>10098.394</v>
      </c>
      <c r="L7" s="174">
        <f t="shared" si="1"/>
        <v>11707</v>
      </c>
      <c r="M7" s="174">
        <f t="shared" si="1"/>
        <v>38557</v>
      </c>
      <c r="N7" s="174">
        <f t="shared" si="1"/>
        <v>7500</v>
      </c>
      <c r="O7" s="174">
        <f t="shared" si="1"/>
        <v>6740</v>
      </c>
      <c r="P7" s="174">
        <f t="shared" si="1"/>
        <v>760</v>
      </c>
      <c r="Q7" s="174">
        <f t="shared" si="1"/>
        <v>0</v>
      </c>
      <c r="R7" s="174">
        <f t="shared" si="1"/>
        <v>0</v>
      </c>
      <c r="S7" s="174">
        <f t="shared" si="1"/>
        <v>0</v>
      </c>
      <c r="T7" s="174">
        <f t="shared" si="1"/>
        <v>0</v>
      </c>
      <c r="U7" s="174">
        <f t="shared" si="1"/>
        <v>0</v>
      </c>
      <c r="V7" s="174">
        <f t="shared" si="1"/>
        <v>0</v>
      </c>
      <c r="W7" s="183"/>
      <c r="X7" s="183"/>
      <c r="Y7" s="183"/>
      <c r="Z7" s="183"/>
      <c r="AA7" s="188"/>
      <c r="AB7" s="189"/>
      <c r="AC7" s="189"/>
      <c r="AD7" s="189"/>
      <c r="AE7" s="189"/>
      <c r="AF7" s="189"/>
      <c r="AG7" s="202"/>
      <c r="AH7" s="203"/>
      <c r="AI7" s="203"/>
      <c r="AJ7" s="203"/>
      <c r="AK7" s="203"/>
      <c r="AL7" s="203"/>
      <c r="AM7" s="203"/>
      <c r="AN7" s="203"/>
      <c r="AO7" s="203"/>
      <c r="AP7" s="203"/>
      <c r="AQ7" s="203"/>
      <c r="AR7" s="203"/>
      <c r="AS7" s="203"/>
      <c r="AT7" s="203"/>
      <c r="AU7" s="203"/>
      <c r="AV7" s="203"/>
      <c r="AW7" s="203"/>
      <c r="AX7" s="203"/>
      <c r="AY7" s="203"/>
      <c r="AZ7" s="203"/>
      <c r="BA7" s="203"/>
      <c r="BB7" s="203"/>
      <c r="BC7" s="203"/>
      <c r="BD7" s="203"/>
      <c r="BE7" s="203"/>
      <c r="BF7" s="203"/>
      <c r="BG7" s="203"/>
      <c r="BH7" s="203"/>
      <c r="BI7" s="203"/>
      <c r="BJ7" s="203"/>
      <c r="BK7" s="203"/>
      <c r="BL7" s="203"/>
      <c r="BM7" s="203"/>
      <c r="BN7" s="203"/>
      <c r="BO7" s="203"/>
      <c r="BP7" s="203"/>
      <c r="BQ7" s="203"/>
      <c r="BR7" s="203"/>
      <c r="BS7" s="203"/>
      <c r="BT7" s="203"/>
      <c r="BU7" s="203"/>
      <c r="BV7" s="203"/>
      <c r="BW7" s="203"/>
      <c r="BX7" s="203"/>
      <c r="BY7" s="203"/>
      <c r="BZ7" s="203"/>
      <c r="CA7" s="203"/>
      <c r="CB7" s="203"/>
      <c r="CC7" s="203"/>
      <c r="CD7" s="203"/>
      <c r="CE7" s="203"/>
      <c r="CF7" s="203"/>
      <c r="CG7" s="203"/>
      <c r="CH7" s="203"/>
      <c r="CI7" s="203"/>
      <c r="CJ7" s="203"/>
      <c r="CK7" s="203"/>
      <c r="CL7" s="203"/>
    </row>
    <row r="8" s="120" customFormat="1" ht="100" customHeight="1" spans="1:90">
      <c r="A8" s="147" t="s">
        <v>41</v>
      </c>
      <c r="B8" s="150" t="s">
        <v>42</v>
      </c>
      <c r="C8" s="150"/>
      <c r="D8" s="150"/>
      <c r="E8" s="149"/>
      <c r="F8" s="149"/>
      <c r="G8" s="149"/>
      <c r="H8" s="149"/>
      <c r="I8" s="149"/>
      <c r="J8" s="150"/>
      <c r="K8" s="174">
        <f t="shared" ref="K8:V8" si="2">K9+K11+K13+K14+K15+K17</f>
        <v>4855</v>
      </c>
      <c r="L8" s="174">
        <f t="shared" si="2"/>
        <v>4855</v>
      </c>
      <c r="M8" s="174">
        <f t="shared" si="2"/>
        <v>19906</v>
      </c>
      <c r="N8" s="174">
        <f t="shared" si="2"/>
        <v>2000</v>
      </c>
      <c r="O8" s="174">
        <f t="shared" si="2"/>
        <v>1556</v>
      </c>
      <c r="P8" s="174">
        <f t="shared" si="2"/>
        <v>444</v>
      </c>
      <c r="Q8" s="174">
        <f t="shared" si="2"/>
        <v>0</v>
      </c>
      <c r="R8" s="174">
        <f t="shared" si="2"/>
        <v>0</v>
      </c>
      <c r="S8" s="174">
        <f t="shared" si="2"/>
        <v>0</v>
      </c>
      <c r="T8" s="174">
        <f t="shared" si="2"/>
        <v>0</v>
      </c>
      <c r="U8" s="174">
        <f t="shared" si="2"/>
        <v>0</v>
      </c>
      <c r="V8" s="174">
        <f t="shared" si="2"/>
        <v>0</v>
      </c>
      <c r="W8" s="183"/>
      <c r="X8" s="183"/>
      <c r="Y8" s="183"/>
      <c r="Z8" s="183"/>
      <c r="AA8" s="188"/>
      <c r="AB8" s="189"/>
      <c r="AC8" s="189"/>
      <c r="AD8" s="189"/>
      <c r="AE8" s="189"/>
      <c r="AF8" s="189"/>
      <c r="AG8" s="202"/>
      <c r="AH8" s="203"/>
      <c r="AI8" s="203"/>
      <c r="AJ8" s="203"/>
      <c r="AK8" s="203"/>
      <c r="AL8" s="203"/>
      <c r="AM8" s="203"/>
      <c r="AN8" s="203"/>
      <c r="AO8" s="203"/>
      <c r="AP8" s="203"/>
      <c r="AQ8" s="203"/>
      <c r="AR8" s="203"/>
      <c r="AS8" s="203"/>
      <c r="AT8" s="203"/>
      <c r="AU8" s="203"/>
      <c r="AV8" s="203"/>
      <c r="AW8" s="203"/>
      <c r="AX8" s="203"/>
      <c r="AY8" s="203"/>
      <c r="AZ8" s="203"/>
      <c r="BA8" s="203"/>
      <c r="BB8" s="203"/>
      <c r="BC8" s="203"/>
      <c r="BD8" s="203"/>
      <c r="BE8" s="203"/>
      <c r="BF8" s="203"/>
      <c r="BG8" s="203"/>
      <c r="BH8" s="203"/>
      <c r="BI8" s="203"/>
      <c r="BJ8" s="203"/>
      <c r="BK8" s="203"/>
      <c r="BL8" s="203"/>
      <c r="BM8" s="203"/>
      <c r="BN8" s="203"/>
      <c r="BO8" s="203"/>
      <c r="BP8" s="203"/>
      <c r="BQ8" s="203"/>
      <c r="BR8" s="203"/>
      <c r="BS8" s="203"/>
      <c r="BT8" s="203"/>
      <c r="BU8" s="203"/>
      <c r="BV8" s="203"/>
      <c r="BW8" s="203"/>
      <c r="BX8" s="203"/>
      <c r="BY8" s="203"/>
      <c r="BZ8" s="203"/>
      <c r="CA8" s="203"/>
      <c r="CB8" s="203"/>
      <c r="CC8" s="203"/>
      <c r="CD8" s="203"/>
      <c r="CE8" s="203"/>
      <c r="CF8" s="203"/>
      <c r="CG8" s="203"/>
      <c r="CH8" s="203"/>
      <c r="CI8" s="203"/>
      <c r="CJ8" s="203"/>
      <c r="CK8" s="203"/>
      <c r="CL8" s="203"/>
    </row>
    <row r="9" s="120" customFormat="1" ht="100" customHeight="1" spans="1:90">
      <c r="A9" s="147" t="s">
        <v>58</v>
      </c>
      <c r="B9" s="150" t="s">
        <v>59</v>
      </c>
      <c r="C9" s="150"/>
      <c r="D9" s="150"/>
      <c r="E9" s="149"/>
      <c r="F9" s="149"/>
      <c r="G9" s="149"/>
      <c r="H9" s="149"/>
      <c r="I9" s="149"/>
      <c r="J9" s="150"/>
      <c r="K9" s="174">
        <f t="shared" ref="K9:V9" si="3">SUM(K10)</f>
        <v>380</v>
      </c>
      <c r="L9" s="174">
        <f t="shared" si="3"/>
        <v>380</v>
      </c>
      <c r="M9" s="174">
        <f t="shared" si="3"/>
        <v>1558</v>
      </c>
      <c r="N9" s="174">
        <f t="shared" si="3"/>
        <v>25</v>
      </c>
      <c r="O9" s="174">
        <f t="shared" si="3"/>
        <v>25</v>
      </c>
      <c r="P9" s="174">
        <f t="shared" si="3"/>
        <v>0</v>
      </c>
      <c r="Q9" s="174">
        <f t="shared" si="3"/>
        <v>0</v>
      </c>
      <c r="R9" s="174">
        <f t="shared" si="3"/>
        <v>0</v>
      </c>
      <c r="S9" s="174">
        <f t="shared" si="3"/>
        <v>0</v>
      </c>
      <c r="T9" s="174">
        <f t="shared" si="3"/>
        <v>0</v>
      </c>
      <c r="U9" s="174">
        <f t="shared" si="3"/>
        <v>0</v>
      </c>
      <c r="V9" s="174">
        <f t="shared" si="3"/>
        <v>0</v>
      </c>
      <c r="W9" s="183"/>
      <c r="X9" s="183"/>
      <c r="Y9" s="183"/>
      <c r="Z9" s="183"/>
      <c r="AA9" s="188"/>
      <c r="AB9" s="189"/>
      <c r="AC9" s="189"/>
      <c r="AD9" s="189"/>
      <c r="AE9" s="189"/>
      <c r="AF9" s="189"/>
      <c r="AG9" s="202"/>
      <c r="AH9" s="203"/>
      <c r="AI9" s="203"/>
      <c r="AJ9" s="203"/>
      <c r="AK9" s="203"/>
      <c r="AL9" s="203"/>
      <c r="AM9" s="203"/>
      <c r="AN9" s="203"/>
      <c r="AO9" s="203"/>
      <c r="AP9" s="203"/>
      <c r="AQ9" s="203"/>
      <c r="AR9" s="203"/>
      <c r="AS9" s="203"/>
      <c r="AT9" s="203"/>
      <c r="AU9" s="203"/>
      <c r="AV9" s="203"/>
      <c r="AW9" s="203"/>
      <c r="AX9" s="203"/>
      <c r="AY9" s="203"/>
      <c r="AZ9" s="203"/>
      <c r="BA9" s="203"/>
      <c r="BB9" s="203"/>
      <c r="BC9" s="203"/>
      <c r="BD9" s="203"/>
      <c r="BE9" s="203"/>
      <c r="BF9" s="203"/>
      <c r="BG9" s="203"/>
      <c r="BH9" s="203"/>
      <c r="BI9" s="203"/>
      <c r="BJ9" s="203"/>
      <c r="BK9" s="203"/>
      <c r="BL9" s="203"/>
      <c r="BM9" s="203"/>
      <c r="BN9" s="203"/>
      <c r="BO9" s="203"/>
      <c r="BP9" s="203"/>
      <c r="BQ9" s="203"/>
      <c r="BR9" s="203"/>
      <c r="BS9" s="203"/>
      <c r="BT9" s="203"/>
      <c r="BU9" s="203"/>
      <c r="BV9" s="203"/>
      <c r="BW9" s="203"/>
      <c r="BX9" s="203"/>
      <c r="BY9" s="203"/>
      <c r="BZ9" s="203"/>
      <c r="CA9" s="203"/>
      <c r="CB9" s="203"/>
      <c r="CC9" s="203"/>
      <c r="CD9" s="203"/>
      <c r="CE9" s="203"/>
      <c r="CF9" s="203"/>
      <c r="CG9" s="203"/>
      <c r="CH9" s="203"/>
      <c r="CI9" s="203"/>
      <c r="CJ9" s="203"/>
      <c r="CK9" s="203"/>
      <c r="CL9" s="203"/>
    </row>
    <row r="10" s="121" customFormat="1" ht="353" customHeight="1" spans="1:91">
      <c r="A10" s="151">
        <v>1</v>
      </c>
      <c r="B10" s="152" t="s">
        <v>361</v>
      </c>
      <c r="C10" s="152">
        <v>2025</v>
      </c>
      <c r="D10" s="153" t="s">
        <v>362</v>
      </c>
      <c r="E10" s="154" t="s">
        <v>40</v>
      </c>
      <c r="F10" s="154" t="s">
        <v>46</v>
      </c>
      <c r="G10" s="152" t="s">
        <v>47</v>
      </c>
      <c r="H10" s="152" t="s">
        <v>48</v>
      </c>
      <c r="I10" s="152" t="s">
        <v>49</v>
      </c>
      <c r="J10" s="153" t="s">
        <v>363</v>
      </c>
      <c r="K10" s="175">
        <v>380</v>
      </c>
      <c r="L10" s="175">
        <v>380</v>
      </c>
      <c r="M10" s="175">
        <v>1558</v>
      </c>
      <c r="N10" s="175">
        <v>25</v>
      </c>
      <c r="O10" s="175">
        <v>25</v>
      </c>
      <c r="P10" s="175"/>
      <c r="Q10" s="175"/>
      <c r="R10" s="175"/>
      <c r="S10" s="175"/>
      <c r="T10" s="175"/>
      <c r="U10" s="175"/>
      <c r="V10" s="175"/>
      <c r="W10" s="152" t="s">
        <v>48</v>
      </c>
      <c r="X10" s="152" t="s">
        <v>364</v>
      </c>
      <c r="Y10" s="152" t="s">
        <v>72</v>
      </c>
      <c r="Z10" s="152" t="s">
        <v>54</v>
      </c>
      <c r="AA10" s="175" t="s">
        <v>55</v>
      </c>
      <c r="AB10" s="152" t="s">
        <v>365</v>
      </c>
      <c r="AC10" s="152" t="s">
        <v>366</v>
      </c>
      <c r="AD10" s="175" t="s">
        <v>402</v>
      </c>
      <c r="AE10" s="152" t="s">
        <v>403</v>
      </c>
      <c r="AF10" s="152" t="s">
        <v>367</v>
      </c>
      <c r="AG10" s="204"/>
      <c r="AH10" s="205"/>
      <c r="AI10" s="205"/>
      <c r="AJ10" s="205"/>
      <c r="AK10" s="205"/>
      <c r="AL10" s="205"/>
      <c r="AM10" s="205"/>
      <c r="AN10" s="205"/>
      <c r="AO10" s="205"/>
      <c r="AP10" s="205"/>
      <c r="AQ10" s="205"/>
      <c r="AR10" s="205"/>
      <c r="AS10" s="205"/>
      <c r="AT10" s="205"/>
      <c r="AU10" s="205"/>
      <c r="AV10" s="205"/>
      <c r="AW10" s="205"/>
      <c r="AX10" s="205"/>
      <c r="AY10" s="205"/>
      <c r="AZ10" s="205"/>
      <c r="BA10" s="205"/>
      <c r="BB10" s="205"/>
      <c r="BC10" s="205"/>
      <c r="BD10" s="205"/>
      <c r="BE10" s="205"/>
      <c r="BF10" s="205"/>
      <c r="BG10" s="205"/>
      <c r="BH10" s="205"/>
      <c r="BI10" s="205"/>
      <c r="BJ10" s="205"/>
      <c r="BK10" s="205"/>
      <c r="BL10" s="205"/>
      <c r="BM10" s="205"/>
      <c r="BN10" s="205"/>
      <c r="BO10" s="205"/>
      <c r="BP10" s="205"/>
      <c r="BQ10" s="205"/>
      <c r="BR10" s="205"/>
      <c r="BS10" s="205"/>
      <c r="BT10" s="205"/>
      <c r="BU10" s="205"/>
      <c r="BV10" s="205"/>
      <c r="BW10" s="205"/>
      <c r="BX10" s="205"/>
      <c r="BY10" s="205"/>
      <c r="BZ10" s="205"/>
      <c r="CA10" s="205"/>
      <c r="CB10" s="205"/>
      <c r="CC10" s="205"/>
      <c r="CD10" s="205"/>
      <c r="CE10" s="205"/>
      <c r="CF10" s="205"/>
      <c r="CG10" s="205"/>
      <c r="CH10" s="205"/>
      <c r="CI10" s="205"/>
      <c r="CJ10" s="205"/>
      <c r="CK10" s="205"/>
      <c r="CL10" s="205"/>
      <c r="CM10" s="211"/>
    </row>
    <row r="11" s="120" customFormat="1" ht="100" customHeight="1" spans="1:90">
      <c r="A11" s="147" t="s">
        <v>58</v>
      </c>
      <c r="B11" s="150" t="s">
        <v>60</v>
      </c>
      <c r="C11" s="150"/>
      <c r="D11" s="150"/>
      <c r="E11" s="149"/>
      <c r="F11" s="149"/>
      <c r="G11" s="149"/>
      <c r="H11" s="149"/>
      <c r="I11" s="149"/>
      <c r="J11" s="150"/>
      <c r="K11" s="174">
        <f t="shared" ref="K11:V11" si="4">SUM(K12)</f>
        <v>3200</v>
      </c>
      <c r="L11" s="174">
        <f t="shared" si="4"/>
        <v>3200</v>
      </c>
      <c r="M11" s="174">
        <f t="shared" si="4"/>
        <v>13120</v>
      </c>
      <c r="N11" s="174">
        <f t="shared" si="4"/>
        <v>1780</v>
      </c>
      <c r="O11" s="174">
        <f t="shared" si="4"/>
        <v>1336</v>
      </c>
      <c r="P11" s="174">
        <f t="shared" si="4"/>
        <v>444</v>
      </c>
      <c r="Q11" s="174">
        <f t="shared" si="4"/>
        <v>0</v>
      </c>
      <c r="R11" s="174">
        <f t="shared" si="4"/>
        <v>0</v>
      </c>
      <c r="S11" s="174">
        <f t="shared" si="4"/>
        <v>0</v>
      </c>
      <c r="T11" s="174">
        <f t="shared" si="4"/>
        <v>0</v>
      </c>
      <c r="U11" s="174">
        <f t="shared" si="4"/>
        <v>0</v>
      </c>
      <c r="V11" s="174">
        <f t="shared" si="4"/>
        <v>0</v>
      </c>
      <c r="W11" s="183"/>
      <c r="X11" s="183"/>
      <c r="Y11" s="183"/>
      <c r="Z11" s="183"/>
      <c r="AA11" s="188"/>
      <c r="AB11" s="189"/>
      <c r="AC11" s="189"/>
      <c r="AD11" s="189"/>
      <c r="AE11" s="189"/>
      <c r="AF11" s="189"/>
      <c r="AG11" s="202"/>
      <c r="AH11" s="203"/>
      <c r="AI11" s="203"/>
      <c r="AJ11" s="203"/>
      <c r="AK11" s="203"/>
      <c r="AL11" s="203"/>
      <c r="AM11" s="203"/>
      <c r="AN11" s="203"/>
      <c r="AO11" s="203"/>
      <c r="AP11" s="203"/>
      <c r="AQ11" s="203"/>
      <c r="AR11" s="203"/>
      <c r="AS11" s="203"/>
      <c r="AT11" s="203"/>
      <c r="AU11" s="203"/>
      <c r="AV11" s="203"/>
      <c r="AW11" s="203"/>
      <c r="AX11" s="203"/>
      <c r="AY11" s="203"/>
      <c r="AZ11" s="203"/>
      <c r="BA11" s="203"/>
      <c r="BB11" s="203"/>
      <c r="BC11" s="203"/>
      <c r="BD11" s="203"/>
      <c r="BE11" s="203"/>
      <c r="BF11" s="203"/>
      <c r="BG11" s="203"/>
      <c r="BH11" s="203"/>
      <c r="BI11" s="203"/>
      <c r="BJ11" s="203"/>
      <c r="BK11" s="203"/>
      <c r="BL11" s="203"/>
      <c r="BM11" s="203"/>
      <c r="BN11" s="203"/>
      <c r="BO11" s="203"/>
      <c r="BP11" s="203"/>
      <c r="BQ11" s="203"/>
      <c r="BR11" s="203"/>
      <c r="BS11" s="203"/>
      <c r="BT11" s="203"/>
      <c r="BU11" s="203"/>
      <c r="BV11" s="203"/>
      <c r="BW11" s="203"/>
      <c r="BX11" s="203"/>
      <c r="BY11" s="203"/>
      <c r="BZ11" s="203"/>
      <c r="CA11" s="203"/>
      <c r="CB11" s="203"/>
      <c r="CC11" s="203"/>
      <c r="CD11" s="203"/>
      <c r="CE11" s="203"/>
      <c r="CF11" s="203"/>
      <c r="CG11" s="203"/>
      <c r="CH11" s="203"/>
      <c r="CI11" s="203"/>
      <c r="CJ11" s="203"/>
      <c r="CK11" s="203"/>
      <c r="CL11" s="203"/>
    </row>
    <row r="12" s="121" customFormat="1" ht="409" customHeight="1" spans="1:91">
      <c r="A12" s="151">
        <v>2</v>
      </c>
      <c r="B12" s="152" t="s">
        <v>369</v>
      </c>
      <c r="C12" s="152">
        <v>2025</v>
      </c>
      <c r="D12" s="153" t="s">
        <v>370</v>
      </c>
      <c r="E12" s="154" t="s">
        <v>40</v>
      </c>
      <c r="F12" s="154" t="s">
        <v>46</v>
      </c>
      <c r="G12" s="152" t="s">
        <v>47</v>
      </c>
      <c r="H12" s="152" t="s">
        <v>48</v>
      </c>
      <c r="I12" s="152" t="s">
        <v>49</v>
      </c>
      <c r="J12" s="176" t="s">
        <v>371</v>
      </c>
      <c r="K12" s="175">
        <v>3200</v>
      </c>
      <c r="L12" s="175">
        <v>3200</v>
      </c>
      <c r="M12" s="175">
        <v>13120</v>
      </c>
      <c r="N12" s="175">
        <v>1780</v>
      </c>
      <c r="O12" s="175">
        <v>1336</v>
      </c>
      <c r="P12" s="175">
        <v>444</v>
      </c>
      <c r="Q12" s="175"/>
      <c r="R12" s="175"/>
      <c r="S12" s="175"/>
      <c r="T12" s="175"/>
      <c r="U12" s="175"/>
      <c r="V12" s="175"/>
      <c r="W12" s="152" t="s">
        <v>48</v>
      </c>
      <c r="X12" s="152" t="s">
        <v>364</v>
      </c>
      <c r="Y12" s="152" t="s">
        <v>72</v>
      </c>
      <c r="Z12" s="152" t="s">
        <v>54</v>
      </c>
      <c r="AA12" s="175" t="s">
        <v>55</v>
      </c>
      <c r="AB12" s="152" t="s">
        <v>372</v>
      </c>
      <c r="AC12" s="167" t="s">
        <v>373</v>
      </c>
      <c r="AD12" s="175" t="s">
        <v>402</v>
      </c>
      <c r="AE12" s="152" t="s">
        <v>403</v>
      </c>
      <c r="AF12" s="152" t="s">
        <v>367</v>
      </c>
      <c r="AG12" s="204"/>
      <c r="AH12" s="205"/>
      <c r="AI12" s="205"/>
      <c r="AJ12" s="205"/>
      <c r="AK12" s="205"/>
      <c r="AL12" s="205"/>
      <c r="AM12" s="205"/>
      <c r="AN12" s="205"/>
      <c r="AO12" s="205"/>
      <c r="AP12" s="205"/>
      <c r="AQ12" s="205"/>
      <c r="AR12" s="205"/>
      <c r="AS12" s="205"/>
      <c r="AT12" s="205"/>
      <c r="AU12" s="205"/>
      <c r="AV12" s="205"/>
      <c r="AW12" s="205"/>
      <c r="AX12" s="205"/>
      <c r="AY12" s="205"/>
      <c r="AZ12" s="205"/>
      <c r="BA12" s="205"/>
      <c r="BB12" s="205"/>
      <c r="BC12" s="205"/>
      <c r="BD12" s="205"/>
      <c r="BE12" s="205"/>
      <c r="BF12" s="205"/>
      <c r="BG12" s="205"/>
      <c r="BH12" s="205"/>
      <c r="BI12" s="205"/>
      <c r="BJ12" s="205"/>
      <c r="BK12" s="205"/>
      <c r="BL12" s="205"/>
      <c r="BM12" s="205"/>
      <c r="BN12" s="205"/>
      <c r="BO12" s="205"/>
      <c r="BP12" s="205"/>
      <c r="BQ12" s="205"/>
      <c r="BR12" s="205"/>
      <c r="BS12" s="205"/>
      <c r="BT12" s="205"/>
      <c r="BU12" s="205"/>
      <c r="BV12" s="205"/>
      <c r="BW12" s="205"/>
      <c r="BX12" s="205"/>
      <c r="BY12" s="205"/>
      <c r="BZ12" s="205"/>
      <c r="CA12" s="205"/>
      <c r="CB12" s="205"/>
      <c r="CC12" s="205"/>
      <c r="CD12" s="205"/>
      <c r="CE12" s="205"/>
      <c r="CF12" s="205"/>
      <c r="CG12" s="205"/>
      <c r="CH12" s="205"/>
      <c r="CI12" s="205"/>
      <c r="CJ12" s="205"/>
      <c r="CK12" s="205"/>
      <c r="CL12" s="205"/>
      <c r="CM12" s="211"/>
    </row>
    <row r="13" s="120" customFormat="1" ht="100" customHeight="1" spans="1:90">
      <c r="A13" s="155" t="s">
        <v>58</v>
      </c>
      <c r="B13" s="150" t="s">
        <v>61</v>
      </c>
      <c r="C13" s="150"/>
      <c r="D13" s="150"/>
      <c r="E13" s="149"/>
      <c r="F13" s="149"/>
      <c r="G13" s="149"/>
      <c r="H13" s="149"/>
      <c r="I13" s="149"/>
      <c r="J13" s="150"/>
      <c r="K13" s="174"/>
      <c r="L13" s="174"/>
      <c r="M13" s="174"/>
      <c r="N13" s="174"/>
      <c r="O13" s="174"/>
      <c r="P13" s="174"/>
      <c r="Q13" s="174"/>
      <c r="R13" s="174"/>
      <c r="S13" s="174"/>
      <c r="T13" s="174"/>
      <c r="U13" s="174"/>
      <c r="V13" s="174"/>
      <c r="W13" s="183"/>
      <c r="X13" s="183"/>
      <c r="Y13" s="183"/>
      <c r="Z13" s="183"/>
      <c r="AA13" s="188"/>
      <c r="AB13" s="189"/>
      <c r="AC13" s="189"/>
      <c r="AD13" s="189"/>
      <c r="AE13" s="189"/>
      <c r="AF13" s="189"/>
      <c r="AG13" s="202"/>
      <c r="AH13" s="203"/>
      <c r="AI13" s="203"/>
      <c r="AJ13" s="203"/>
      <c r="AK13" s="203"/>
      <c r="AL13" s="203"/>
      <c r="AM13" s="203"/>
      <c r="AN13" s="203"/>
      <c r="AO13" s="203"/>
      <c r="AP13" s="203"/>
      <c r="AQ13" s="203"/>
      <c r="AR13" s="203"/>
      <c r="AS13" s="203"/>
      <c r="AT13" s="203"/>
      <c r="AU13" s="203"/>
      <c r="AV13" s="203"/>
      <c r="AW13" s="203"/>
      <c r="AX13" s="203"/>
      <c r="AY13" s="203"/>
      <c r="AZ13" s="203"/>
      <c r="BA13" s="203"/>
      <c r="BB13" s="203"/>
      <c r="BC13" s="203"/>
      <c r="BD13" s="203"/>
      <c r="BE13" s="203"/>
      <c r="BF13" s="203"/>
      <c r="BG13" s="203"/>
      <c r="BH13" s="203"/>
      <c r="BI13" s="203"/>
      <c r="BJ13" s="203"/>
      <c r="BK13" s="203"/>
      <c r="BL13" s="203"/>
      <c r="BM13" s="203"/>
      <c r="BN13" s="203"/>
      <c r="BO13" s="203"/>
      <c r="BP13" s="203"/>
      <c r="BQ13" s="203"/>
      <c r="BR13" s="203"/>
      <c r="BS13" s="203"/>
      <c r="BT13" s="203"/>
      <c r="BU13" s="203"/>
      <c r="BV13" s="203"/>
      <c r="BW13" s="203"/>
      <c r="BX13" s="203"/>
      <c r="BY13" s="203"/>
      <c r="BZ13" s="203"/>
      <c r="CA13" s="203"/>
      <c r="CB13" s="203"/>
      <c r="CC13" s="203"/>
      <c r="CD13" s="203"/>
      <c r="CE13" s="203"/>
      <c r="CF13" s="203"/>
      <c r="CG13" s="203"/>
      <c r="CH13" s="203"/>
      <c r="CI13" s="203"/>
      <c r="CJ13" s="203"/>
      <c r="CK13" s="203"/>
      <c r="CL13" s="203"/>
    </row>
    <row r="14" s="120" customFormat="1" ht="100" customHeight="1" spans="1:90">
      <c r="A14" s="155" t="s">
        <v>58</v>
      </c>
      <c r="B14" s="150" t="s">
        <v>62</v>
      </c>
      <c r="C14" s="150"/>
      <c r="D14" s="150"/>
      <c r="E14" s="149"/>
      <c r="F14" s="149"/>
      <c r="G14" s="149"/>
      <c r="H14" s="149"/>
      <c r="I14" s="149"/>
      <c r="J14" s="150"/>
      <c r="K14" s="174"/>
      <c r="L14" s="174"/>
      <c r="M14" s="174"/>
      <c r="N14" s="174"/>
      <c r="O14" s="174"/>
      <c r="P14" s="174"/>
      <c r="Q14" s="174"/>
      <c r="R14" s="174"/>
      <c r="S14" s="174"/>
      <c r="T14" s="174"/>
      <c r="U14" s="174"/>
      <c r="V14" s="174"/>
      <c r="W14" s="183"/>
      <c r="X14" s="183"/>
      <c r="Y14" s="183"/>
      <c r="Z14" s="183"/>
      <c r="AA14" s="188"/>
      <c r="AB14" s="189"/>
      <c r="AC14" s="189"/>
      <c r="AD14" s="189"/>
      <c r="AE14" s="189"/>
      <c r="AF14" s="189"/>
      <c r="AG14" s="202"/>
      <c r="AH14" s="203"/>
      <c r="AI14" s="203"/>
      <c r="AJ14" s="203"/>
      <c r="AK14" s="203"/>
      <c r="AL14" s="203"/>
      <c r="AM14" s="203"/>
      <c r="AN14" s="203"/>
      <c r="AO14" s="203"/>
      <c r="AP14" s="203"/>
      <c r="AQ14" s="203"/>
      <c r="AR14" s="203"/>
      <c r="AS14" s="203"/>
      <c r="AT14" s="203"/>
      <c r="AU14" s="203"/>
      <c r="AV14" s="203"/>
      <c r="AW14" s="203"/>
      <c r="AX14" s="203"/>
      <c r="AY14" s="203"/>
      <c r="AZ14" s="203"/>
      <c r="BA14" s="203"/>
      <c r="BB14" s="203"/>
      <c r="BC14" s="203"/>
      <c r="BD14" s="203"/>
      <c r="BE14" s="203"/>
      <c r="BF14" s="203"/>
      <c r="BG14" s="203"/>
      <c r="BH14" s="203"/>
      <c r="BI14" s="203"/>
      <c r="BJ14" s="203"/>
      <c r="BK14" s="203"/>
      <c r="BL14" s="203"/>
      <c r="BM14" s="203"/>
      <c r="BN14" s="203"/>
      <c r="BO14" s="203"/>
      <c r="BP14" s="203"/>
      <c r="BQ14" s="203"/>
      <c r="BR14" s="203"/>
      <c r="BS14" s="203"/>
      <c r="BT14" s="203"/>
      <c r="BU14" s="203"/>
      <c r="BV14" s="203"/>
      <c r="BW14" s="203"/>
      <c r="BX14" s="203"/>
      <c r="BY14" s="203"/>
      <c r="BZ14" s="203"/>
      <c r="CA14" s="203"/>
      <c r="CB14" s="203"/>
      <c r="CC14" s="203"/>
      <c r="CD14" s="203"/>
      <c r="CE14" s="203"/>
      <c r="CF14" s="203"/>
      <c r="CG14" s="203"/>
      <c r="CH14" s="203"/>
      <c r="CI14" s="203"/>
      <c r="CJ14" s="203"/>
      <c r="CK14" s="203"/>
      <c r="CL14" s="203"/>
    </row>
    <row r="15" s="120" customFormat="1" ht="100" customHeight="1" spans="1:90">
      <c r="A15" s="155" t="s">
        <v>58</v>
      </c>
      <c r="B15" s="150" t="s">
        <v>63</v>
      </c>
      <c r="C15" s="150"/>
      <c r="D15" s="150"/>
      <c r="E15" s="149"/>
      <c r="F15" s="149"/>
      <c r="G15" s="149"/>
      <c r="H15" s="149"/>
      <c r="I15" s="149"/>
      <c r="J15" s="150"/>
      <c r="K15" s="174">
        <f t="shared" ref="K15:V15" si="5">SUM(K16)</f>
        <v>445</v>
      </c>
      <c r="L15" s="174">
        <f t="shared" si="5"/>
        <v>445</v>
      </c>
      <c r="M15" s="174">
        <f t="shared" si="5"/>
        <v>1825</v>
      </c>
      <c r="N15" s="174">
        <f t="shared" si="5"/>
        <v>45</v>
      </c>
      <c r="O15" s="174">
        <f t="shared" si="5"/>
        <v>45</v>
      </c>
      <c r="P15" s="174">
        <f t="shared" si="5"/>
        <v>0</v>
      </c>
      <c r="Q15" s="174">
        <f t="shared" si="5"/>
        <v>0</v>
      </c>
      <c r="R15" s="174">
        <f t="shared" si="5"/>
        <v>0</v>
      </c>
      <c r="S15" s="174">
        <f t="shared" si="5"/>
        <v>0</v>
      </c>
      <c r="T15" s="174">
        <f t="shared" si="5"/>
        <v>0</v>
      </c>
      <c r="U15" s="174">
        <f t="shared" si="5"/>
        <v>0</v>
      </c>
      <c r="V15" s="174">
        <f t="shared" si="5"/>
        <v>0</v>
      </c>
      <c r="W15" s="183">
        <v>0</v>
      </c>
      <c r="X15" s="183"/>
      <c r="Y15" s="183"/>
      <c r="Z15" s="183"/>
      <c r="AA15" s="188"/>
      <c r="AB15" s="189"/>
      <c r="AC15" s="189"/>
      <c r="AD15" s="189"/>
      <c r="AE15" s="189"/>
      <c r="AF15" s="189"/>
      <c r="AG15" s="202"/>
      <c r="AH15" s="203"/>
      <c r="AI15" s="203"/>
      <c r="AJ15" s="203"/>
      <c r="AK15" s="203"/>
      <c r="AL15" s="203"/>
      <c r="AM15" s="203"/>
      <c r="AN15" s="203"/>
      <c r="AO15" s="203"/>
      <c r="AP15" s="203"/>
      <c r="AQ15" s="203"/>
      <c r="AR15" s="203"/>
      <c r="AS15" s="203"/>
      <c r="AT15" s="203"/>
      <c r="AU15" s="203"/>
      <c r="AV15" s="203"/>
      <c r="AW15" s="203"/>
      <c r="AX15" s="203"/>
      <c r="AY15" s="203"/>
      <c r="AZ15" s="203"/>
      <c r="BA15" s="203"/>
      <c r="BB15" s="203"/>
      <c r="BC15" s="203"/>
      <c r="BD15" s="203"/>
      <c r="BE15" s="203"/>
      <c r="BF15" s="203"/>
      <c r="BG15" s="203"/>
      <c r="BH15" s="203"/>
      <c r="BI15" s="203"/>
      <c r="BJ15" s="203"/>
      <c r="BK15" s="203"/>
      <c r="BL15" s="203"/>
      <c r="BM15" s="203"/>
      <c r="BN15" s="203"/>
      <c r="BO15" s="203"/>
      <c r="BP15" s="203"/>
      <c r="BQ15" s="203"/>
      <c r="BR15" s="203"/>
      <c r="BS15" s="203"/>
      <c r="BT15" s="203"/>
      <c r="BU15" s="203"/>
      <c r="BV15" s="203"/>
      <c r="BW15" s="203"/>
      <c r="BX15" s="203"/>
      <c r="BY15" s="203"/>
      <c r="BZ15" s="203"/>
      <c r="CA15" s="203"/>
      <c r="CB15" s="203"/>
      <c r="CC15" s="203"/>
      <c r="CD15" s="203"/>
      <c r="CE15" s="203"/>
      <c r="CF15" s="203"/>
      <c r="CG15" s="203"/>
      <c r="CH15" s="203"/>
      <c r="CI15" s="203"/>
      <c r="CJ15" s="203"/>
      <c r="CK15" s="203"/>
      <c r="CL15" s="203"/>
    </row>
    <row r="16" s="121" customFormat="1" ht="300" customHeight="1" spans="1:91">
      <c r="A16" s="151">
        <v>3</v>
      </c>
      <c r="B16" s="152" t="s">
        <v>374</v>
      </c>
      <c r="C16" s="152">
        <v>2025</v>
      </c>
      <c r="D16" s="153" t="s">
        <v>375</v>
      </c>
      <c r="E16" s="154" t="s">
        <v>40</v>
      </c>
      <c r="F16" s="154" t="s">
        <v>46</v>
      </c>
      <c r="G16" s="152" t="s">
        <v>47</v>
      </c>
      <c r="H16" s="152" t="s">
        <v>48</v>
      </c>
      <c r="I16" s="152" t="s">
        <v>49</v>
      </c>
      <c r="J16" s="177" t="s">
        <v>376</v>
      </c>
      <c r="K16" s="175">
        <v>445</v>
      </c>
      <c r="L16" s="175">
        <v>445</v>
      </c>
      <c r="M16" s="175">
        <v>1825</v>
      </c>
      <c r="N16" s="175">
        <v>45</v>
      </c>
      <c r="O16" s="175">
        <v>45</v>
      </c>
      <c r="P16" s="175"/>
      <c r="Q16" s="175"/>
      <c r="R16" s="175"/>
      <c r="S16" s="175"/>
      <c r="T16" s="175"/>
      <c r="U16" s="175"/>
      <c r="V16" s="175"/>
      <c r="W16" s="152" t="s">
        <v>48</v>
      </c>
      <c r="X16" s="152" t="s">
        <v>364</v>
      </c>
      <c r="Y16" s="152" t="s">
        <v>72</v>
      </c>
      <c r="Z16" s="152" t="s">
        <v>54</v>
      </c>
      <c r="AA16" s="175" t="s">
        <v>55</v>
      </c>
      <c r="AB16" s="152" t="s">
        <v>377</v>
      </c>
      <c r="AC16" s="152" t="s">
        <v>378</v>
      </c>
      <c r="AD16" s="175" t="s">
        <v>402</v>
      </c>
      <c r="AE16" s="152" t="s">
        <v>403</v>
      </c>
      <c r="AF16" s="152" t="s">
        <v>367</v>
      </c>
      <c r="AG16" s="204"/>
      <c r="AH16" s="205"/>
      <c r="AI16" s="205"/>
      <c r="AJ16" s="205"/>
      <c r="AK16" s="205"/>
      <c r="AL16" s="205"/>
      <c r="AM16" s="205"/>
      <c r="AN16" s="205"/>
      <c r="AO16" s="205"/>
      <c r="AP16" s="205"/>
      <c r="AQ16" s="205"/>
      <c r="AR16" s="205"/>
      <c r="AS16" s="205"/>
      <c r="AT16" s="205"/>
      <c r="AU16" s="205"/>
      <c r="AV16" s="205"/>
      <c r="AW16" s="205"/>
      <c r="AX16" s="205"/>
      <c r="AY16" s="205"/>
      <c r="AZ16" s="205"/>
      <c r="BA16" s="205"/>
      <c r="BB16" s="205"/>
      <c r="BC16" s="205"/>
      <c r="BD16" s="205"/>
      <c r="BE16" s="205"/>
      <c r="BF16" s="205"/>
      <c r="BG16" s="205"/>
      <c r="BH16" s="205"/>
      <c r="BI16" s="205"/>
      <c r="BJ16" s="205"/>
      <c r="BK16" s="205"/>
      <c r="BL16" s="205"/>
      <c r="BM16" s="205"/>
      <c r="BN16" s="205"/>
      <c r="BO16" s="205"/>
      <c r="BP16" s="205"/>
      <c r="BQ16" s="205"/>
      <c r="BR16" s="205"/>
      <c r="BS16" s="205"/>
      <c r="BT16" s="205"/>
      <c r="BU16" s="205"/>
      <c r="BV16" s="205"/>
      <c r="BW16" s="205"/>
      <c r="BX16" s="205"/>
      <c r="BY16" s="205"/>
      <c r="BZ16" s="205"/>
      <c r="CA16" s="205"/>
      <c r="CB16" s="205"/>
      <c r="CC16" s="205"/>
      <c r="CD16" s="205"/>
      <c r="CE16" s="205"/>
      <c r="CF16" s="205"/>
      <c r="CG16" s="205"/>
      <c r="CH16" s="205"/>
      <c r="CI16" s="205"/>
      <c r="CJ16" s="205"/>
      <c r="CK16" s="205"/>
      <c r="CL16" s="205"/>
      <c r="CM16" s="211"/>
    </row>
    <row r="17" s="120" customFormat="1" ht="100" customHeight="1" spans="1:90">
      <c r="A17" s="155" t="s">
        <v>58</v>
      </c>
      <c r="B17" s="150" t="s">
        <v>64</v>
      </c>
      <c r="C17" s="150"/>
      <c r="D17" s="150"/>
      <c r="E17" s="149"/>
      <c r="F17" s="149"/>
      <c r="G17" s="149"/>
      <c r="H17" s="149"/>
      <c r="I17" s="149"/>
      <c r="J17" s="150"/>
      <c r="K17" s="174">
        <f t="shared" ref="K17:V17" si="6">SUM(K18)</f>
        <v>830</v>
      </c>
      <c r="L17" s="174">
        <f t="shared" si="6"/>
        <v>830</v>
      </c>
      <c r="M17" s="174">
        <f t="shared" si="6"/>
        <v>3403</v>
      </c>
      <c r="N17" s="174">
        <f t="shared" si="6"/>
        <v>150</v>
      </c>
      <c r="O17" s="174">
        <f t="shared" si="6"/>
        <v>150</v>
      </c>
      <c r="P17" s="174">
        <f t="shared" si="6"/>
        <v>0</v>
      </c>
      <c r="Q17" s="174">
        <f t="shared" si="6"/>
        <v>0</v>
      </c>
      <c r="R17" s="174">
        <f t="shared" si="6"/>
        <v>0</v>
      </c>
      <c r="S17" s="174">
        <f t="shared" si="6"/>
        <v>0</v>
      </c>
      <c r="T17" s="174">
        <f t="shared" si="6"/>
        <v>0</v>
      </c>
      <c r="U17" s="174">
        <f t="shared" si="6"/>
        <v>0</v>
      </c>
      <c r="V17" s="174">
        <f t="shared" si="6"/>
        <v>0</v>
      </c>
      <c r="W17" s="183"/>
      <c r="X17" s="183"/>
      <c r="Y17" s="183"/>
      <c r="Z17" s="183"/>
      <c r="AA17" s="188"/>
      <c r="AB17" s="189"/>
      <c r="AC17" s="189"/>
      <c r="AD17" s="189"/>
      <c r="AE17" s="189"/>
      <c r="AF17" s="189"/>
      <c r="AG17" s="202"/>
      <c r="AH17" s="203"/>
      <c r="AI17" s="203"/>
      <c r="AJ17" s="203"/>
      <c r="AK17" s="203"/>
      <c r="AL17" s="203"/>
      <c r="AM17" s="203"/>
      <c r="AN17" s="203"/>
      <c r="AO17" s="203"/>
      <c r="AP17" s="203"/>
      <c r="AQ17" s="203"/>
      <c r="AR17" s="203"/>
      <c r="AS17" s="203"/>
      <c r="AT17" s="203"/>
      <c r="AU17" s="203"/>
      <c r="AV17" s="203"/>
      <c r="AW17" s="203"/>
      <c r="AX17" s="203"/>
      <c r="AY17" s="203"/>
      <c r="AZ17" s="203"/>
      <c r="BA17" s="203"/>
      <c r="BB17" s="203"/>
      <c r="BC17" s="203"/>
      <c r="BD17" s="203"/>
      <c r="BE17" s="203"/>
      <c r="BF17" s="203"/>
      <c r="BG17" s="203"/>
      <c r="BH17" s="203"/>
      <c r="BI17" s="203"/>
      <c r="BJ17" s="203"/>
      <c r="BK17" s="203"/>
      <c r="BL17" s="203"/>
      <c r="BM17" s="203"/>
      <c r="BN17" s="203"/>
      <c r="BO17" s="203"/>
      <c r="BP17" s="203"/>
      <c r="BQ17" s="203"/>
      <c r="BR17" s="203"/>
      <c r="BS17" s="203"/>
      <c r="BT17" s="203"/>
      <c r="BU17" s="203"/>
      <c r="BV17" s="203"/>
      <c r="BW17" s="203"/>
      <c r="BX17" s="203"/>
      <c r="BY17" s="203"/>
      <c r="BZ17" s="203"/>
      <c r="CA17" s="203"/>
      <c r="CB17" s="203"/>
      <c r="CC17" s="203"/>
      <c r="CD17" s="203"/>
      <c r="CE17" s="203"/>
      <c r="CF17" s="203"/>
      <c r="CG17" s="203"/>
      <c r="CH17" s="203"/>
      <c r="CI17" s="203"/>
      <c r="CJ17" s="203"/>
      <c r="CK17" s="203"/>
      <c r="CL17" s="203"/>
    </row>
    <row r="18" s="121" customFormat="1" ht="295" customHeight="1" spans="1:91">
      <c r="A18" s="151">
        <v>4</v>
      </c>
      <c r="B18" s="152" t="s">
        <v>379</v>
      </c>
      <c r="C18" s="152">
        <v>2025</v>
      </c>
      <c r="D18" s="153" t="s">
        <v>380</v>
      </c>
      <c r="E18" s="154" t="s">
        <v>168</v>
      </c>
      <c r="F18" s="154" t="s">
        <v>64</v>
      </c>
      <c r="G18" s="152" t="s">
        <v>47</v>
      </c>
      <c r="H18" s="152" t="s">
        <v>48</v>
      </c>
      <c r="I18" s="152" t="s">
        <v>49</v>
      </c>
      <c r="J18" s="177" t="s">
        <v>381</v>
      </c>
      <c r="K18" s="175">
        <v>830</v>
      </c>
      <c r="L18" s="175">
        <v>830</v>
      </c>
      <c r="M18" s="175">
        <v>3403</v>
      </c>
      <c r="N18" s="175">
        <v>150</v>
      </c>
      <c r="O18" s="175">
        <v>150</v>
      </c>
      <c r="P18" s="175"/>
      <c r="Q18" s="175"/>
      <c r="R18" s="175"/>
      <c r="S18" s="175"/>
      <c r="T18" s="175"/>
      <c r="U18" s="175"/>
      <c r="V18" s="175"/>
      <c r="W18" s="152" t="s">
        <v>48</v>
      </c>
      <c r="X18" s="152" t="s">
        <v>364</v>
      </c>
      <c r="Y18" s="152" t="s">
        <v>174</v>
      </c>
      <c r="Z18" s="152" t="s">
        <v>175</v>
      </c>
      <c r="AA18" s="152" t="s">
        <v>436</v>
      </c>
      <c r="AB18" s="152" t="s">
        <v>382</v>
      </c>
      <c r="AC18" s="152" t="s">
        <v>383</v>
      </c>
      <c r="AD18" s="175" t="s">
        <v>402</v>
      </c>
      <c r="AE18" s="152" t="s">
        <v>403</v>
      </c>
      <c r="AF18" s="152" t="s">
        <v>367</v>
      </c>
      <c r="AH18" s="205"/>
      <c r="AI18" s="205"/>
      <c r="AJ18" s="205"/>
      <c r="AK18" s="205"/>
      <c r="AL18" s="205"/>
      <c r="AM18" s="205"/>
      <c r="AN18" s="205"/>
      <c r="AO18" s="205"/>
      <c r="AP18" s="205"/>
      <c r="AQ18" s="205"/>
      <c r="AR18" s="205"/>
      <c r="AS18" s="205"/>
      <c r="AT18" s="205"/>
      <c r="AU18" s="205"/>
      <c r="AV18" s="205"/>
      <c r="AW18" s="205"/>
      <c r="AX18" s="205"/>
      <c r="AY18" s="205"/>
      <c r="AZ18" s="205"/>
      <c r="BA18" s="205"/>
      <c r="BB18" s="205"/>
      <c r="BC18" s="205"/>
      <c r="BD18" s="205"/>
      <c r="BE18" s="205"/>
      <c r="BF18" s="205"/>
      <c r="BG18" s="205"/>
      <c r="BH18" s="205"/>
      <c r="BI18" s="205"/>
      <c r="BJ18" s="205"/>
      <c r="BK18" s="205"/>
      <c r="BL18" s="205"/>
      <c r="BM18" s="205"/>
      <c r="BN18" s="205"/>
      <c r="BO18" s="205"/>
      <c r="BP18" s="205"/>
      <c r="BQ18" s="205"/>
      <c r="BR18" s="205"/>
      <c r="BS18" s="205"/>
      <c r="BT18" s="205"/>
      <c r="BU18" s="205"/>
      <c r="BV18" s="205"/>
      <c r="BW18" s="205"/>
      <c r="BX18" s="205"/>
      <c r="BY18" s="205"/>
      <c r="BZ18" s="205"/>
      <c r="CA18" s="205"/>
      <c r="CB18" s="205"/>
      <c r="CC18" s="205"/>
      <c r="CD18" s="205"/>
      <c r="CE18" s="205"/>
      <c r="CF18" s="205"/>
      <c r="CG18" s="205"/>
      <c r="CH18" s="205"/>
      <c r="CI18" s="205"/>
      <c r="CJ18" s="205"/>
      <c r="CK18" s="205"/>
      <c r="CL18" s="205"/>
      <c r="CM18" s="211"/>
    </row>
    <row r="19" s="120" customFormat="1" ht="100" customHeight="1" spans="1:90">
      <c r="A19" s="156" t="s">
        <v>41</v>
      </c>
      <c r="B19" s="148" t="s">
        <v>46</v>
      </c>
      <c r="C19" s="148"/>
      <c r="D19" s="148"/>
      <c r="E19" s="149"/>
      <c r="F19" s="149"/>
      <c r="G19" s="149"/>
      <c r="H19" s="149"/>
      <c r="I19" s="149"/>
      <c r="J19" s="148"/>
      <c r="K19" s="174">
        <f t="shared" ref="K19:V19" si="7">K20+K21+K24+K25+K29+K30</f>
        <v>2609</v>
      </c>
      <c r="L19" s="174">
        <f t="shared" si="7"/>
        <v>4241</v>
      </c>
      <c r="M19" s="174">
        <f t="shared" si="7"/>
        <v>14030</v>
      </c>
      <c r="N19" s="174">
        <f t="shared" si="7"/>
        <v>2940</v>
      </c>
      <c r="O19" s="174">
        <f t="shared" si="7"/>
        <v>2874</v>
      </c>
      <c r="P19" s="174">
        <f t="shared" si="7"/>
        <v>66</v>
      </c>
      <c r="Q19" s="174">
        <f t="shared" si="7"/>
        <v>0</v>
      </c>
      <c r="R19" s="174">
        <f t="shared" si="7"/>
        <v>0</v>
      </c>
      <c r="S19" s="174">
        <f t="shared" si="7"/>
        <v>0</v>
      </c>
      <c r="T19" s="174">
        <f t="shared" si="7"/>
        <v>0</v>
      </c>
      <c r="U19" s="174">
        <f t="shared" si="7"/>
        <v>0</v>
      </c>
      <c r="V19" s="174">
        <f t="shared" si="7"/>
        <v>0</v>
      </c>
      <c r="W19" s="183"/>
      <c r="X19" s="183"/>
      <c r="Y19" s="183"/>
      <c r="Z19" s="183"/>
      <c r="AA19" s="188"/>
      <c r="AB19" s="189"/>
      <c r="AC19" s="189"/>
      <c r="AD19" s="189"/>
      <c r="AE19" s="189"/>
      <c r="AF19" s="189"/>
      <c r="AG19" s="202"/>
      <c r="AH19" s="203"/>
      <c r="AI19" s="203"/>
      <c r="AJ19" s="203"/>
      <c r="AK19" s="203"/>
      <c r="AL19" s="203"/>
      <c r="AM19" s="203"/>
      <c r="AN19" s="203"/>
      <c r="AO19" s="203"/>
      <c r="AP19" s="203"/>
      <c r="AQ19" s="203"/>
      <c r="AR19" s="203"/>
      <c r="AS19" s="203"/>
      <c r="AT19" s="203"/>
      <c r="AU19" s="203"/>
      <c r="AV19" s="203"/>
      <c r="AW19" s="203"/>
      <c r="AX19" s="203"/>
      <c r="AY19" s="203"/>
      <c r="AZ19" s="203"/>
      <c r="BA19" s="203"/>
      <c r="BB19" s="203"/>
      <c r="BC19" s="203"/>
      <c r="BD19" s="203"/>
      <c r="BE19" s="203"/>
      <c r="BF19" s="203"/>
      <c r="BG19" s="203"/>
      <c r="BH19" s="203"/>
      <c r="BI19" s="203"/>
      <c r="BJ19" s="203"/>
      <c r="BK19" s="203"/>
      <c r="BL19" s="203"/>
      <c r="BM19" s="203"/>
      <c r="BN19" s="203"/>
      <c r="BO19" s="203"/>
      <c r="BP19" s="203"/>
      <c r="BQ19" s="203"/>
      <c r="BR19" s="203"/>
      <c r="BS19" s="203"/>
      <c r="BT19" s="203"/>
      <c r="BU19" s="203"/>
      <c r="BV19" s="203"/>
      <c r="BW19" s="203"/>
      <c r="BX19" s="203"/>
      <c r="BY19" s="203"/>
      <c r="BZ19" s="203"/>
      <c r="CA19" s="203"/>
      <c r="CB19" s="203"/>
      <c r="CC19" s="203"/>
      <c r="CD19" s="203"/>
      <c r="CE19" s="203"/>
      <c r="CF19" s="203"/>
      <c r="CG19" s="203"/>
      <c r="CH19" s="203"/>
      <c r="CI19" s="203"/>
      <c r="CJ19" s="203"/>
      <c r="CK19" s="203"/>
      <c r="CL19" s="203"/>
    </row>
    <row r="20" s="122" customFormat="1" ht="100" customHeight="1" spans="1:90">
      <c r="A20" s="156" t="s">
        <v>58</v>
      </c>
      <c r="B20" s="150" t="s">
        <v>65</v>
      </c>
      <c r="C20" s="150"/>
      <c r="D20" s="150"/>
      <c r="E20" s="149"/>
      <c r="F20" s="149"/>
      <c r="G20" s="149"/>
      <c r="H20" s="149"/>
      <c r="I20" s="149"/>
      <c r="J20" s="150"/>
      <c r="K20" s="178"/>
      <c r="L20" s="178"/>
      <c r="M20" s="178"/>
      <c r="N20" s="178"/>
      <c r="O20" s="178"/>
      <c r="P20" s="178"/>
      <c r="Q20" s="178"/>
      <c r="R20" s="178"/>
      <c r="S20" s="178"/>
      <c r="T20" s="178"/>
      <c r="U20" s="178"/>
      <c r="V20" s="178"/>
      <c r="W20" s="184"/>
      <c r="X20" s="184"/>
      <c r="Y20" s="184"/>
      <c r="Z20" s="184"/>
      <c r="AA20" s="190"/>
      <c r="AB20" s="190"/>
      <c r="AC20" s="190"/>
      <c r="AD20" s="190"/>
      <c r="AE20" s="190"/>
      <c r="AF20" s="190"/>
      <c r="AG20" s="190"/>
      <c r="AH20" s="206"/>
      <c r="AI20" s="206"/>
      <c r="AJ20" s="206"/>
      <c r="AK20" s="206"/>
      <c r="AL20" s="206"/>
      <c r="AM20" s="206"/>
      <c r="AN20" s="206"/>
      <c r="AO20" s="206"/>
      <c r="AP20" s="206"/>
      <c r="AQ20" s="206"/>
      <c r="AR20" s="206"/>
      <c r="AS20" s="206"/>
      <c r="AT20" s="206"/>
      <c r="AU20" s="206"/>
      <c r="AV20" s="206"/>
      <c r="AW20" s="206"/>
      <c r="AX20" s="206"/>
      <c r="AY20" s="206"/>
      <c r="AZ20" s="206"/>
      <c r="BA20" s="206"/>
      <c r="BB20" s="206"/>
      <c r="BC20" s="206"/>
      <c r="BD20" s="206"/>
      <c r="BE20" s="206"/>
      <c r="BF20" s="206"/>
      <c r="BG20" s="206"/>
      <c r="BH20" s="206"/>
      <c r="BI20" s="206"/>
      <c r="BJ20" s="206"/>
      <c r="BK20" s="206"/>
      <c r="BL20" s="206"/>
      <c r="BM20" s="206"/>
      <c r="BN20" s="206"/>
      <c r="BO20" s="206"/>
      <c r="BP20" s="206"/>
      <c r="BQ20" s="206"/>
      <c r="BR20" s="206"/>
      <c r="BS20" s="206"/>
      <c r="BT20" s="206"/>
      <c r="BU20" s="206"/>
      <c r="BV20" s="206"/>
      <c r="BW20" s="206"/>
      <c r="BX20" s="206"/>
      <c r="BY20" s="206"/>
      <c r="BZ20" s="206"/>
      <c r="CA20" s="206"/>
      <c r="CB20" s="206"/>
      <c r="CC20" s="206"/>
      <c r="CD20" s="206"/>
      <c r="CE20" s="206"/>
      <c r="CF20" s="206"/>
      <c r="CG20" s="206"/>
      <c r="CH20" s="206"/>
      <c r="CI20" s="206"/>
      <c r="CJ20" s="206"/>
      <c r="CK20" s="206"/>
      <c r="CL20" s="206"/>
    </row>
    <row r="21" s="122" customFormat="1" ht="100" customHeight="1" spans="1:90">
      <c r="A21" s="156" t="s">
        <v>58</v>
      </c>
      <c r="B21" s="150" t="s">
        <v>66</v>
      </c>
      <c r="C21" s="150"/>
      <c r="D21" s="150"/>
      <c r="E21" s="149"/>
      <c r="F21" s="149"/>
      <c r="G21" s="149"/>
      <c r="H21" s="149"/>
      <c r="I21" s="149"/>
      <c r="J21" s="150"/>
      <c r="K21" s="178">
        <f t="shared" ref="K21:V21" si="8">SUM(K22:K23)</f>
        <v>29</v>
      </c>
      <c r="L21" s="178">
        <f t="shared" si="8"/>
        <v>2050</v>
      </c>
      <c r="M21" s="178">
        <f t="shared" si="8"/>
        <v>5181</v>
      </c>
      <c r="N21" s="178">
        <f t="shared" si="8"/>
        <v>1546</v>
      </c>
      <c r="O21" s="178">
        <f t="shared" si="8"/>
        <v>1480</v>
      </c>
      <c r="P21" s="178">
        <f t="shared" si="8"/>
        <v>66</v>
      </c>
      <c r="Q21" s="178">
        <f t="shared" si="8"/>
        <v>0</v>
      </c>
      <c r="R21" s="178">
        <f t="shared" si="8"/>
        <v>0</v>
      </c>
      <c r="S21" s="178">
        <f t="shared" si="8"/>
        <v>0</v>
      </c>
      <c r="T21" s="178">
        <f t="shared" si="8"/>
        <v>0</v>
      </c>
      <c r="U21" s="178">
        <f t="shared" si="8"/>
        <v>0</v>
      </c>
      <c r="V21" s="178">
        <f t="shared" si="8"/>
        <v>0</v>
      </c>
      <c r="W21" s="184"/>
      <c r="X21" s="184"/>
      <c r="Y21" s="184"/>
      <c r="Z21" s="184"/>
      <c r="AA21" s="190"/>
      <c r="AB21" s="190"/>
      <c r="AC21" s="190"/>
      <c r="AD21" s="190"/>
      <c r="AE21" s="190"/>
      <c r="AF21" s="190"/>
      <c r="AG21" s="190"/>
      <c r="AH21" s="206"/>
      <c r="AI21" s="206"/>
      <c r="AJ21" s="206"/>
      <c r="AK21" s="206"/>
      <c r="AL21" s="206"/>
      <c r="AM21" s="206"/>
      <c r="AN21" s="206"/>
      <c r="AO21" s="206"/>
      <c r="AP21" s="206"/>
      <c r="AQ21" s="206"/>
      <c r="AR21" s="206"/>
      <c r="AS21" s="206"/>
      <c r="AT21" s="206"/>
      <c r="AU21" s="206"/>
      <c r="AV21" s="206"/>
      <c r="AW21" s="206"/>
      <c r="AX21" s="206"/>
      <c r="AY21" s="206"/>
      <c r="AZ21" s="206"/>
      <c r="BA21" s="206"/>
      <c r="BB21" s="206"/>
      <c r="BC21" s="206"/>
      <c r="BD21" s="206"/>
      <c r="BE21" s="206"/>
      <c r="BF21" s="206"/>
      <c r="BG21" s="206"/>
      <c r="BH21" s="206"/>
      <c r="BI21" s="206"/>
      <c r="BJ21" s="206"/>
      <c r="BK21" s="206"/>
      <c r="BL21" s="206"/>
      <c r="BM21" s="206"/>
      <c r="BN21" s="206"/>
      <c r="BO21" s="206"/>
      <c r="BP21" s="206"/>
      <c r="BQ21" s="206"/>
      <c r="BR21" s="206"/>
      <c r="BS21" s="206"/>
      <c r="BT21" s="206"/>
      <c r="BU21" s="206"/>
      <c r="BV21" s="206"/>
      <c r="BW21" s="206"/>
      <c r="BX21" s="206"/>
      <c r="BY21" s="206"/>
      <c r="BZ21" s="206"/>
      <c r="CA21" s="206"/>
      <c r="CB21" s="206"/>
      <c r="CC21" s="206"/>
      <c r="CD21" s="206"/>
      <c r="CE21" s="206"/>
      <c r="CF21" s="206"/>
      <c r="CG21" s="206"/>
      <c r="CH21" s="206"/>
      <c r="CI21" s="206"/>
      <c r="CJ21" s="206"/>
      <c r="CK21" s="206"/>
      <c r="CL21" s="206"/>
    </row>
    <row r="22" s="124" customFormat="1" ht="409" customHeight="1" spans="1:91">
      <c r="A22" s="151">
        <v>5</v>
      </c>
      <c r="B22" s="152" t="s">
        <v>67</v>
      </c>
      <c r="C22" s="152">
        <v>2025</v>
      </c>
      <c r="D22" s="167" t="s">
        <v>68</v>
      </c>
      <c r="E22" s="154" t="s">
        <v>40</v>
      </c>
      <c r="F22" s="154" t="s">
        <v>66</v>
      </c>
      <c r="G22" s="152" t="s">
        <v>47</v>
      </c>
      <c r="H22" s="152" t="s">
        <v>69</v>
      </c>
      <c r="I22" s="152" t="s">
        <v>70</v>
      </c>
      <c r="J22" s="247" t="s">
        <v>71</v>
      </c>
      <c r="K22" s="152">
        <v>4</v>
      </c>
      <c r="L22" s="152">
        <v>1700</v>
      </c>
      <c r="M22" s="152">
        <v>4129</v>
      </c>
      <c r="N22" s="152">
        <v>1156</v>
      </c>
      <c r="O22" s="152">
        <v>1090</v>
      </c>
      <c r="P22" s="152">
        <v>66</v>
      </c>
      <c r="Q22" s="152"/>
      <c r="R22" s="152"/>
      <c r="S22" s="152"/>
      <c r="T22" s="152"/>
      <c r="U22" s="152"/>
      <c r="V22" s="152"/>
      <c r="W22" s="152" t="s">
        <v>72</v>
      </c>
      <c r="X22" s="152" t="s">
        <v>54</v>
      </c>
      <c r="Y22" s="152" t="s">
        <v>72</v>
      </c>
      <c r="Z22" s="152" t="s">
        <v>54</v>
      </c>
      <c r="AA22" s="152" t="s">
        <v>55</v>
      </c>
      <c r="AB22" s="238" t="s">
        <v>384</v>
      </c>
      <c r="AC22" s="238" t="s">
        <v>74</v>
      </c>
      <c r="AD22" s="175" t="s">
        <v>402</v>
      </c>
      <c r="AE22" s="152" t="s">
        <v>403</v>
      </c>
      <c r="AF22" s="152" t="s">
        <v>367</v>
      </c>
      <c r="AG22" s="204"/>
      <c r="AH22" s="134"/>
      <c r="AI22" s="134"/>
      <c r="AJ22" s="134"/>
      <c r="AK22" s="134"/>
      <c r="AL22" s="134"/>
      <c r="AM22" s="134"/>
      <c r="AN22" s="134"/>
      <c r="AO22" s="134"/>
      <c r="AP22" s="134"/>
      <c r="AQ22" s="134"/>
      <c r="AR22" s="134"/>
      <c r="AS22" s="134"/>
      <c r="AT22" s="134"/>
      <c r="AU22" s="134"/>
      <c r="AV22" s="134"/>
      <c r="AW22" s="134"/>
      <c r="AX22" s="134"/>
      <c r="AY22" s="134"/>
      <c r="AZ22" s="134"/>
      <c r="BA22" s="134"/>
      <c r="BB22" s="134"/>
      <c r="BC22" s="134"/>
      <c r="BD22" s="134"/>
      <c r="BE22" s="134"/>
      <c r="BF22" s="134"/>
      <c r="BG22" s="134"/>
      <c r="BH22" s="134"/>
      <c r="BI22" s="134"/>
      <c r="BJ22" s="134"/>
      <c r="BK22" s="134"/>
      <c r="BL22" s="134"/>
      <c r="BM22" s="134"/>
      <c r="BN22" s="134"/>
      <c r="BO22" s="134"/>
      <c r="BP22" s="134"/>
      <c r="BQ22" s="134"/>
      <c r="BR22" s="134"/>
      <c r="BS22" s="134"/>
      <c r="BT22" s="134"/>
      <c r="BU22" s="134"/>
      <c r="BV22" s="134"/>
      <c r="BW22" s="134"/>
      <c r="BX22" s="134"/>
      <c r="BY22" s="134"/>
      <c r="BZ22" s="134"/>
      <c r="CA22" s="134"/>
      <c r="CB22" s="134"/>
      <c r="CC22" s="134"/>
      <c r="CD22" s="134"/>
      <c r="CE22" s="134"/>
      <c r="CF22" s="134"/>
      <c r="CG22" s="134"/>
      <c r="CH22" s="134"/>
      <c r="CI22" s="134"/>
      <c r="CJ22" s="134"/>
      <c r="CK22" s="134"/>
      <c r="CL22" s="134"/>
      <c r="CM22" s="213"/>
    </row>
    <row r="23" s="279" customFormat="1" ht="409" customHeight="1" spans="1:90">
      <c r="A23" s="281">
        <v>6</v>
      </c>
      <c r="B23" s="266" t="s">
        <v>415</v>
      </c>
      <c r="C23" s="266">
        <v>2025</v>
      </c>
      <c r="D23" s="278" t="s">
        <v>416</v>
      </c>
      <c r="E23" s="275" t="s">
        <v>40</v>
      </c>
      <c r="F23" s="275" t="s">
        <v>66</v>
      </c>
      <c r="G23" s="266" t="s">
        <v>47</v>
      </c>
      <c r="H23" s="266" t="s">
        <v>417</v>
      </c>
      <c r="I23" s="266" t="s">
        <v>418</v>
      </c>
      <c r="J23" s="282" t="s">
        <v>434</v>
      </c>
      <c r="K23" s="266">
        <v>25</v>
      </c>
      <c r="L23" s="266">
        <v>350</v>
      </c>
      <c r="M23" s="266">
        <v>1052</v>
      </c>
      <c r="N23" s="266">
        <v>390</v>
      </c>
      <c r="O23" s="266">
        <v>390</v>
      </c>
      <c r="P23" s="266"/>
      <c r="Q23" s="266"/>
      <c r="R23" s="266"/>
      <c r="S23" s="266"/>
      <c r="T23" s="266"/>
      <c r="U23" s="266"/>
      <c r="V23" s="266"/>
      <c r="W23" s="266" t="s">
        <v>83</v>
      </c>
      <c r="X23" s="266" t="s">
        <v>84</v>
      </c>
      <c r="Y23" s="266" t="s">
        <v>72</v>
      </c>
      <c r="Z23" s="266" t="s">
        <v>54</v>
      </c>
      <c r="AA23" s="266" t="s">
        <v>55</v>
      </c>
      <c r="AB23" s="272" t="s">
        <v>420</v>
      </c>
      <c r="AC23" s="272" t="s">
        <v>421</v>
      </c>
      <c r="AD23" s="273"/>
      <c r="AE23" s="266"/>
      <c r="AF23" s="266" t="s">
        <v>367</v>
      </c>
      <c r="AG23" s="336"/>
      <c r="AH23" s="283"/>
      <c r="AI23" s="283"/>
      <c r="AJ23" s="283"/>
      <c r="AK23" s="283"/>
      <c r="AL23" s="283"/>
      <c r="AM23" s="283"/>
      <c r="AN23" s="283"/>
      <c r="AO23" s="283"/>
      <c r="AP23" s="283"/>
      <c r="AQ23" s="283"/>
      <c r="AR23" s="283"/>
      <c r="AS23" s="283"/>
      <c r="AT23" s="283"/>
      <c r="AU23" s="283"/>
      <c r="AV23" s="283"/>
      <c r="AW23" s="283"/>
      <c r="AX23" s="283"/>
      <c r="AY23" s="283"/>
      <c r="AZ23" s="283"/>
      <c r="BA23" s="283"/>
      <c r="BB23" s="283"/>
      <c r="BC23" s="283"/>
      <c r="BD23" s="283"/>
      <c r="BE23" s="283"/>
      <c r="BF23" s="283"/>
      <c r="BG23" s="283"/>
      <c r="BH23" s="283"/>
      <c r="BI23" s="283"/>
      <c r="BJ23" s="283"/>
      <c r="BK23" s="283"/>
      <c r="BL23" s="283"/>
      <c r="BM23" s="283"/>
      <c r="BN23" s="283"/>
      <c r="BO23" s="283"/>
      <c r="BP23" s="283"/>
      <c r="BQ23" s="283"/>
      <c r="BR23" s="283"/>
      <c r="BS23" s="283"/>
      <c r="BT23" s="283"/>
      <c r="BU23" s="283"/>
      <c r="BV23" s="283"/>
      <c r="BW23" s="283"/>
      <c r="BX23" s="283"/>
      <c r="BY23" s="283"/>
      <c r="BZ23" s="283"/>
      <c r="CA23" s="283"/>
      <c r="CB23" s="283"/>
      <c r="CC23" s="283"/>
      <c r="CD23" s="283"/>
      <c r="CE23" s="283"/>
      <c r="CF23" s="283"/>
      <c r="CG23" s="283"/>
      <c r="CH23" s="283"/>
      <c r="CI23" s="283"/>
      <c r="CJ23" s="283"/>
      <c r="CK23" s="283"/>
      <c r="CL23" s="283"/>
    </row>
    <row r="24" s="122" customFormat="1" ht="100" customHeight="1" spans="1:90">
      <c r="A24" s="156" t="s">
        <v>58</v>
      </c>
      <c r="B24" s="148" t="s">
        <v>75</v>
      </c>
      <c r="C24" s="148"/>
      <c r="D24" s="148"/>
      <c r="E24" s="149"/>
      <c r="F24" s="149"/>
      <c r="G24" s="149"/>
      <c r="H24" s="149"/>
      <c r="I24" s="149"/>
      <c r="J24" s="148"/>
      <c r="K24" s="178"/>
      <c r="L24" s="178"/>
      <c r="M24" s="178"/>
      <c r="N24" s="178"/>
      <c r="O24" s="178"/>
      <c r="P24" s="178"/>
      <c r="Q24" s="178"/>
      <c r="R24" s="178"/>
      <c r="S24" s="178"/>
      <c r="T24" s="178"/>
      <c r="U24" s="178"/>
      <c r="V24" s="178"/>
      <c r="W24" s="184"/>
      <c r="X24" s="184"/>
      <c r="Y24" s="184"/>
      <c r="Z24" s="184"/>
      <c r="AA24" s="190"/>
      <c r="AB24" s="190"/>
      <c r="AC24" s="190"/>
      <c r="AD24" s="190"/>
      <c r="AE24" s="190"/>
      <c r="AF24" s="190"/>
      <c r="AG24" s="190"/>
      <c r="AH24" s="206"/>
      <c r="AI24" s="206"/>
      <c r="AJ24" s="206"/>
      <c r="AK24" s="206"/>
      <c r="AL24" s="206"/>
      <c r="AM24" s="206"/>
      <c r="AN24" s="206"/>
      <c r="AO24" s="206"/>
      <c r="AP24" s="206"/>
      <c r="AQ24" s="206"/>
      <c r="AR24" s="206"/>
      <c r="AS24" s="206"/>
      <c r="AT24" s="206"/>
      <c r="AU24" s="206"/>
      <c r="AV24" s="206"/>
      <c r="AW24" s="206"/>
      <c r="AX24" s="206"/>
      <c r="AY24" s="206"/>
      <c r="AZ24" s="206"/>
      <c r="BA24" s="206"/>
      <c r="BB24" s="206"/>
      <c r="BC24" s="206"/>
      <c r="BD24" s="206"/>
      <c r="BE24" s="206"/>
      <c r="BF24" s="206"/>
      <c r="BG24" s="206"/>
      <c r="BH24" s="206"/>
      <c r="BI24" s="206"/>
      <c r="BJ24" s="206"/>
      <c r="BK24" s="206"/>
      <c r="BL24" s="206"/>
      <c r="BM24" s="206"/>
      <c r="BN24" s="206"/>
      <c r="BO24" s="206"/>
      <c r="BP24" s="206"/>
      <c r="BQ24" s="206"/>
      <c r="BR24" s="206"/>
      <c r="BS24" s="206"/>
      <c r="BT24" s="206"/>
      <c r="BU24" s="206"/>
      <c r="BV24" s="206"/>
      <c r="BW24" s="206"/>
      <c r="BX24" s="206"/>
      <c r="BY24" s="206"/>
      <c r="BZ24" s="206"/>
      <c r="CA24" s="206"/>
      <c r="CB24" s="206"/>
      <c r="CC24" s="206"/>
      <c r="CD24" s="206"/>
      <c r="CE24" s="206"/>
      <c r="CF24" s="206"/>
      <c r="CG24" s="206"/>
      <c r="CH24" s="206"/>
      <c r="CI24" s="206"/>
      <c r="CJ24" s="206"/>
      <c r="CK24" s="206"/>
      <c r="CL24" s="206"/>
    </row>
    <row r="25" s="122" customFormat="1" ht="100" customHeight="1" spans="1:90">
      <c r="A25" s="156" t="s">
        <v>58</v>
      </c>
      <c r="B25" s="148" t="s">
        <v>76</v>
      </c>
      <c r="C25" s="148"/>
      <c r="D25" s="148"/>
      <c r="E25" s="149"/>
      <c r="F25" s="149"/>
      <c r="G25" s="149"/>
      <c r="H25" s="149"/>
      <c r="I25" s="149"/>
      <c r="J25" s="148"/>
      <c r="K25" s="178">
        <f t="shared" ref="K25:V25" si="9">SUM(K26:K28)</f>
        <v>2580</v>
      </c>
      <c r="L25" s="178">
        <f t="shared" si="9"/>
        <v>2191</v>
      </c>
      <c r="M25" s="178">
        <f t="shared" si="9"/>
        <v>8849</v>
      </c>
      <c r="N25" s="178">
        <f t="shared" si="9"/>
        <v>1394</v>
      </c>
      <c r="O25" s="178">
        <f t="shared" si="9"/>
        <v>1394</v>
      </c>
      <c r="P25" s="178">
        <f t="shared" si="9"/>
        <v>0</v>
      </c>
      <c r="Q25" s="178">
        <f t="shared" si="9"/>
        <v>0</v>
      </c>
      <c r="R25" s="178">
        <f t="shared" si="9"/>
        <v>0</v>
      </c>
      <c r="S25" s="178">
        <f t="shared" si="9"/>
        <v>0</v>
      </c>
      <c r="T25" s="178">
        <f t="shared" si="9"/>
        <v>0</v>
      </c>
      <c r="U25" s="178">
        <f t="shared" si="9"/>
        <v>0</v>
      </c>
      <c r="V25" s="178">
        <f t="shared" si="9"/>
        <v>0</v>
      </c>
      <c r="W25" s="184"/>
      <c r="X25" s="184"/>
      <c r="Y25" s="184"/>
      <c r="Z25" s="184"/>
      <c r="AA25" s="190"/>
      <c r="AB25" s="190"/>
      <c r="AC25" s="190"/>
      <c r="AD25" s="190"/>
      <c r="AE25" s="190"/>
      <c r="AF25" s="190"/>
      <c r="AG25" s="190"/>
      <c r="AH25" s="206"/>
      <c r="AI25" s="206"/>
      <c r="AJ25" s="206"/>
      <c r="AK25" s="206"/>
      <c r="AL25" s="206"/>
      <c r="AM25" s="206"/>
      <c r="AN25" s="206"/>
      <c r="AO25" s="206"/>
      <c r="AP25" s="206"/>
      <c r="AQ25" s="206"/>
      <c r="AR25" s="206"/>
      <c r="AS25" s="206"/>
      <c r="AT25" s="206"/>
      <c r="AU25" s="206"/>
      <c r="AV25" s="206"/>
      <c r="AW25" s="206"/>
      <c r="AX25" s="206"/>
      <c r="AY25" s="206"/>
      <c r="AZ25" s="206"/>
      <c r="BA25" s="206"/>
      <c r="BB25" s="206"/>
      <c r="BC25" s="206"/>
      <c r="BD25" s="206"/>
      <c r="BE25" s="206"/>
      <c r="BF25" s="206"/>
      <c r="BG25" s="206"/>
      <c r="BH25" s="206"/>
      <c r="BI25" s="206"/>
      <c r="BJ25" s="206"/>
      <c r="BK25" s="206"/>
      <c r="BL25" s="206"/>
      <c r="BM25" s="206"/>
      <c r="BN25" s="206"/>
      <c r="BO25" s="206"/>
      <c r="BP25" s="206"/>
      <c r="BQ25" s="206"/>
      <c r="BR25" s="206"/>
      <c r="BS25" s="206"/>
      <c r="BT25" s="206"/>
      <c r="BU25" s="206"/>
      <c r="BV25" s="206"/>
      <c r="BW25" s="206"/>
      <c r="BX25" s="206"/>
      <c r="BY25" s="206"/>
      <c r="BZ25" s="206"/>
      <c r="CA25" s="206"/>
      <c r="CB25" s="206"/>
      <c r="CC25" s="206"/>
      <c r="CD25" s="206"/>
      <c r="CE25" s="206"/>
      <c r="CF25" s="206"/>
      <c r="CG25" s="206"/>
      <c r="CH25" s="206"/>
      <c r="CI25" s="206"/>
      <c r="CJ25" s="206"/>
      <c r="CK25" s="206"/>
      <c r="CL25" s="206"/>
    </row>
    <row r="26" s="124" customFormat="1" ht="184" customHeight="1" spans="1:91">
      <c r="A26" s="151">
        <v>7</v>
      </c>
      <c r="B26" s="152" t="s">
        <v>77</v>
      </c>
      <c r="C26" s="161">
        <v>2025</v>
      </c>
      <c r="D26" s="153" t="s">
        <v>78</v>
      </c>
      <c r="E26" s="154" t="s">
        <v>40</v>
      </c>
      <c r="F26" s="154" t="s">
        <v>79</v>
      </c>
      <c r="G26" s="154" t="s">
        <v>47</v>
      </c>
      <c r="H26" s="154" t="s">
        <v>385</v>
      </c>
      <c r="I26" s="154" t="s">
        <v>81</v>
      </c>
      <c r="J26" s="153" t="s">
        <v>386</v>
      </c>
      <c r="K26" s="154">
        <v>500</v>
      </c>
      <c r="L26" s="154">
        <v>882</v>
      </c>
      <c r="M26" s="154">
        <v>2546</v>
      </c>
      <c r="N26" s="154">
        <v>150</v>
      </c>
      <c r="O26" s="152">
        <v>150</v>
      </c>
      <c r="P26" s="154"/>
      <c r="Q26" s="154"/>
      <c r="R26" s="154"/>
      <c r="S26" s="154"/>
      <c r="T26" s="154"/>
      <c r="U26" s="154"/>
      <c r="V26" s="154"/>
      <c r="W26" s="154" t="s">
        <v>83</v>
      </c>
      <c r="X26" s="154" t="s">
        <v>84</v>
      </c>
      <c r="Y26" s="154" t="s">
        <v>92</v>
      </c>
      <c r="Z26" s="152" t="s">
        <v>93</v>
      </c>
      <c r="AA26" s="152" t="s">
        <v>55</v>
      </c>
      <c r="AB26" s="167" t="s">
        <v>85</v>
      </c>
      <c r="AC26" s="167" t="s">
        <v>86</v>
      </c>
      <c r="AD26" s="175" t="s">
        <v>402</v>
      </c>
      <c r="AE26" s="152" t="s">
        <v>403</v>
      </c>
      <c r="AF26" s="152" t="s">
        <v>367</v>
      </c>
      <c r="AG26" s="204"/>
      <c r="AH26" s="134"/>
      <c r="AI26" s="134"/>
      <c r="AJ26" s="134"/>
      <c r="AK26" s="134"/>
      <c r="AL26" s="134"/>
      <c r="AM26" s="134"/>
      <c r="AN26" s="134"/>
      <c r="AO26" s="134"/>
      <c r="AP26" s="134"/>
      <c r="AQ26" s="134"/>
      <c r="AR26" s="134"/>
      <c r="AS26" s="134"/>
      <c r="AT26" s="134"/>
      <c r="AU26" s="134"/>
      <c r="AV26" s="134"/>
      <c r="AW26" s="134"/>
      <c r="AX26" s="134"/>
      <c r="AY26" s="134"/>
      <c r="AZ26" s="134"/>
      <c r="BA26" s="134"/>
      <c r="BB26" s="134"/>
      <c r="BC26" s="134"/>
      <c r="BD26" s="134"/>
      <c r="BE26" s="134"/>
      <c r="BF26" s="134"/>
      <c r="BG26" s="134"/>
      <c r="BH26" s="134"/>
      <c r="BI26" s="134"/>
      <c r="BJ26" s="134"/>
      <c r="BK26" s="134"/>
      <c r="BL26" s="134"/>
      <c r="BM26" s="134"/>
      <c r="BN26" s="134"/>
      <c r="BO26" s="134"/>
      <c r="BP26" s="134"/>
      <c r="BQ26" s="134"/>
      <c r="BR26" s="134"/>
      <c r="BS26" s="134"/>
      <c r="BT26" s="134"/>
      <c r="BU26" s="134"/>
      <c r="BV26" s="134"/>
      <c r="BW26" s="134"/>
      <c r="BX26" s="134"/>
      <c r="BY26" s="134"/>
      <c r="BZ26" s="134"/>
      <c r="CA26" s="134"/>
      <c r="CB26" s="134"/>
      <c r="CC26" s="134"/>
      <c r="CD26" s="134"/>
      <c r="CE26" s="134"/>
      <c r="CF26" s="134"/>
      <c r="CG26" s="134"/>
      <c r="CH26" s="134"/>
      <c r="CI26" s="134"/>
      <c r="CJ26" s="134"/>
      <c r="CK26" s="134"/>
      <c r="CL26" s="134"/>
      <c r="CM26" s="213"/>
    </row>
    <row r="27" s="124" customFormat="1" ht="225" customHeight="1" spans="1:91">
      <c r="A27" s="151">
        <v>8</v>
      </c>
      <c r="B27" s="152" t="s">
        <v>87</v>
      </c>
      <c r="C27" s="161">
        <v>2025</v>
      </c>
      <c r="D27" s="153" t="s">
        <v>88</v>
      </c>
      <c r="E27" s="154" t="s">
        <v>40</v>
      </c>
      <c r="F27" s="154" t="s">
        <v>65</v>
      </c>
      <c r="G27" s="152" t="s">
        <v>47</v>
      </c>
      <c r="H27" s="152" t="s">
        <v>89</v>
      </c>
      <c r="I27" s="152" t="s">
        <v>90</v>
      </c>
      <c r="J27" s="167" t="s">
        <v>91</v>
      </c>
      <c r="K27" s="152">
        <v>280</v>
      </c>
      <c r="L27" s="152">
        <v>650</v>
      </c>
      <c r="M27" s="152">
        <v>3500</v>
      </c>
      <c r="N27" s="152">
        <v>44</v>
      </c>
      <c r="O27" s="152">
        <v>44</v>
      </c>
      <c r="P27" s="152"/>
      <c r="Q27" s="152"/>
      <c r="R27" s="152"/>
      <c r="S27" s="152"/>
      <c r="T27" s="152"/>
      <c r="U27" s="152"/>
      <c r="V27" s="152"/>
      <c r="W27" s="152" t="s">
        <v>92</v>
      </c>
      <c r="X27" s="152" t="s">
        <v>93</v>
      </c>
      <c r="Y27" s="152" t="s">
        <v>92</v>
      </c>
      <c r="Z27" s="152" t="s">
        <v>93</v>
      </c>
      <c r="AA27" s="152" t="s">
        <v>55</v>
      </c>
      <c r="AB27" s="167" t="s">
        <v>388</v>
      </c>
      <c r="AC27" s="167" t="s">
        <v>94</v>
      </c>
      <c r="AD27" s="175" t="s">
        <v>402</v>
      </c>
      <c r="AE27" s="152" t="s">
        <v>403</v>
      </c>
      <c r="AF27" s="152" t="s">
        <v>367</v>
      </c>
      <c r="AG27" s="204"/>
      <c r="AH27" s="134"/>
      <c r="AI27" s="134"/>
      <c r="AJ27" s="134"/>
      <c r="AK27" s="134"/>
      <c r="AL27" s="134"/>
      <c r="AM27" s="134"/>
      <c r="AN27" s="134"/>
      <c r="AO27" s="134"/>
      <c r="AP27" s="134"/>
      <c r="AQ27" s="134"/>
      <c r="AR27" s="134"/>
      <c r="AS27" s="134"/>
      <c r="AT27" s="134"/>
      <c r="AU27" s="134"/>
      <c r="AV27" s="134"/>
      <c r="AW27" s="134"/>
      <c r="AX27" s="134"/>
      <c r="AY27" s="134"/>
      <c r="AZ27" s="134"/>
      <c r="BA27" s="134"/>
      <c r="BB27" s="134"/>
      <c r="BC27" s="134"/>
      <c r="BD27" s="134"/>
      <c r="BE27" s="134"/>
      <c r="BF27" s="134"/>
      <c r="BG27" s="134"/>
      <c r="BH27" s="134"/>
      <c r="BI27" s="134"/>
      <c r="BJ27" s="134"/>
      <c r="BK27" s="134"/>
      <c r="BL27" s="134"/>
      <c r="BM27" s="134"/>
      <c r="BN27" s="134"/>
      <c r="BO27" s="134"/>
      <c r="BP27" s="134"/>
      <c r="BQ27" s="134"/>
      <c r="BR27" s="134"/>
      <c r="BS27" s="134"/>
      <c r="BT27" s="134"/>
      <c r="BU27" s="134"/>
      <c r="BV27" s="134"/>
      <c r="BW27" s="134"/>
      <c r="BX27" s="134"/>
      <c r="BY27" s="134"/>
      <c r="BZ27" s="134"/>
      <c r="CA27" s="134"/>
      <c r="CB27" s="134"/>
      <c r="CC27" s="134"/>
      <c r="CD27" s="134"/>
      <c r="CE27" s="134"/>
      <c r="CF27" s="134"/>
      <c r="CG27" s="134"/>
      <c r="CH27" s="134"/>
      <c r="CI27" s="134"/>
      <c r="CJ27" s="134"/>
      <c r="CK27" s="134"/>
      <c r="CL27" s="134"/>
      <c r="CM27" s="213"/>
    </row>
    <row r="28" s="124" customFormat="1" ht="409" customHeight="1" spans="1:91">
      <c r="A28" s="151">
        <v>9</v>
      </c>
      <c r="B28" s="152" t="s">
        <v>303</v>
      </c>
      <c r="C28" s="161">
        <v>2025</v>
      </c>
      <c r="D28" s="153" t="s">
        <v>304</v>
      </c>
      <c r="E28" s="154" t="s">
        <v>40</v>
      </c>
      <c r="F28" s="154" t="s">
        <v>65</v>
      </c>
      <c r="G28" s="154" t="s">
        <v>47</v>
      </c>
      <c r="H28" s="154" t="s">
        <v>305</v>
      </c>
      <c r="I28" s="154" t="s">
        <v>70</v>
      </c>
      <c r="J28" s="153" t="s">
        <v>389</v>
      </c>
      <c r="K28" s="152">
        <v>1800</v>
      </c>
      <c r="L28" s="152">
        <v>659</v>
      </c>
      <c r="M28" s="152">
        <v>2803</v>
      </c>
      <c r="N28" s="152">
        <v>1200</v>
      </c>
      <c r="O28" s="152">
        <v>1200</v>
      </c>
      <c r="P28" s="152"/>
      <c r="Q28" s="152"/>
      <c r="R28" s="152"/>
      <c r="S28" s="152"/>
      <c r="T28" s="152"/>
      <c r="U28" s="152"/>
      <c r="V28" s="152"/>
      <c r="W28" s="154" t="s">
        <v>83</v>
      </c>
      <c r="X28" s="154" t="s">
        <v>84</v>
      </c>
      <c r="Y28" s="152" t="s">
        <v>72</v>
      </c>
      <c r="Z28" s="152" t="s">
        <v>54</v>
      </c>
      <c r="AA28" s="152" t="s">
        <v>55</v>
      </c>
      <c r="AB28" s="153" t="s">
        <v>390</v>
      </c>
      <c r="AC28" s="153" t="s">
        <v>308</v>
      </c>
      <c r="AD28" s="175" t="s">
        <v>402</v>
      </c>
      <c r="AE28" s="152" t="s">
        <v>403</v>
      </c>
      <c r="AF28" s="152" t="s">
        <v>367</v>
      </c>
      <c r="AG28" s="204"/>
      <c r="AH28" s="134"/>
      <c r="AI28" s="134"/>
      <c r="AJ28" s="134"/>
      <c r="AK28" s="134"/>
      <c r="AL28" s="134"/>
      <c r="AM28" s="134"/>
      <c r="AN28" s="134"/>
      <c r="AO28" s="134"/>
      <c r="AP28" s="134"/>
      <c r="AQ28" s="134"/>
      <c r="AR28" s="134"/>
      <c r="AS28" s="134"/>
      <c r="AT28" s="134"/>
      <c r="AU28" s="134"/>
      <c r="AV28" s="134"/>
      <c r="AW28" s="134"/>
      <c r="AX28" s="134"/>
      <c r="AY28" s="134"/>
      <c r="AZ28" s="134"/>
      <c r="BA28" s="134"/>
      <c r="BB28" s="134"/>
      <c r="BC28" s="134"/>
      <c r="BD28" s="134"/>
      <c r="BE28" s="134"/>
      <c r="BF28" s="134"/>
      <c r="BG28" s="134"/>
      <c r="BH28" s="134"/>
      <c r="BI28" s="134"/>
      <c r="BJ28" s="134"/>
      <c r="BK28" s="134"/>
      <c r="BL28" s="134"/>
      <c r="BM28" s="134"/>
      <c r="BN28" s="134"/>
      <c r="BO28" s="134"/>
      <c r="BP28" s="134"/>
      <c r="BQ28" s="134"/>
      <c r="BR28" s="134"/>
      <c r="BS28" s="134"/>
      <c r="BT28" s="134"/>
      <c r="BU28" s="134"/>
      <c r="BV28" s="134"/>
      <c r="BW28" s="134"/>
      <c r="BX28" s="134"/>
      <c r="BY28" s="134"/>
      <c r="BZ28" s="134"/>
      <c r="CA28" s="134"/>
      <c r="CB28" s="134"/>
      <c r="CC28" s="134"/>
      <c r="CD28" s="134"/>
      <c r="CE28" s="134"/>
      <c r="CF28" s="134"/>
      <c r="CG28" s="134"/>
      <c r="CH28" s="134"/>
      <c r="CI28" s="134"/>
      <c r="CJ28" s="134"/>
      <c r="CK28" s="134"/>
      <c r="CL28" s="134"/>
      <c r="CM28" s="213"/>
    </row>
    <row r="29" s="125" customFormat="1" ht="100" customHeight="1" spans="1:90">
      <c r="A29" s="156" t="s">
        <v>58</v>
      </c>
      <c r="B29" s="148" t="s">
        <v>95</v>
      </c>
      <c r="C29" s="148"/>
      <c r="D29" s="148"/>
      <c r="E29" s="149"/>
      <c r="F29" s="149"/>
      <c r="G29" s="149"/>
      <c r="H29" s="149"/>
      <c r="I29" s="149"/>
      <c r="J29" s="148"/>
      <c r="K29" s="174"/>
      <c r="L29" s="174"/>
      <c r="M29" s="174"/>
      <c r="N29" s="174"/>
      <c r="O29" s="174"/>
      <c r="P29" s="174"/>
      <c r="Q29" s="174"/>
      <c r="R29" s="174"/>
      <c r="S29" s="174"/>
      <c r="T29" s="174"/>
      <c r="U29" s="174"/>
      <c r="V29" s="174"/>
      <c r="W29" s="185"/>
      <c r="X29" s="185"/>
      <c r="Y29" s="185"/>
      <c r="Z29" s="185"/>
      <c r="AA29" s="192"/>
      <c r="AB29" s="192"/>
      <c r="AC29" s="192"/>
      <c r="AD29" s="192"/>
      <c r="AE29" s="192"/>
      <c r="AF29" s="192"/>
      <c r="AG29" s="192"/>
      <c r="AH29" s="209"/>
      <c r="AI29" s="209"/>
      <c r="AJ29" s="209"/>
      <c r="AK29" s="209"/>
      <c r="AL29" s="209"/>
      <c r="AM29" s="209"/>
      <c r="AN29" s="209"/>
      <c r="AO29" s="209"/>
      <c r="AP29" s="209"/>
      <c r="AQ29" s="209"/>
      <c r="AR29" s="209"/>
      <c r="AS29" s="209"/>
      <c r="AT29" s="209"/>
      <c r="AU29" s="209"/>
      <c r="AV29" s="209"/>
      <c r="AW29" s="209"/>
      <c r="AX29" s="209"/>
      <c r="AY29" s="209"/>
      <c r="AZ29" s="209"/>
      <c r="BA29" s="209"/>
      <c r="BB29" s="209"/>
      <c r="BC29" s="209"/>
      <c r="BD29" s="209"/>
      <c r="BE29" s="209"/>
      <c r="BF29" s="209"/>
      <c r="BG29" s="209"/>
      <c r="BH29" s="209"/>
      <c r="BI29" s="209"/>
      <c r="BJ29" s="209"/>
      <c r="BK29" s="209"/>
      <c r="BL29" s="209"/>
      <c r="BM29" s="209"/>
      <c r="BN29" s="209"/>
      <c r="BO29" s="209"/>
      <c r="BP29" s="209"/>
      <c r="BQ29" s="209"/>
      <c r="BR29" s="209"/>
      <c r="BS29" s="209"/>
      <c r="BT29" s="209"/>
      <c r="BU29" s="209"/>
      <c r="BV29" s="209"/>
      <c r="BW29" s="209"/>
      <c r="BX29" s="209"/>
      <c r="BY29" s="209"/>
      <c r="BZ29" s="209"/>
      <c r="CA29" s="209"/>
      <c r="CB29" s="209"/>
      <c r="CC29" s="209"/>
      <c r="CD29" s="209"/>
      <c r="CE29" s="209"/>
      <c r="CF29" s="209"/>
      <c r="CG29" s="209"/>
      <c r="CH29" s="209"/>
      <c r="CI29" s="209"/>
      <c r="CJ29" s="209"/>
      <c r="CK29" s="209"/>
      <c r="CL29" s="209"/>
    </row>
    <row r="30" s="125" customFormat="1" ht="100" customHeight="1" spans="1:90">
      <c r="A30" s="156" t="s">
        <v>58</v>
      </c>
      <c r="B30" s="148" t="s">
        <v>404</v>
      </c>
      <c r="C30" s="148"/>
      <c r="D30" s="148"/>
      <c r="E30" s="149"/>
      <c r="F30" s="149"/>
      <c r="G30" s="149"/>
      <c r="H30" s="149"/>
      <c r="I30" s="149"/>
      <c r="J30" s="148"/>
      <c r="K30" s="174">
        <v>0</v>
      </c>
      <c r="L30" s="174">
        <v>0</v>
      </c>
      <c r="M30" s="174">
        <v>0</v>
      </c>
      <c r="N30" s="174">
        <v>0</v>
      </c>
      <c r="O30" s="174">
        <v>0</v>
      </c>
      <c r="P30" s="174">
        <v>0</v>
      </c>
      <c r="Q30" s="174">
        <v>0</v>
      </c>
      <c r="R30" s="174">
        <v>0</v>
      </c>
      <c r="S30" s="174">
        <v>0</v>
      </c>
      <c r="T30" s="174">
        <v>0</v>
      </c>
      <c r="U30" s="174">
        <v>0</v>
      </c>
      <c r="V30" s="174">
        <v>0</v>
      </c>
      <c r="W30" s="185"/>
      <c r="X30" s="185"/>
      <c r="Y30" s="185"/>
      <c r="Z30" s="185"/>
      <c r="AA30" s="192"/>
      <c r="AB30" s="192"/>
      <c r="AC30" s="192"/>
      <c r="AD30" s="192"/>
      <c r="AE30" s="192"/>
      <c r="AF30" s="192"/>
      <c r="AG30" s="192"/>
      <c r="AH30" s="209"/>
      <c r="AI30" s="209"/>
      <c r="AJ30" s="209"/>
      <c r="AK30" s="209"/>
      <c r="AL30" s="209"/>
      <c r="AM30" s="209"/>
      <c r="AN30" s="209"/>
      <c r="AO30" s="209"/>
      <c r="AP30" s="209"/>
      <c r="AQ30" s="209"/>
      <c r="AR30" s="209"/>
      <c r="AS30" s="209"/>
      <c r="AT30" s="209"/>
      <c r="AU30" s="209"/>
      <c r="AV30" s="209"/>
      <c r="AW30" s="209"/>
      <c r="AX30" s="209"/>
      <c r="AY30" s="209"/>
      <c r="AZ30" s="209"/>
      <c r="BA30" s="209"/>
      <c r="BB30" s="209"/>
      <c r="BC30" s="209"/>
      <c r="BD30" s="209"/>
      <c r="BE30" s="209"/>
      <c r="BF30" s="209"/>
      <c r="BG30" s="209"/>
      <c r="BH30" s="209"/>
      <c r="BI30" s="209"/>
      <c r="BJ30" s="209"/>
      <c r="BK30" s="209"/>
      <c r="BL30" s="209"/>
      <c r="BM30" s="209"/>
      <c r="BN30" s="209"/>
      <c r="BO30" s="209"/>
      <c r="BP30" s="209"/>
      <c r="BQ30" s="209"/>
      <c r="BR30" s="209"/>
      <c r="BS30" s="209"/>
      <c r="BT30" s="209"/>
      <c r="BU30" s="209"/>
      <c r="BV30" s="209"/>
      <c r="BW30" s="209"/>
      <c r="BX30" s="209"/>
      <c r="BY30" s="209"/>
      <c r="BZ30" s="209"/>
      <c r="CA30" s="209"/>
      <c r="CB30" s="209"/>
      <c r="CC30" s="209"/>
      <c r="CD30" s="209"/>
      <c r="CE30" s="209"/>
      <c r="CF30" s="209"/>
      <c r="CG30" s="209"/>
      <c r="CH30" s="209"/>
      <c r="CI30" s="209"/>
      <c r="CJ30" s="209"/>
      <c r="CK30" s="209"/>
      <c r="CL30" s="209"/>
    </row>
    <row r="31" s="125" customFormat="1" ht="100" customHeight="1" spans="1:90">
      <c r="A31" s="156" t="s">
        <v>41</v>
      </c>
      <c r="B31" s="148" t="s">
        <v>104</v>
      </c>
      <c r="C31" s="148"/>
      <c r="D31" s="148"/>
      <c r="E31" s="149"/>
      <c r="F31" s="149"/>
      <c r="G31" s="149"/>
      <c r="H31" s="149"/>
      <c r="I31" s="149"/>
      <c r="J31" s="148"/>
      <c r="K31" s="174">
        <f t="shared" ref="K31:V31" si="10">K32+K33+K37+K38</f>
        <v>1300</v>
      </c>
      <c r="L31" s="174">
        <f t="shared" si="10"/>
        <v>1012</v>
      </c>
      <c r="M31" s="174">
        <f t="shared" si="10"/>
        <v>3527</v>
      </c>
      <c r="N31" s="174">
        <f t="shared" si="10"/>
        <v>650</v>
      </c>
      <c r="O31" s="174">
        <f t="shared" si="10"/>
        <v>650</v>
      </c>
      <c r="P31" s="174">
        <f t="shared" si="10"/>
        <v>0</v>
      </c>
      <c r="Q31" s="174">
        <f t="shared" si="10"/>
        <v>0</v>
      </c>
      <c r="R31" s="174">
        <f t="shared" si="10"/>
        <v>0</v>
      </c>
      <c r="S31" s="174">
        <f t="shared" si="10"/>
        <v>0</v>
      </c>
      <c r="T31" s="174">
        <f t="shared" si="10"/>
        <v>0</v>
      </c>
      <c r="U31" s="174">
        <f t="shared" si="10"/>
        <v>0</v>
      </c>
      <c r="V31" s="174">
        <f t="shared" si="10"/>
        <v>0</v>
      </c>
      <c r="W31" s="185"/>
      <c r="X31" s="185"/>
      <c r="Y31" s="185"/>
      <c r="Z31" s="185"/>
      <c r="AA31" s="192"/>
      <c r="AB31" s="192"/>
      <c r="AC31" s="192"/>
      <c r="AD31" s="192"/>
      <c r="AE31" s="192"/>
      <c r="AF31" s="192"/>
      <c r="AG31" s="192"/>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row>
    <row r="32" s="125" customFormat="1" ht="100" customHeight="1" spans="1:90">
      <c r="A32" s="156" t="s">
        <v>58</v>
      </c>
      <c r="B32" s="148" t="s">
        <v>105</v>
      </c>
      <c r="C32" s="148"/>
      <c r="D32" s="148"/>
      <c r="E32" s="149"/>
      <c r="F32" s="149"/>
      <c r="G32" s="149"/>
      <c r="H32" s="149"/>
      <c r="I32" s="149"/>
      <c r="J32" s="148"/>
      <c r="K32" s="174"/>
      <c r="L32" s="174"/>
      <c r="M32" s="174"/>
      <c r="N32" s="174"/>
      <c r="O32" s="174"/>
      <c r="P32" s="174"/>
      <c r="Q32" s="174"/>
      <c r="R32" s="174"/>
      <c r="S32" s="174"/>
      <c r="T32" s="174"/>
      <c r="U32" s="174"/>
      <c r="V32" s="174"/>
      <c r="W32" s="185"/>
      <c r="X32" s="185"/>
      <c r="Y32" s="185"/>
      <c r="Z32" s="185"/>
      <c r="AA32" s="192"/>
      <c r="AB32" s="192"/>
      <c r="AC32" s="192"/>
      <c r="AD32" s="192"/>
      <c r="AE32" s="192"/>
      <c r="AF32" s="192"/>
      <c r="AG32" s="192"/>
      <c r="AH32" s="209"/>
      <c r="AI32" s="209"/>
      <c r="AJ32" s="209"/>
      <c r="AK32" s="209"/>
      <c r="AL32" s="209"/>
      <c r="AM32" s="209"/>
      <c r="AN32" s="209"/>
      <c r="AO32" s="209"/>
      <c r="AP32" s="209"/>
      <c r="AQ32" s="209"/>
      <c r="AR32" s="209"/>
      <c r="AS32" s="209"/>
      <c r="AT32" s="209"/>
      <c r="AU32" s="209"/>
      <c r="AV32" s="209"/>
      <c r="AW32" s="209"/>
      <c r="AX32" s="209"/>
      <c r="AY32" s="209"/>
      <c r="AZ32" s="209"/>
      <c r="BA32" s="209"/>
      <c r="BB32" s="209"/>
      <c r="BC32" s="209"/>
      <c r="BD32" s="209"/>
      <c r="BE32" s="209"/>
      <c r="BF32" s="209"/>
      <c r="BG32" s="209"/>
      <c r="BH32" s="209"/>
      <c r="BI32" s="209"/>
      <c r="BJ32" s="209"/>
      <c r="BK32" s="209"/>
      <c r="BL32" s="209"/>
      <c r="BM32" s="209"/>
      <c r="BN32" s="209"/>
      <c r="BO32" s="209"/>
      <c r="BP32" s="209"/>
      <c r="BQ32" s="209"/>
      <c r="BR32" s="209"/>
      <c r="BS32" s="209"/>
      <c r="BT32" s="209"/>
      <c r="BU32" s="209"/>
      <c r="BV32" s="209"/>
      <c r="BW32" s="209"/>
      <c r="BX32" s="209"/>
      <c r="BY32" s="209"/>
      <c r="BZ32" s="209"/>
      <c r="CA32" s="209"/>
      <c r="CB32" s="209"/>
      <c r="CC32" s="209"/>
      <c r="CD32" s="209"/>
      <c r="CE32" s="209"/>
      <c r="CF32" s="209"/>
      <c r="CG32" s="209"/>
      <c r="CH32" s="209"/>
      <c r="CI32" s="209"/>
      <c r="CJ32" s="209"/>
      <c r="CK32" s="209"/>
      <c r="CL32" s="209"/>
    </row>
    <row r="33" s="125" customFormat="1" ht="100" customHeight="1" spans="1:90">
      <c r="A33" s="156" t="s">
        <v>58</v>
      </c>
      <c r="B33" s="148" t="s">
        <v>106</v>
      </c>
      <c r="C33" s="148"/>
      <c r="D33" s="148"/>
      <c r="E33" s="149"/>
      <c r="F33" s="149"/>
      <c r="G33" s="149"/>
      <c r="H33" s="149"/>
      <c r="I33" s="149"/>
      <c r="J33" s="148"/>
      <c r="K33" s="174">
        <f t="shared" ref="K33:V33" si="11">SUM(K34:K36)</f>
        <v>1300</v>
      </c>
      <c r="L33" s="174">
        <f t="shared" si="11"/>
        <v>1012</v>
      </c>
      <c r="M33" s="174">
        <f t="shared" si="11"/>
        <v>3527</v>
      </c>
      <c r="N33" s="174">
        <f t="shared" si="11"/>
        <v>650</v>
      </c>
      <c r="O33" s="174">
        <f t="shared" si="11"/>
        <v>650</v>
      </c>
      <c r="P33" s="174">
        <f t="shared" si="11"/>
        <v>0</v>
      </c>
      <c r="Q33" s="174">
        <f t="shared" si="11"/>
        <v>0</v>
      </c>
      <c r="R33" s="174">
        <f t="shared" si="11"/>
        <v>0</v>
      </c>
      <c r="S33" s="174">
        <f t="shared" si="11"/>
        <v>0</v>
      </c>
      <c r="T33" s="174">
        <f t="shared" si="11"/>
        <v>0</v>
      </c>
      <c r="U33" s="174">
        <f t="shared" si="11"/>
        <v>0</v>
      </c>
      <c r="V33" s="174">
        <f t="shared" si="11"/>
        <v>0</v>
      </c>
      <c r="W33" s="185"/>
      <c r="X33" s="185"/>
      <c r="Y33" s="185"/>
      <c r="Z33" s="185"/>
      <c r="AA33" s="192"/>
      <c r="AB33" s="192"/>
      <c r="AC33" s="192"/>
      <c r="AD33" s="192"/>
      <c r="AE33" s="192"/>
      <c r="AF33" s="192"/>
      <c r="AG33" s="192"/>
      <c r="AH33" s="209"/>
      <c r="AI33" s="209"/>
      <c r="AJ33" s="209"/>
      <c r="AK33" s="209"/>
      <c r="AL33" s="209"/>
      <c r="AM33" s="209"/>
      <c r="AN33" s="209"/>
      <c r="AO33" s="209"/>
      <c r="AP33" s="209"/>
      <c r="AQ33" s="209"/>
      <c r="AR33" s="209"/>
      <c r="AS33" s="209"/>
      <c r="AT33" s="209"/>
      <c r="AU33" s="209"/>
      <c r="AV33" s="209"/>
      <c r="AW33" s="209"/>
      <c r="AX33" s="209"/>
      <c r="AY33" s="209"/>
      <c r="AZ33" s="209"/>
      <c r="BA33" s="209"/>
      <c r="BB33" s="209"/>
      <c r="BC33" s="209"/>
      <c r="BD33" s="209"/>
      <c r="BE33" s="209"/>
      <c r="BF33" s="209"/>
      <c r="BG33" s="209"/>
      <c r="BH33" s="209"/>
      <c r="BI33" s="209"/>
      <c r="BJ33" s="209"/>
      <c r="BK33" s="209"/>
      <c r="BL33" s="209"/>
      <c r="BM33" s="209"/>
      <c r="BN33" s="209"/>
      <c r="BO33" s="209"/>
      <c r="BP33" s="209"/>
      <c r="BQ33" s="209"/>
      <c r="BR33" s="209"/>
      <c r="BS33" s="209"/>
      <c r="BT33" s="209"/>
      <c r="BU33" s="209"/>
      <c r="BV33" s="209"/>
      <c r="BW33" s="209"/>
      <c r="BX33" s="209"/>
      <c r="BY33" s="209"/>
      <c r="BZ33" s="209"/>
      <c r="CA33" s="209"/>
      <c r="CB33" s="209"/>
      <c r="CC33" s="209"/>
      <c r="CD33" s="209"/>
      <c r="CE33" s="209"/>
      <c r="CF33" s="209"/>
      <c r="CG33" s="209"/>
      <c r="CH33" s="209"/>
      <c r="CI33" s="209"/>
      <c r="CJ33" s="209"/>
      <c r="CK33" s="209"/>
      <c r="CL33" s="209"/>
    </row>
    <row r="34" s="124" customFormat="1" ht="409" customHeight="1" spans="1:91">
      <c r="A34" s="151">
        <v>10</v>
      </c>
      <c r="B34" s="152" t="s">
        <v>107</v>
      </c>
      <c r="C34" s="161">
        <v>2025</v>
      </c>
      <c r="D34" s="153" t="s">
        <v>108</v>
      </c>
      <c r="E34" s="154" t="s">
        <v>40</v>
      </c>
      <c r="F34" s="154" t="s">
        <v>109</v>
      </c>
      <c r="G34" s="154" t="s">
        <v>47</v>
      </c>
      <c r="H34" s="154" t="s">
        <v>110</v>
      </c>
      <c r="I34" s="154" t="s">
        <v>111</v>
      </c>
      <c r="J34" s="153" t="s">
        <v>309</v>
      </c>
      <c r="K34" s="154">
        <v>600</v>
      </c>
      <c r="L34" s="152">
        <v>336</v>
      </c>
      <c r="M34" s="152">
        <v>1251</v>
      </c>
      <c r="N34" s="154">
        <v>300</v>
      </c>
      <c r="O34" s="152">
        <v>300</v>
      </c>
      <c r="P34" s="152"/>
      <c r="Q34" s="152"/>
      <c r="R34" s="152"/>
      <c r="S34" s="152"/>
      <c r="T34" s="152"/>
      <c r="U34" s="152"/>
      <c r="V34" s="152"/>
      <c r="W34" s="153" t="s">
        <v>113</v>
      </c>
      <c r="X34" s="154" t="s">
        <v>114</v>
      </c>
      <c r="Y34" s="154" t="s">
        <v>72</v>
      </c>
      <c r="Z34" s="152" t="s">
        <v>54</v>
      </c>
      <c r="AA34" s="152" t="s">
        <v>55</v>
      </c>
      <c r="AB34" s="167" t="s">
        <v>310</v>
      </c>
      <c r="AC34" s="255" t="s">
        <v>391</v>
      </c>
      <c r="AD34" s="175" t="s">
        <v>402</v>
      </c>
      <c r="AE34" s="152" t="s">
        <v>403</v>
      </c>
      <c r="AF34" s="224" t="s">
        <v>367</v>
      </c>
      <c r="AH34" s="134"/>
      <c r="AI34" s="134"/>
      <c r="AJ34" s="134"/>
      <c r="AK34" s="134"/>
      <c r="AL34" s="134"/>
      <c r="AM34" s="134"/>
      <c r="AN34" s="134"/>
      <c r="AO34" s="134"/>
      <c r="AP34" s="134"/>
      <c r="AQ34" s="134"/>
      <c r="AR34" s="134"/>
      <c r="AS34" s="134"/>
      <c r="AT34" s="134"/>
      <c r="AU34" s="134"/>
      <c r="AV34" s="134"/>
      <c r="AW34" s="134"/>
      <c r="AX34" s="134"/>
      <c r="AY34" s="134"/>
      <c r="AZ34" s="134"/>
      <c r="BA34" s="134"/>
      <c r="BB34" s="134"/>
      <c r="BC34" s="134"/>
      <c r="BD34" s="134"/>
      <c r="BE34" s="134"/>
      <c r="BF34" s="134"/>
      <c r="BG34" s="134"/>
      <c r="BH34" s="134"/>
      <c r="BI34" s="134"/>
      <c r="BJ34" s="134"/>
      <c r="BK34" s="134"/>
      <c r="BL34" s="134"/>
      <c r="BM34" s="134"/>
      <c r="BN34" s="134"/>
      <c r="BO34" s="134"/>
      <c r="BP34" s="134"/>
      <c r="BQ34" s="134"/>
      <c r="BR34" s="134"/>
      <c r="BS34" s="134"/>
      <c r="BT34" s="134"/>
      <c r="BU34" s="134"/>
      <c r="BV34" s="134"/>
      <c r="BW34" s="134"/>
      <c r="BX34" s="134"/>
      <c r="BY34" s="134"/>
      <c r="BZ34" s="134"/>
      <c r="CA34" s="134"/>
      <c r="CB34" s="134"/>
      <c r="CC34" s="134"/>
      <c r="CD34" s="134"/>
      <c r="CE34" s="134"/>
      <c r="CF34" s="134"/>
      <c r="CG34" s="134"/>
      <c r="CH34" s="134"/>
      <c r="CI34" s="134"/>
      <c r="CJ34" s="134"/>
      <c r="CK34" s="134"/>
      <c r="CL34" s="134"/>
      <c r="CM34" s="213"/>
    </row>
    <row r="35" s="124" customFormat="1" ht="312" customHeight="1" spans="1:91">
      <c r="A35" s="151">
        <v>11</v>
      </c>
      <c r="B35" s="152" t="s">
        <v>392</v>
      </c>
      <c r="C35" s="241">
        <v>2025</v>
      </c>
      <c r="D35" s="241" t="s">
        <v>393</v>
      </c>
      <c r="E35" s="154" t="s">
        <v>40</v>
      </c>
      <c r="F35" s="154" t="s">
        <v>46</v>
      </c>
      <c r="G35" s="152" t="s">
        <v>47</v>
      </c>
      <c r="H35" s="242" t="s">
        <v>315</v>
      </c>
      <c r="I35" s="242" t="s">
        <v>70</v>
      </c>
      <c r="J35" s="241" t="s">
        <v>394</v>
      </c>
      <c r="K35" s="248">
        <v>400</v>
      </c>
      <c r="L35" s="248">
        <v>338</v>
      </c>
      <c r="M35" s="248">
        <v>1138</v>
      </c>
      <c r="N35" s="248">
        <v>190</v>
      </c>
      <c r="O35" s="248">
        <v>190</v>
      </c>
      <c r="P35" s="248"/>
      <c r="Q35" s="248"/>
      <c r="R35" s="248"/>
      <c r="S35" s="248"/>
      <c r="T35" s="248"/>
      <c r="U35" s="248"/>
      <c r="V35" s="248"/>
      <c r="W35" s="254" t="s">
        <v>317</v>
      </c>
      <c r="X35" s="254" t="s">
        <v>318</v>
      </c>
      <c r="Y35" s="254" t="s">
        <v>72</v>
      </c>
      <c r="Z35" s="152" t="s">
        <v>54</v>
      </c>
      <c r="AA35" s="152" t="s">
        <v>55</v>
      </c>
      <c r="AB35" s="167" t="s">
        <v>395</v>
      </c>
      <c r="AC35" s="167" t="s">
        <v>396</v>
      </c>
      <c r="AD35" s="175" t="s">
        <v>402</v>
      </c>
      <c r="AE35" s="152" t="s">
        <v>403</v>
      </c>
      <c r="AF35" s="152" t="s">
        <v>367</v>
      </c>
      <c r="AG35" s="204"/>
      <c r="AH35" s="134"/>
      <c r="AI35" s="134"/>
      <c r="AJ35" s="134"/>
      <c r="AK35" s="134"/>
      <c r="AL35" s="134"/>
      <c r="AM35" s="134"/>
      <c r="AN35" s="134"/>
      <c r="AO35" s="134"/>
      <c r="AP35" s="134"/>
      <c r="AQ35" s="134"/>
      <c r="AR35" s="134"/>
      <c r="AS35" s="134"/>
      <c r="AT35" s="134"/>
      <c r="AU35" s="134"/>
      <c r="AV35" s="134"/>
      <c r="AW35" s="134"/>
      <c r="AX35" s="134"/>
      <c r="AY35" s="134"/>
      <c r="AZ35" s="134"/>
      <c r="BA35" s="134"/>
      <c r="BB35" s="134"/>
      <c r="BC35" s="134"/>
      <c r="BD35" s="134"/>
      <c r="BE35" s="134"/>
      <c r="BF35" s="134"/>
      <c r="BG35" s="134"/>
      <c r="BH35" s="134"/>
      <c r="BI35" s="134"/>
      <c r="BJ35" s="134"/>
      <c r="BK35" s="134"/>
      <c r="BL35" s="134"/>
      <c r="BM35" s="134"/>
      <c r="BN35" s="134"/>
      <c r="BO35" s="134"/>
      <c r="BP35" s="134"/>
      <c r="BQ35" s="134"/>
      <c r="BR35" s="134"/>
      <c r="BS35" s="134"/>
      <c r="BT35" s="134"/>
      <c r="BU35" s="134"/>
      <c r="BV35" s="134"/>
      <c r="BW35" s="134"/>
      <c r="BX35" s="134"/>
      <c r="BY35" s="134"/>
      <c r="BZ35" s="134"/>
      <c r="CA35" s="134"/>
      <c r="CB35" s="134"/>
      <c r="CC35" s="134"/>
      <c r="CD35" s="134"/>
      <c r="CE35" s="134"/>
      <c r="CF35" s="134"/>
      <c r="CG35" s="134"/>
      <c r="CH35" s="134"/>
      <c r="CI35" s="134"/>
      <c r="CJ35" s="134"/>
      <c r="CK35" s="134"/>
      <c r="CL35" s="134"/>
      <c r="CM35" s="213"/>
    </row>
    <row r="36" s="121" customFormat="1" ht="346" customHeight="1" spans="1:91">
      <c r="A36" s="151">
        <v>12</v>
      </c>
      <c r="B36" s="152" t="s">
        <v>313</v>
      </c>
      <c r="C36" s="153">
        <v>2025</v>
      </c>
      <c r="D36" s="153" t="s">
        <v>314</v>
      </c>
      <c r="E36" s="154" t="s">
        <v>40</v>
      </c>
      <c r="F36" s="154" t="s">
        <v>46</v>
      </c>
      <c r="G36" s="152" t="s">
        <v>47</v>
      </c>
      <c r="H36" s="154" t="s">
        <v>315</v>
      </c>
      <c r="I36" s="154" t="s">
        <v>70</v>
      </c>
      <c r="J36" s="153" t="s">
        <v>397</v>
      </c>
      <c r="K36" s="175">
        <v>300</v>
      </c>
      <c r="L36" s="175">
        <v>338</v>
      </c>
      <c r="M36" s="175">
        <v>1138</v>
      </c>
      <c r="N36" s="175">
        <v>160</v>
      </c>
      <c r="O36" s="175">
        <v>160</v>
      </c>
      <c r="P36" s="175"/>
      <c r="Q36" s="175"/>
      <c r="R36" s="175"/>
      <c r="S36" s="175"/>
      <c r="T36" s="175"/>
      <c r="U36" s="175"/>
      <c r="V36" s="175"/>
      <c r="W36" s="152" t="s">
        <v>317</v>
      </c>
      <c r="X36" s="152" t="s">
        <v>318</v>
      </c>
      <c r="Y36" s="152" t="s">
        <v>72</v>
      </c>
      <c r="Z36" s="152" t="s">
        <v>54</v>
      </c>
      <c r="AA36" s="152" t="s">
        <v>55</v>
      </c>
      <c r="AB36" s="167" t="s">
        <v>395</v>
      </c>
      <c r="AC36" s="167" t="s">
        <v>396</v>
      </c>
      <c r="AD36" s="175" t="s">
        <v>402</v>
      </c>
      <c r="AE36" s="152" t="s">
        <v>403</v>
      </c>
      <c r="AF36" s="152" t="s">
        <v>367</v>
      </c>
      <c r="AG36" s="204"/>
      <c r="AH36" s="205"/>
      <c r="AI36" s="205"/>
      <c r="AJ36" s="205"/>
      <c r="AK36" s="205"/>
      <c r="AL36" s="205"/>
      <c r="AM36" s="205"/>
      <c r="AN36" s="205"/>
      <c r="AO36" s="205"/>
      <c r="AP36" s="205"/>
      <c r="AQ36" s="205"/>
      <c r="AR36" s="205"/>
      <c r="AS36" s="205"/>
      <c r="AT36" s="205"/>
      <c r="AU36" s="205"/>
      <c r="AV36" s="205"/>
      <c r="AW36" s="205"/>
      <c r="AX36" s="205"/>
      <c r="AY36" s="205"/>
      <c r="AZ36" s="205"/>
      <c r="BA36" s="205"/>
      <c r="BB36" s="205"/>
      <c r="BC36" s="205"/>
      <c r="BD36" s="205"/>
      <c r="BE36" s="205"/>
      <c r="BF36" s="205"/>
      <c r="BG36" s="205"/>
      <c r="BH36" s="205"/>
      <c r="BI36" s="205"/>
      <c r="BJ36" s="205"/>
      <c r="BK36" s="205"/>
      <c r="BL36" s="205"/>
      <c r="BM36" s="205"/>
      <c r="BN36" s="205"/>
      <c r="BO36" s="205"/>
      <c r="BP36" s="205"/>
      <c r="BQ36" s="205"/>
      <c r="BR36" s="205"/>
      <c r="BS36" s="205"/>
      <c r="BT36" s="205"/>
      <c r="BU36" s="205"/>
      <c r="BV36" s="205"/>
      <c r="BW36" s="205"/>
      <c r="BX36" s="205"/>
      <c r="BY36" s="205"/>
      <c r="BZ36" s="205"/>
      <c r="CA36" s="205"/>
      <c r="CB36" s="205"/>
      <c r="CC36" s="205"/>
      <c r="CD36" s="205"/>
      <c r="CE36" s="205"/>
      <c r="CF36" s="205"/>
      <c r="CG36" s="205"/>
      <c r="CH36" s="205"/>
      <c r="CI36" s="205"/>
      <c r="CJ36" s="205"/>
      <c r="CK36" s="205"/>
      <c r="CL36" s="205"/>
      <c r="CM36" s="211"/>
    </row>
    <row r="37" s="125" customFormat="1" ht="100" customHeight="1" spans="1:90">
      <c r="A37" s="156" t="s">
        <v>58</v>
      </c>
      <c r="B37" s="148" t="s">
        <v>117</v>
      </c>
      <c r="C37" s="148"/>
      <c r="D37" s="148"/>
      <c r="E37" s="149"/>
      <c r="F37" s="149"/>
      <c r="G37" s="149"/>
      <c r="H37" s="149"/>
      <c r="I37" s="149"/>
      <c r="J37" s="148"/>
      <c r="K37" s="174"/>
      <c r="L37" s="174"/>
      <c r="M37" s="174"/>
      <c r="N37" s="174"/>
      <c r="O37" s="174"/>
      <c r="P37" s="174"/>
      <c r="Q37" s="174"/>
      <c r="R37" s="174"/>
      <c r="S37" s="174"/>
      <c r="T37" s="174"/>
      <c r="U37" s="174"/>
      <c r="V37" s="174"/>
      <c r="W37" s="183"/>
      <c r="X37" s="185"/>
      <c r="Y37" s="183"/>
      <c r="Z37" s="185"/>
      <c r="AA37" s="192"/>
      <c r="AB37" s="188"/>
      <c r="AC37" s="188"/>
      <c r="AD37" s="188"/>
      <c r="AE37" s="188"/>
      <c r="AF37" s="188"/>
      <c r="AG37" s="192"/>
      <c r="AH37" s="209"/>
      <c r="AI37" s="209"/>
      <c r="AJ37" s="209"/>
      <c r="AK37" s="209"/>
      <c r="AL37" s="209"/>
      <c r="AM37" s="209"/>
      <c r="AN37" s="209"/>
      <c r="AO37" s="209"/>
      <c r="AP37" s="209"/>
      <c r="AQ37" s="209"/>
      <c r="AR37" s="209"/>
      <c r="AS37" s="209"/>
      <c r="AT37" s="209"/>
      <c r="AU37" s="209"/>
      <c r="AV37" s="209"/>
      <c r="AW37" s="209"/>
      <c r="AX37" s="209"/>
      <c r="AY37" s="209"/>
      <c r="AZ37" s="209"/>
      <c r="BA37" s="209"/>
      <c r="BB37" s="209"/>
      <c r="BC37" s="209"/>
      <c r="BD37" s="209"/>
      <c r="BE37" s="209"/>
      <c r="BF37" s="209"/>
      <c r="BG37" s="209"/>
      <c r="BH37" s="209"/>
      <c r="BI37" s="209"/>
      <c r="BJ37" s="209"/>
      <c r="BK37" s="209"/>
      <c r="BL37" s="209"/>
      <c r="BM37" s="209"/>
      <c r="BN37" s="209"/>
      <c r="BO37" s="209"/>
      <c r="BP37" s="209"/>
      <c r="BQ37" s="209"/>
      <c r="BR37" s="209"/>
      <c r="BS37" s="209"/>
      <c r="BT37" s="209"/>
      <c r="BU37" s="209"/>
      <c r="BV37" s="209"/>
      <c r="BW37" s="209"/>
      <c r="BX37" s="209"/>
      <c r="BY37" s="209"/>
      <c r="BZ37" s="209"/>
      <c r="CA37" s="209"/>
      <c r="CB37" s="209"/>
      <c r="CC37" s="209"/>
      <c r="CD37" s="209"/>
      <c r="CE37" s="209"/>
      <c r="CF37" s="209"/>
      <c r="CG37" s="209"/>
      <c r="CH37" s="209"/>
      <c r="CI37" s="209"/>
      <c r="CJ37" s="209"/>
      <c r="CK37" s="209"/>
      <c r="CL37" s="209"/>
    </row>
    <row r="38" s="122" customFormat="1" ht="100" customHeight="1" spans="1:90">
      <c r="A38" s="156" t="s">
        <v>58</v>
      </c>
      <c r="B38" s="148" t="s">
        <v>118</v>
      </c>
      <c r="C38" s="148"/>
      <c r="D38" s="148"/>
      <c r="E38" s="149"/>
      <c r="F38" s="149"/>
      <c r="G38" s="149"/>
      <c r="H38" s="149"/>
      <c r="I38" s="149"/>
      <c r="J38" s="148"/>
      <c r="K38" s="178"/>
      <c r="L38" s="178"/>
      <c r="M38" s="178"/>
      <c r="N38" s="178"/>
      <c r="O38" s="178"/>
      <c r="P38" s="178"/>
      <c r="Q38" s="178"/>
      <c r="R38" s="178"/>
      <c r="S38" s="178"/>
      <c r="T38" s="178"/>
      <c r="U38" s="178"/>
      <c r="V38" s="178"/>
      <c r="W38" s="184"/>
      <c r="X38" s="184"/>
      <c r="Y38" s="184"/>
      <c r="Z38" s="184"/>
      <c r="AA38" s="190"/>
      <c r="AB38" s="190"/>
      <c r="AC38" s="190"/>
      <c r="AD38" s="190"/>
      <c r="AE38" s="190"/>
      <c r="AF38" s="190"/>
      <c r="AG38" s="190"/>
      <c r="AH38" s="206"/>
      <c r="AI38" s="206"/>
      <c r="AJ38" s="206"/>
      <c r="AK38" s="206"/>
      <c r="AL38" s="206"/>
      <c r="AM38" s="206"/>
      <c r="AN38" s="206"/>
      <c r="AO38" s="206"/>
      <c r="AP38" s="206"/>
      <c r="AQ38" s="206"/>
      <c r="AR38" s="206"/>
      <c r="AS38" s="206"/>
      <c r="AT38" s="206"/>
      <c r="AU38" s="206"/>
      <c r="AV38" s="206"/>
      <c r="AW38" s="206"/>
      <c r="AX38" s="206"/>
      <c r="AY38" s="206"/>
      <c r="AZ38" s="206"/>
      <c r="BA38" s="206"/>
      <c r="BB38" s="206"/>
      <c r="BC38" s="206"/>
      <c r="BD38" s="206"/>
      <c r="BE38" s="206"/>
      <c r="BF38" s="206"/>
      <c r="BG38" s="206"/>
      <c r="BH38" s="206"/>
      <c r="BI38" s="206"/>
      <c r="BJ38" s="206"/>
      <c r="BK38" s="206"/>
      <c r="BL38" s="206"/>
      <c r="BM38" s="206"/>
      <c r="BN38" s="206"/>
      <c r="BO38" s="206"/>
      <c r="BP38" s="206"/>
      <c r="BQ38" s="206"/>
      <c r="BR38" s="206"/>
      <c r="BS38" s="206"/>
      <c r="BT38" s="206"/>
      <c r="BU38" s="206"/>
      <c r="BV38" s="206"/>
      <c r="BW38" s="206"/>
      <c r="BX38" s="206"/>
      <c r="BY38" s="206"/>
      <c r="BZ38" s="206"/>
      <c r="CA38" s="206"/>
      <c r="CB38" s="206"/>
      <c r="CC38" s="206"/>
      <c r="CD38" s="206"/>
      <c r="CE38" s="206"/>
      <c r="CF38" s="206"/>
      <c r="CG38" s="206"/>
      <c r="CH38" s="206"/>
      <c r="CI38" s="206"/>
      <c r="CJ38" s="206"/>
      <c r="CK38" s="206"/>
      <c r="CL38" s="206"/>
    </row>
    <row r="39" s="122" customFormat="1" ht="100" customHeight="1" spans="1:90">
      <c r="A39" s="156" t="s">
        <v>41</v>
      </c>
      <c r="B39" s="148" t="s">
        <v>119</v>
      </c>
      <c r="C39" s="148"/>
      <c r="D39" s="148"/>
      <c r="E39" s="149"/>
      <c r="F39" s="149"/>
      <c r="G39" s="149"/>
      <c r="H39" s="149"/>
      <c r="I39" s="149"/>
      <c r="J39" s="148"/>
      <c r="K39" s="178">
        <f t="shared" ref="K39:V39" si="12">K40+K44+K45</f>
        <v>34.394</v>
      </c>
      <c r="L39" s="178">
        <f t="shared" si="12"/>
        <v>299</v>
      </c>
      <c r="M39" s="178">
        <f t="shared" si="12"/>
        <v>1094</v>
      </c>
      <c r="N39" s="178">
        <f t="shared" si="12"/>
        <v>1660</v>
      </c>
      <c r="O39" s="178">
        <f t="shared" si="12"/>
        <v>1660</v>
      </c>
      <c r="P39" s="178">
        <f t="shared" si="12"/>
        <v>0</v>
      </c>
      <c r="Q39" s="178">
        <f t="shared" si="12"/>
        <v>0</v>
      </c>
      <c r="R39" s="178">
        <f t="shared" si="12"/>
        <v>0</v>
      </c>
      <c r="S39" s="178">
        <f t="shared" si="12"/>
        <v>0</v>
      </c>
      <c r="T39" s="178">
        <f t="shared" si="12"/>
        <v>0</v>
      </c>
      <c r="U39" s="178">
        <f t="shared" si="12"/>
        <v>0</v>
      </c>
      <c r="V39" s="178">
        <f t="shared" si="12"/>
        <v>0</v>
      </c>
      <c r="W39" s="184"/>
      <c r="X39" s="184"/>
      <c r="Y39" s="184"/>
      <c r="Z39" s="184"/>
      <c r="AA39" s="190"/>
      <c r="AB39" s="190"/>
      <c r="AC39" s="190"/>
      <c r="AD39" s="190"/>
      <c r="AE39" s="190"/>
      <c r="AF39" s="190"/>
      <c r="AG39" s="190"/>
      <c r="AH39" s="206"/>
      <c r="AI39" s="206"/>
      <c r="AJ39" s="206"/>
      <c r="AK39" s="206"/>
      <c r="AL39" s="206"/>
      <c r="AM39" s="206"/>
      <c r="AN39" s="206"/>
      <c r="AO39" s="206"/>
      <c r="AP39" s="206"/>
      <c r="AQ39" s="206"/>
      <c r="AR39" s="206"/>
      <c r="AS39" s="206"/>
      <c r="AT39" s="206"/>
      <c r="AU39" s="206"/>
      <c r="AV39" s="206"/>
      <c r="AW39" s="206"/>
      <c r="AX39" s="206"/>
      <c r="AY39" s="206"/>
      <c r="AZ39" s="206"/>
      <c r="BA39" s="206"/>
      <c r="BB39" s="206"/>
      <c r="BC39" s="206"/>
      <c r="BD39" s="206"/>
      <c r="BE39" s="206"/>
      <c r="BF39" s="206"/>
      <c r="BG39" s="206"/>
      <c r="BH39" s="206"/>
      <c r="BI39" s="206"/>
      <c r="BJ39" s="206"/>
      <c r="BK39" s="206"/>
      <c r="BL39" s="206"/>
      <c r="BM39" s="206"/>
      <c r="BN39" s="206"/>
      <c r="BO39" s="206"/>
      <c r="BP39" s="206"/>
      <c r="BQ39" s="206"/>
      <c r="BR39" s="206"/>
      <c r="BS39" s="206"/>
      <c r="BT39" s="206"/>
      <c r="BU39" s="206"/>
      <c r="BV39" s="206"/>
      <c r="BW39" s="206"/>
      <c r="BX39" s="206"/>
      <c r="BY39" s="206"/>
      <c r="BZ39" s="206"/>
      <c r="CA39" s="206"/>
      <c r="CB39" s="206"/>
      <c r="CC39" s="206"/>
      <c r="CD39" s="206"/>
      <c r="CE39" s="206"/>
      <c r="CF39" s="206"/>
      <c r="CG39" s="206"/>
      <c r="CH39" s="206"/>
      <c r="CI39" s="206"/>
      <c r="CJ39" s="206"/>
      <c r="CK39" s="206"/>
      <c r="CL39" s="206"/>
    </row>
    <row r="40" s="122" customFormat="1" ht="100" customHeight="1" spans="1:90">
      <c r="A40" s="156" t="s">
        <v>58</v>
      </c>
      <c r="B40" s="148" t="s">
        <v>120</v>
      </c>
      <c r="C40" s="148"/>
      <c r="D40" s="148"/>
      <c r="E40" s="149"/>
      <c r="F40" s="149"/>
      <c r="G40" s="149"/>
      <c r="H40" s="149"/>
      <c r="I40" s="149"/>
      <c r="J40" s="148"/>
      <c r="K40" s="178">
        <f t="shared" ref="K40:V40" si="13">SUM(K41:K43)</f>
        <v>34.394</v>
      </c>
      <c r="L40" s="178">
        <f t="shared" si="13"/>
        <v>299</v>
      </c>
      <c r="M40" s="178">
        <f t="shared" si="13"/>
        <v>1094</v>
      </c>
      <c r="N40" s="178">
        <f t="shared" si="13"/>
        <v>1660</v>
      </c>
      <c r="O40" s="178">
        <f t="shared" si="13"/>
        <v>1660</v>
      </c>
      <c r="P40" s="178">
        <f t="shared" si="13"/>
        <v>0</v>
      </c>
      <c r="Q40" s="178">
        <f t="shared" si="13"/>
        <v>0</v>
      </c>
      <c r="R40" s="178">
        <f t="shared" si="13"/>
        <v>0</v>
      </c>
      <c r="S40" s="178">
        <f t="shared" si="13"/>
        <v>0</v>
      </c>
      <c r="T40" s="178">
        <f t="shared" si="13"/>
        <v>0</v>
      </c>
      <c r="U40" s="178">
        <f t="shared" si="13"/>
        <v>0</v>
      </c>
      <c r="V40" s="178">
        <f t="shared" si="13"/>
        <v>0</v>
      </c>
      <c r="W40" s="184"/>
      <c r="X40" s="184"/>
      <c r="Y40" s="184"/>
      <c r="Z40" s="184"/>
      <c r="AA40" s="190"/>
      <c r="AB40" s="190"/>
      <c r="AC40" s="190"/>
      <c r="AD40" s="190"/>
      <c r="AE40" s="190"/>
      <c r="AF40" s="190"/>
      <c r="AG40" s="190"/>
      <c r="AH40" s="206"/>
      <c r="AI40" s="206"/>
      <c r="AJ40" s="206"/>
      <c r="AK40" s="206"/>
      <c r="AL40" s="206"/>
      <c r="AM40" s="206"/>
      <c r="AN40" s="206"/>
      <c r="AO40" s="206"/>
      <c r="AP40" s="206"/>
      <c r="AQ40" s="206"/>
      <c r="AR40" s="206"/>
      <c r="AS40" s="206"/>
      <c r="AT40" s="206"/>
      <c r="AU40" s="206"/>
      <c r="AV40" s="206"/>
      <c r="AW40" s="206"/>
      <c r="AX40" s="206"/>
      <c r="AY40" s="206"/>
      <c r="AZ40" s="206"/>
      <c r="BA40" s="206"/>
      <c r="BB40" s="206"/>
      <c r="BC40" s="206"/>
      <c r="BD40" s="206"/>
      <c r="BE40" s="206"/>
      <c r="BF40" s="206"/>
      <c r="BG40" s="206"/>
      <c r="BH40" s="206"/>
      <c r="BI40" s="206"/>
      <c r="BJ40" s="206"/>
      <c r="BK40" s="206"/>
      <c r="BL40" s="206"/>
      <c r="BM40" s="206"/>
      <c r="BN40" s="206"/>
      <c r="BO40" s="206"/>
      <c r="BP40" s="206"/>
      <c r="BQ40" s="206"/>
      <c r="BR40" s="206"/>
      <c r="BS40" s="206"/>
      <c r="BT40" s="206"/>
      <c r="BU40" s="206"/>
      <c r="BV40" s="206"/>
      <c r="BW40" s="206"/>
      <c r="BX40" s="206"/>
      <c r="BY40" s="206"/>
      <c r="BZ40" s="206"/>
      <c r="CA40" s="206"/>
      <c r="CB40" s="206"/>
      <c r="CC40" s="206"/>
      <c r="CD40" s="206"/>
      <c r="CE40" s="206"/>
      <c r="CF40" s="206"/>
      <c r="CG40" s="206"/>
      <c r="CH40" s="206"/>
      <c r="CI40" s="206"/>
      <c r="CJ40" s="206"/>
      <c r="CK40" s="206"/>
      <c r="CL40" s="206"/>
    </row>
    <row r="41" s="124" customFormat="1" ht="369" customHeight="1" spans="1:91">
      <c r="A41" s="151">
        <v>13</v>
      </c>
      <c r="B41" s="152" t="s">
        <v>321</v>
      </c>
      <c r="C41" s="152">
        <v>2025</v>
      </c>
      <c r="D41" s="153" t="s">
        <v>322</v>
      </c>
      <c r="E41" s="154" t="s">
        <v>123</v>
      </c>
      <c r="F41" s="154" t="s">
        <v>79</v>
      </c>
      <c r="G41" s="154" t="s">
        <v>47</v>
      </c>
      <c r="H41" s="154" t="s">
        <v>323</v>
      </c>
      <c r="I41" s="154" t="s">
        <v>70</v>
      </c>
      <c r="J41" s="153" t="s">
        <v>324</v>
      </c>
      <c r="K41" s="154">
        <v>13.736</v>
      </c>
      <c r="L41" s="154">
        <v>92</v>
      </c>
      <c r="M41" s="154">
        <v>326</v>
      </c>
      <c r="N41" s="154">
        <v>900</v>
      </c>
      <c r="O41" s="152">
        <v>900</v>
      </c>
      <c r="P41" s="152"/>
      <c r="Q41" s="152"/>
      <c r="R41" s="152"/>
      <c r="S41" s="152"/>
      <c r="T41" s="152"/>
      <c r="U41" s="152"/>
      <c r="V41" s="152"/>
      <c r="W41" s="153" t="s">
        <v>325</v>
      </c>
      <c r="X41" s="152" t="s">
        <v>326</v>
      </c>
      <c r="Y41" s="154" t="s">
        <v>72</v>
      </c>
      <c r="Z41" s="152" t="s">
        <v>54</v>
      </c>
      <c r="AA41" s="152" t="s">
        <v>55</v>
      </c>
      <c r="AB41" s="153" t="s">
        <v>398</v>
      </c>
      <c r="AC41" s="153" t="s">
        <v>328</v>
      </c>
      <c r="AD41" s="175" t="s">
        <v>402</v>
      </c>
      <c r="AE41" s="152" t="s">
        <v>403</v>
      </c>
      <c r="AF41" s="152" t="s">
        <v>367</v>
      </c>
      <c r="AH41" s="134"/>
      <c r="AI41" s="134"/>
      <c r="AJ41" s="134"/>
      <c r="AK41" s="134"/>
      <c r="AL41" s="134"/>
      <c r="AM41" s="134"/>
      <c r="AN41" s="134"/>
      <c r="AO41" s="134"/>
      <c r="AP41" s="134"/>
      <c r="AQ41" s="134"/>
      <c r="AR41" s="134"/>
      <c r="AS41" s="134"/>
      <c r="AT41" s="134"/>
      <c r="AU41" s="134"/>
      <c r="AV41" s="134"/>
      <c r="AW41" s="134"/>
      <c r="AX41" s="134"/>
      <c r="AY41" s="134"/>
      <c r="AZ41" s="134"/>
      <c r="BA41" s="134"/>
      <c r="BB41" s="134"/>
      <c r="BC41" s="134"/>
      <c r="BD41" s="134"/>
      <c r="BE41" s="134"/>
      <c r="BF41" s="134"/>
      <c r="BG41" s="134"/>
      <c r="BH41" s="134"/>
      <c r="BI41" s="134"/>
      <c r="BJ41" s="134"/>
      <c r="BK41" s="134"/>
      <c r="BL41" s="134"/>
      <c r="BM41" s="134"/>
      <c r="BN41" s="134"/>
      <c r="BO41" s="134"/>
      <c r="BP41" s="134"/>
      <c r="BQ41" s="134"/>
      <c r="BR41" s="134"/>
      <c r="BS41" s="134"/>
      <c r="BT41" s="134"/>
      <c r="BU41" s="134"/>
      <c r="BV41" s="134"/>
      <c r="BW41" s="134"/>
      <c r="BX41" s="134"/>
      <c r="BY41" s="134"/>
      <c r="BZ41" s="134"/>
      <c r="CA41" s="134"/>
      <c r="CB41" s="134"/>
      <c r="CC41" s="134"/>
      <c r="CD41" s="134"/>
      <c r="CE41" s="134"/>
      <c r="CF41" s="134"/>
      <c r="CG41" s="134"/>
      <c r="CH41" s="134"/>
      <c r="CI41" s="134"/>
      <c r="CJ41" s="134"/>
      <c r="CK41" s="134"/>
      <c r="CL41" s="134"/>
      <c r="CM41" s="213"/>
    </row>
    <row r="42" s="124" customFormat="1" ht="360" customHeight="1" spans="1:91">
      <c r="A42" s="151">
        <v>14</v>
      </c>
      <c r="B42" s="152" t="s">
        <v>329</v>
      </c>
      <c r="C42" s="152">
        <v>2025</v>
      </c>
      <c r="D42" s="153" t="s">
        <v>330</v>
      </c>
      <c r="E42" s="154" t="s">
        <v>123</v>
      </c>
      <c r="F42" s="154" t="s">
        <v>79</v>
      </c>
      <c r="G42" s="154" t="s">
        <v>47</v>
      </c>
      <c r="H42" s="154" t="s">
        <v>331</v>
      </c>
      <c r="I42" s="154" t="s">
        <v>70</v>
      </c>
      <c r="J42" s="153" t="s">
        <v>332</v>
      </c>
      <c r="K42" s="154">
        <v>2.658</v>
      </c>
      <c r="L42" s="154">
        <v>207</v>
      </c>
      <c r="M42" s="154">
        <v>768</v>
      </c>
      <c r="N42" s="154">
        <v>200</v>
      </c>
      <c r="O42" s="152">
        <v>200</v>
      </c>
      <c r="P42" s="152"/>
      <c r="Q42" s="152"/>
      <c r="R42" s="152"/>
      <c r="S42" s="152"/>
      <c r="T42" s="152"/>
      <c r="U42" s="152"/>
      <c r="V42" s="152"/>
      <c r="W42" s="153" t="s">
        <v>113</v>
      </c>
      <c r="X42" s="152" t="s">
        <v>114</v>
      </c>
      <c r="Y42" s="154" t="s">
        <v>72</v>
      </c>
      <c r="Z42" s="152" t="s">
        <v>54</v>
      </c>
      <c r="AA42" s="152" t="s">
        <v>55</v>
      </c>
      <c r="AB42" s="153" t="s">
        <v>399</v>
      </c>
      <c r="AC42" s="153" t="s">
        <v>328</v>
      </c>
      <c r="AD42" s="175" t="s">
        <v>402</v>
      </c>
      <c r="AE42" s="152" t="s">
        <v>403</v>
      </c>
      <c r="AF42" s="233" t="s">
        <v>334</v>
      </c>
      <c r="AH42" s="134"/>
      <c r="AI42" s="134"/>
      <c r="AJ42" s="134"/>
      <c r="AK42" s="134"/>
      <c r="AL42" s="134"/>
      <c r="AM42" s="134"/>
      <c r="AN42" s="134"/>
      <c r="AO42" s="134"/>
      <c r="AP42" s="134"/>
      <c r="AQ42" s="134"/>
      <c r="AR42" s="134"/>
      <c r="AS42" s="134"/>
      <c r="AT42" s="134"/>
      <c r="AU42" s="134"/>
      <c r="AV42" s="134"/>
      <c r="AW42" s="134"/>
      <c r="AX42" s="134"/>
      <c r="AY42" s="134"/>
      <c r="AZ42" s="134"/>
      <c r="BA42" s="134"/>
      <c r="BB42" s="134"/>
      <c r="BC42" s="134"/>
      <c r="BD42" s="134"/>
      <c r="BE42" s="134"/>
      <c r="BF42" s="134"/>
      <c r="BG42" s="134"/>
      <c r="BH42" s="134"/>
      <c r="BI42" s="134"/>
      <c r="BJ42" s="134"/>
      <c r="BK42" s="134"/>
      <c r="BL42" s="134"/>
      <c r="BM42" s="134"/>
      <c r="BN42" s="134"/>
      <c r="BO42" s="134"/>
      <c r="BP42" s="134"/>
      <c r="BQ42" s="134"/>
      <c r="BR42" s="134"/>
      <c r="BS42" s="134"/>
      <c r="BT42" s="134"/>
      <c r="BU42" s="134"/>
      <c r="BV42" s="134"/>
      <c r="BW42" s="134"/>
      <c r="BX42" s="134"/>
      <c r="BY42" s="134"/>
      <c r="BZ42" s="134"/>
      <c r="CA42" s="134"/>
      <c r="CB42" s="134"/>
      <c r="CC42" s="134"/>
      <c r="CD42" s="134"/>
      <c r="CE42" s="134"/>
      <c r="CF42" s="134"/>
      <c r="CG42" s="134"/>
      <c r="CH42" s="134"/>
      <c r="CI42" s="134"/>
      <c r="CJ42" s="134"/>
      <c r="CK42" s="134"/>
      <c r="CL42" s="134"/>
      <c r="CM42" s="213"/>
    </row>
    <row r="43" s="124" customFormat="1" ht="254" customHeight="1" spans="1:91">
      <c r="A43" s="166">
        <v>15</v>
      </c>
      <c r="B43" s="152" t="s">
        <v>140</v>
      </c>
      <c r="C43" s="161">
        <v>2025</v>
      </c>
      <c r="D43" s="167" t="s">
        <v>141</v>
      </c>
      <c r="E43" s="152" t="s">
        <v>123</v>
      </c>
      <c r="F43" s="152" t="s">
        <v>142</v>
      </c>
      <c r="G43" s="152" t="s">
        <v>47</v>
      </c>
      <c r="H43" s="152" t="s">
        <v>143</v>
      </c>
      <c r="I43" s="152" t="s">
        <v>70</v>
      </c>
      <c r="J43" s="167" t="s">
        <v>144</v>
      </c>
      <c r="K43" s="152">
        <v>18</v>
      </c>
      <c r="L43" s="152"/>
      <c r="M43" s="152"/>
      <c r="N43" s="152">
        <v>560</v>
      </c>
      <c r="O43" s="152">
        <v>560</v>
      </c>
      <c r="P43" s="175"/>
      <c r="Q43" s="175"/>
      <c r="R43" s="175"/>
      <c r="S43" s="175"/>
      <c r="T43" s="175"/>
      <c r="U43" s="175"/>
      <c r="V43" s="175"/>
      <c r="W43" s="167" t="s">
        <v>145</v>
      </c>
      <c r="X43" s="152" t="s">
        <v>146</v>
      </c>
      <c r="Y43" s="152" t="s">
        <v>145</v>
      </c>
      <c r="Z43" s="152" t="s">
        <v>146</v>
      </c>
      <c r="AA43" s="152" t="s">
        <v>55</v>
      </c>
      <c r="AB43" s="167" t="s">
        <v>147</v>
      </c>
      <c r="AC43" s="167" t="s">
        <v>148</v>
      </c>
      <c r="AD43" s="175" t="s">
        <v>402</v>
      </c>
      <c r="AE43" s="152" t="s">
        <v>403</v>
      </c>
      <c r="AF43" s="152" t="s">
        <v>367</v>
      </c>
      <c r="AH43" s="134"/>
      <c r="AI43" s="134"/>
      <c r="AJ43" s="134"/>
      <c r="AK43" s="134"/>
      <c r="AL43" s="134"/>
      <c r="AM43" s="134"/>
      <c r="AN43" s="134"/>
      <c r="AO43" s="134"/>
      <c r="AP43" s="134"/>
      <c r="AQ43" s="134"/>
      <c r="AR43" s="134"/>
      <c r="AS43" s="134"/>
      <c r="AT43" s="134"/>
      <c r="AU43" s="134"/>
      <c r="AV43" s="134"/>
      <c r="AW43" s="134"/>
      <c r="AX43" s="134"/>
      <c r="AY43" s="134"/>
      <c r="AZ43" s="134"/>
      <c r="BA43" s="134"/>
      <c r="BB43" s="134"/>
      <c r="BC43" s="134"/>
      <c r="BD43" s="134"/>
      <c r="BE43" s="134"/>
      <c r="BF43" s="134"/>
      <c r="BG43" s="134"/>
      <c r="BH43" s="134"/>
      <c r="BI43" s="134"/>
      <c r="BJ43" s="134"/>
      <c r="BK43" s="134"/>
      <c r="BL43" s="134"/>
      <c r="BM43" s="134"/>
      <c r="BN43" s="134"/>
      <c r="BO43" s="134"/>
      <c r="BP43" s="134"/>
      <c r="BQ43" s="134"/>
      <c r="BR43" s="134"/>
      <c r="BS43" s="134"/>
      <c r="BT43" s="134"/>
      <c r="BU43" s="134"/>
      <c r="BV43" s="134"/>
      <c r="BW43" s="134"/>
      <c r="BX43" s="134"/>
      <c r="BY43" s="134"/>
      <c r="BZ43" s="134"/>
      <c r="CA43" s="134"/>
      <c r="CB43" s="134"/>
      <c r="CC43" s="134"/>
      <c r="CD43" s="134"/>
      <c r="CE43" s="134"/>
      <c r="CF43" s="134"/>
      <c r="CG43" s="134"/>
      <c r="CH43" s="134"/>
      <c r="CI43" s="134"/>
      <c r="CJ43" s="134"/>
      <c r="CK43" s="134"/>
      <c r="CL43" s="134"/>
      <c r="CM43" s="213"/>
    </row>
    <row r="44" s="122" customFormat="1" ht="100" customHeight="1" spans="1:90">
      <c r="A44" s="156" t="s">
        <v>58</v>
      </c>
      <c r="B44" s="148" t="s">
        <v>149</v>
      </c>
      <c r="C44" s="148"/>
      <c r="D44" s="148"/>
      <c r="E44" s="149"/>
      <c r="F44" s="149"/>
      <c r="G44" s="149"/>
      <c r="H44" s="149"/>
      <c r="I44" s="149"/>
      <c r="J44" s="148"/>
      <c r="K44" s="178"/>
      <c r="L44" s="178"/>
      <c r="M44" s="178"/>
      <c r="N44" s="178"/>
      <c r="O44" s="178"/>
      <c r="P44" s="178"/>
      <c r="Q44" s="178"/>
      <c r="R44" s="178"/>
      <c r="S44" s="178"/>
      <c r="T44" s="178"/>
      <c r="U44" s="178"/>
      <c r="V44" s="178"/>
      <c r="W44" s="184"/>
      <c r="X44" s="184"/>
      <c r="Y44" s="184"/>
      <c r="Z44" s="184"/>
      <c r="AA44" s="190"/>
      <c r="AB44" s="190"/>
      <c r="AC44" s="190"/>
      <c r="AD44" s="190"/>
      <c r="AE44" s="190"/>
      <c r="AF44" s="190"/>
      <c r="AG44" s="190"/>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row>
    <row r="45" s="122" customFormat="1" ht="100" customHeight="1" spans="1:90">
      <c r="A45" s="156" t="s">
        <v>58</v>
      </c>
      <c r="B45" s="148" t="s">
        <v>150</v>
      </c>
      <c r="C45" s="148"/>
      <c r="D45" s="148"/>
      <c r="E45" s="149"/>
      <c r="F45" s="149"/>
      <c r="G45" s="149"/>
      <c r="H45" s="149"/>
      <c r="I45" s="149"/>
      <c r="J45" s="148"/>
      <c r="K45" s="178"/>
      <c r="L45" s="178"/>
      <c r="M45" s="178"/>
      <c r="N45" s="178"/>
      <c r="O45" s="178"/>
      <c r="P45" s="178"/>
      <c r="Q45" s="178"/>
      <c r="R45" s="178"/>
      <c r="S45" s="178"/>
      <c r="T45" s="178"/>
      <c r="U45" s="178"/>
      <c r="V45" s="178"/>
      <c r="W45" s="184"/>
      <c r="X45" s="184"/>
      <c r="Y45" s="184"/>
      <c r="Z45" s="184"/>
      <c r="AA45" s="190"/>
      <c r="AB45" s="190"/>
      <c r="AC45" s="190"/>
      <c r="AD45" s="190"/>
      <c r="AE45" s="190"/>
      <c r="AF45" s="190"/>
      <c r="AG45" s="190"/>
      <c r="AH45" s="206"/>
      <c r="AI45" s="206"/>
      <c r="AJ45" s="206"/>
      <c r="AK45" s="206"/>
      <c r="AL45" s="206"/>
      <c r="AM45" s="206"/>
      <c r="AN45" s="206"/>
      <c r="AO45" s="206"/>
      <c r="AP45" s="206"/>
      <c r="AQ45" s="206"/>
      <c r="AR45" s="206"/>
      <c r="AS45" s="206"/>
      <c r="AT45" s="206"/>
      <c r="AU45" s="206"/>
      <c r="AV45" s="206"/>
      <c r="AW45" s="206"/>
      <c r="AX45" s="206"/>
      <c r="AY45" s="206"/>
      <c r="AZ45" s="206"/>
      <c r="BA45" s="206"/>
      <c r="BB45" s="206"/>
      <c r="BC45" s="206"/>
      <c r="BD45" s="206"/>
      <c r="BE45" s="206"/>
      <c r="BF45" s="206"/>
      <c r="BG45" s="206"/>
      <c r="BH45" s="206"/>
      <c r="BI45" s="206"/>
      <c r="BJ45" s="206"/>
      <c r="BK45" s="206"/>
      <c r="BL45" s="206"/>
      <c r="BM45" s="206"/>
      <c r="BN45" s="206"/>
      <c r="BO45" s="206"/>
      <c r="BP45" s="206"/>
      <c r="BQ45" s="206"/>
      <c r="BR45" s="206"/>
      <c r="BS45" s="206"/>
      <c r="BT45" s="206"/>
      <c r="BU45" s="206"/>
      <c r="BV45" s="206"/>
      <c r="BW45" s="206"/>
      <c r="BX45" s="206"/>
      <c r="BY45" s="206"/>
      <c r="BZ45" s="206"/>
      <c r="CA45" s="206"/>
      <c r="CB45" s="206"/>
      <c r="CC45" s="206"/>
      <c r="CD45" s="206"/>
      <c r="CE45" s="206"/>
      <c r="CF45" s="206"/>
      <c r="CG45" s="206"/>
      <c r="CH45" s="206"/>
      <c r="CI45" s="206"/>
      <c r="CJ45" s="206"/>
      <c r="CK45" s="206"/>
      <c r="CL45" s="206"/>
    </row>
    <row r="46" s="122" customFormat="1" ht="100" customHeight="1" spans="1:90">
      <c r="A46" s="156" t="s">
        <v>41</v>
      </c>
      <c r="B46" s="148" t="s">
        <v>151</v>
      </c>
      <c r="C46" s="148"/>
      <c r="D46" s="148"/>
      <c r="E46" s="149"/>
      <c r="F46" s="149"/>
      <c r="G46" s="149"/>
      <c r="H46" s="149"/>
      <c r="I46" s="149"/>
      <c r="J46" s="148"/>
      <c r="K46" s="178">
        <f t="shared" ref="K46:V46" si="14">K47+K48+K49</f>
        <v>0</v>
      </c>
      <c r="L46" s="178">
        <f t="shared" si="14"/>
        <v>0</v>
      </c>
      <c r="M46" s="178">
        <f t="shared" si="14"/>
        <v>0</v>
      </c>
      <c r="N46" s="178">
        <f t="shared" si="14"/>
        <v>0</v>
      </c>
      <c r="O46" s="178">
        <f t="shared" si="14"/>
        <v>0</v>
      </c>
      <c r="P46" s="178">
        <f t="shared" si="14"/>
        <v>0</v>
      </c>
      <c r="Q46" s="178">
        <f t="shared" si="14"/>
        <v>0</v>
      </c>
      <c r="R46" s="178">
        <f t="shared" si="14"/>
        <v>0</v>
      </c>
      <c r="S46" s="178">
        <f t="shared" si="14"/>
        <v>0</v>
      </c>
      <c r="T46" s="178">
        <f t="shared" si="14"/>
        <v>0</v>
      </c>
      <c r="U46" s="178">
        <f t="shared" si="14"/>
        <v>0</v>
      </c>
      <c r="V46" s="178">
        <f t="shared" si="14"/>
        <v>0</v>
      </c>
      <c r="W46" s="184"/>
      <c r="X46" s="184"/>
      <c r="Y46" s="184"/>
      <c r="Z46" s="184"/>
      <c r="AA46" s="190"/>
      <c r="AB46" s="190"/>
      <c r="AC46" s="190"/>
      <c r="AD46" s="190"/>
      <c r="AE46" s="190"/>
      <c r="AF46" s="190"/>
      <c r="AG46" s="190"/>
      <c r="AH46" s="206"/>
      <c r="AI46" s="206"/>
      <c r="AJ46" s="206"/>
      <c r="AK46" s="206"/>
      <c r="AL46" s="206"/>
      <c r="AM46" s="206"/>
      <c r="AN46" s="206"/>
      <c r="AO46" s="206"/>
      <c r="AP46" s="206"/>
      <c r="AQ46" s="206"/>
      <c r="AR46" s="206"/>
      <c r="AS46" s="206"/>
      <c r="AT46" s="206"/>
      <c r="AU46" s="206"/>
      <c r="AV46" s="206"/>
      <c r="AW46" s="206"/>
      <c r="AX46" s="206"/>
      <c r="AY46" s="206"/>
      <c r="AZ46" s="206"/>
      <c r="BA46" s="206"/>
      <c r="BB46" s="206"/>
      <c r="BC46" s="206"/>
      <c r="BD46" s="206"/>
      <c r="BE46" s="206"/>
      <c r="BF46" s="206"/>
      <c r="BG46" s="206"/>
      <c r="BH46" s="206"/>
      <c r="BI46" s="206"/>
      <c r="BJ46" s="206"/>
      <c r="BK46" s="206"/>
      <c r="BL46" s="206"/>
      <c r="BM46" s="206"/>
      <c r="BN46" s="206"/>
      <c r="BO46" s="206"/>
      <c r="BP46" s="206"/>
      <c r="BQ46" s="206"/>
      <c r="BR46" s="206"/>
      <c r="BS46" s="206"/>
      <c r="BT46" s="206"/>
      <c r="BU46" s="206"/>
      <c r="BV46" s="206"/>
      <c r="BW46" s="206"/>
      <c r="BX46" s="206"/>
      <c r="BY46" s="206"/>
      <c r="BZ46" s="206"/>
      <c r="CA46" s="206"/>
      <c r="CB46" s="206"/>
      <c r="CC46" s="206"/>
      <c r="CD46" s="206"/>
      <c r="CE46" s="206"/>
      <c r="CF46" s="206"/>
      <c r="CG46" s="206"/>
      <c r="CH46" s="206"/>
      <c r="CI46" s="206"/>
      <c r="CJ46" s="206"/>
      <c r="CK46" s="206"/>
      <c r="CL46" s="206"/>
    </row>
    <row r="47" s="122" customFormat="1" ht="100" customHeight="1" spans="1:90">
      <c r="A47" s="156" t="s">
        <v>58</v>
      </c>
      <c r="B47" s="148" t="s">
        <v>152</v>
      </c>
      <c r="C47" s="148"/>
      <c r="D47" s="148"/>
      <c r="E47" s="149"/>
      <c r="F47" s="149"/>
      <c r="G47" s="149"/>
      <c r="H47" s="149"/>
      <c r="I47" s="149"/>
      <c r="J47" s="148"/>
      <c r="K47" s="178"/>
      <c r="L47" s="178"/>
      <c r="M47" s="178"/>
      <c r="N47" s="178"/>
      <c r="O47" s="178"/>
      <c r="P47" s="178"/>
      <c r="Q47" s="178"/>
      <c r="R47" s="178"/>
      <c r="S47" s="178"/>
      <c r="T47" s="178"/>
      <c r="U47" s="178"/>
      <c r="V47" s="178"/>
      <c r="W47" s="184"/>
      <c r="X47" s="184"/>
      <c r="Y47" s="184"/>
      <c r="Z47" s="184"/>
      <c r="AA47" s="190"/>
      <c r="AB47" s="190"/>
      <c r="AC47" s="190"/>
      <c r="AD47" s="190"/>
      <c r="AE47" s="190"/>
      <c r="AF47" s="190"/>
      <c r="AG47" s="190"/>
      <c r="AH47" s="206"/>
      <c r="AI47" s="206"/>
      <c r="AJ47" s="206"/>
      <c r="AK47" s="206"/>
      <c r="AL47" s="206"/>
      <c r="AM47" s="206"/>
      <c r="AN47" s="206"/>
      <c r="AO47" s="206"/>
      <c r="AP47" s="206"/>
      <c r="AQ47" s="206"/>
      <c r="AR47" s="206"/>
      <c r="AS47" s="206"/>
      <c r="AT47" s="206"/>
      <c r="AU47" s="206"/>
      <c r="AV47" s="206"/>
      <c r="AW47" s="206"/>
      <c r="AX47" s="206"/>
      <c r="AY47" s="206"/>
      <c r="AZ47" s="206"/>
      <c r="BA47" s="206"/>
      <c r="BB47" s="206"/>
      <c r="BC47" s="206"/>
      <c r="BD47" s="206"/>
      <c r="BE47" s="206"/>
      <c r="BF47" s="206"/>
      <c r="BG47" s="206"/>
      <c r="BH47" s="206"/>
      <c r="BI47" s="206"/>
      <c r="BJ47" s="206"/>
      <c r="BK47" s="206"/>
      <c r="BL47" s="206"/>
      <c r="BM47" s="206"/>
      <c r="BN47" s="206"/>
      <c r="BO47" s="206"/>
      <c r="BP47" s="206"/>
      <c r="BQ47" s="206"/>
      <c r="BR47" s="206"/>
      <c r="BS47" s="206"/>
      <c r="BT47" s="206"/>
      <c r="BU47" s="206"/>
      <c r="BV47" s="206"/>
      <c r="BW47" s="206"/>
      <c r="BX47" s="206"/>
      <c r="BY47" s="206"/>
      <c r="BZ47" s="206"/>
      <c r="CA47" s="206"/>
      <c r="CB47" s="206"/>
      <c r="CC47" s="206"/>
      <c r="CD47" s="206"/>
      <c r="CE47" s="206"/>
      <c r="CF47" s="206"/>
      <c r="CG47" s="206"/>
      <c r="CH47" s="206"/>
      <c r="CI47" s="206"/>
      <c r="CJ47" s="206"/>
      <c r="CK47" s="206"/>
      <c r="CL47" s="206"/>
    </row>
    <row r="48" s="122" customFormat="1" ht="100" customHeight="1" spans="1:90">
      <c r="A48" s="156" t="s">
        <v>58</v>
      </c>
      <c r="B48" s="148" t="s">
        <v>153</v>
      </c>
      <c r="C48" s="148"/>
      <c r="D48" s="148"/>
      <c r="E48" s="149"/>
      <c r="F48" s="149"/>
      <c r="G48" s="149"/>
      <c r="H48" s="149"/>
      <c r="I48" s="149"/>
      <c r="J48" s="148"/>
      <c r="K48" s="178"/>
      <c r="L48" s="178"/>
      <c r="M48" s="178"/>
      <c r="N48" s="178"/>
      <c r="O48" s="178"/>
      <c r="P48" s="178"/>
      <c r="Q48" s="178"/>
      <c r="R48" s="178"/>
      <c r="S48" s="178"/>
      <c r="T48" s="178"/>
      <c r="U48" s="178"/>
      <c r="V48" s="178"/>
      <c r="W48" s="184"/>
      <c r="X48" s="184"/>
      <c r="Y48" s="184"/>
      <c r="Z48" s="184"/>
      <c r="AA48" s="190"/>
      <c r="AB48" s="190"/>
      <c r="AC48" s="190"/>
      <c r="AD48" s="190"/>
      <c r="AE48" s="190"/>
      <c r="AF48" s="190"/>
      <c r="AG48" s="190"/>
      <c r="AH48" s="206"/>
      <c r="AI48" s="206"/>
      <c r="AJ48" s="206"/>
      <c r="AK48" s="206"/>
      <c r="AL48" s="206"/>
      <c r="AM48" s="206"/>
      <c r="AN48" s="206"/>
      <c r="AO48" s="206"/>
      <c r="AP48" s="206"/>
      <c r="AQ48" s="206"/>
      <c r="AR48" s="206"/>
      <c r="AS48" s="206"/>
      <c r="AT48" s="206"/>
      <c r="AU48" s="206"/>
      <c r="AV48" s="206"/>
      <c r="AW48" s="206"/>
      <c r="AX48" s="206"/>
      <c r="AY48" s="206"/>
      <c r="AZ48" s="206"/>
      <c r="BA48" s="206"/>
      <c r="BB48" s="206"/>
      <c r="BC48" s="206"/>
      <c r="BD48" s="206"/>
      <c r="BE48" s="206"/>
      <c r="BF48" s="206"/>
      <c r="BG48" s="206"/>
      <c r="BH48" s="206"/>
      <c r="BI48" s="206"/>
      <c r="BJ48" s="206"/>
      <c r="BK48" s="206"/>
      <c r="BL48" s="206"/>
      <c r="BM48" s="206"/>
      <c r="BN48" s="206"/>
      <c r="BO48" s="206"/>
      <c r="BP48" s="206"/>
      <c r="BQ48" s="206"/>
      <c r="BR48" s="206"/>
      <c r="BS48" s="206"/>
      <c r="BT48" s="206"/>
      <c r="BU48" s="206"/>
      <c r="BV48" s="206"/>
      <c r="BW48" s="206"/>
      <c r="BX48" s="206"/>
      <c r="BY48" s="206"/>
      <c r="BZ48" s="206"/>
      <c r="CA48" s="206"/>
      <c r="CB48" s="206"/>
      <c r="CC48" s="206"/>
      <c r="CD48" s="206"/>
      <c r="CE48" s="206"/>
      <c r="CF48" s="206"/>
      <c r="CG48" s="206"/>
      <c r="CH48" s="206"/>
      <c r="CI48" s="206"/>
      <c r="CJ48" s="206"/>
      <c r="CK48" s="206"/>
      <c r="CL48" s="206"/>
    </row>
    <row r="49" s="122" customFormat="1" ht="100" customHeight="1" spans="1:90">
      <c r="A49" s="156" t="s">
        <v>58</v>
      </c>
      <c r="B49" s="148" t="s">
        <v>154</v>
      </c>
      <c r="C49" s="148"/>
      <c r="D49" s="148"/>
      <c r="E49" s="149"/>
      <c r="F49" s="149"/>
      <c r="G49" s="149"/>
      <c r="H49" s="149"/>
      <c r="I49" s="149"/>
      <c r="J49" s="148"/>
      <c r="K49" s="178"/>
      <c r="L49" s="178"/>
      <c r="M49" s="178"/>
      <c r="N49" s="178"/>
      <c r="O49" s="178"/>
      <c r="P49" s="178"/>
      <c r="Q49" s="178"/>
      <c r="R49" s="178"/>
      <c r="S49" s="178"/>
      <c r="T49" s="178"/>
      <c r="U49" s="178"/>
      <c r="V49" s="178"/>
      <c r="W49" s="184"/>
      <c r="X49" s="184"/>
      <c r="Y49" s="184"/>
      <c r="Z49" s="184"/>
      <c r="AA49" s="190"/>
      <c r="AB49" s="190"/>
      <c r="AC49" s="190"/>
      <c r="AD49" s="190"/>
      <c r="AE49" s="190"/>
      <c r="AF49" s="190"/>
      <c r="AG49" s="190"/>
      <c r="AH49" s="206"/>
      <c r="AI49" s="206"/>
      <c r="AJ49" s="206"/>
      <c r="AK49" s="206"/>
      <c r="AL49" s="206"/>
      <c r="AM49" s="206"/>
      <c r="AN49" s="206"/>
      <c r="AO49" s="206"/>
      <c r="AP49" s="206"/>
      <c r="AQ49" s="206"/>
      <c r="AR49" s="206"/>
      <c r="AS49" s="206"/>
      <c r="AT49" s="206"/>
      <c r="AU49" s="206"/>
      <c r="AV49" s="206"/>
      <c r="AW49" s="206"/>
      <c r="AX49" s="206"/>
      <c r="AY49" s="206"/>
      <c r="AZ49" s="206"/>
      <c r="BA49" s="206"/>
      <c r="BB49" s="206"/>
      <c r="BC49" s="206"/>
      <c r="BD49" s="206"/>
      <c r="BE49" s="206"/>
      <c r="BF49" s="206"/>
      <c r="BG49" s="206"/>
      <c r="BH49" s="206"/>
      <c r="BI49" s="206"/>
      <c r="BJ49" s="206"/>
      <c r="BK49" s="206"/>
      <c r="BL49" s="206"/>
      <c r="BM49" s="206"/>
      <c r="BN49" s="206"/>
      <c r="BO49" s="206"/>
      <c r="BP49" s="206"/>
      <c r="BQ49" s="206"/>
      <c r="BR49" s="206"/>
      <c r="BS49" s="206"/>
      <c r="BT49" s="206"/>
      <c r="BU49" s="206"/>
      <c r="BV49" s="206"/>
      <c r="BW49" s="206"/>
      <c r="BX49" s="206"/>
      <c r="BY49" s="206"/>
      <c r="BZ49" s="206"/>
      <c r="CA49" s="206"/>
      <c r="CB49" s="206"/>
      <c r="CC49" s="206"/>
      <c r="CD49" s="206"/>
      <c r="CE49" s="206"/>
      <c r="CF49" s="206"/>
      <c r="CG49" s="206"/>
      <c r="CH49" s="206"/>
      <c r="CI49" s="206"/>
      <c r="CJ49" s="206"/>
      <c r="CK49" s="206"/>
      <c r="CL49" s="206"/>
    </row>
    <row r="50" s="122" customFormat="1" ht="100" customHeight="1" spans="1:90">
      <c r="A50" s="156" t="s">
        <v>58</v>
      </c>
      <c r="B50" s="148" t="s">
        <v>155</v>
      </c>
      <c r="C50" s="148"/>
      <c r="D50" s="148"/>
      <c r="E50" s="149"/>
      <c r="F50" s="149"/>
      <c r="G50" s="149"/>
      <c r="H50" s="149"/>
      <c r="I50" s="149"/>
      <c r="J50" s="148"/>
      <c r="K50" s="178"/>
      <c r="L50" s="178"/>
      <c r="M50" s="178"/>
      <c r="N50" s="178"/>
      <c r="O50" s="178"/>
      <c r="P50" s="178"/>
      <c r="Q50" s="178"/>
      <c r="R50" s="178"/>
      <c r="S50" s="178"/>
      <c r="T50" s="178"/>
      <c r="U50" s="178"/>
      <c r="V50" s="178"/>
      <c r="W50" s="184"/>
      <c r="X50" s="184"/>
      <c r="Y50" s="184"/>
      <c r="Z50" s="184"/>
      <c r="AA50" s="190"/>
      <c r="AB50" s="190"/>
      <c r="AC50" s="190"/>
      <c r="AD50" s="190"/>
      <c r="AE50" s="190"/>
      <c r="AF50" s="190"/>
      <c r="AG50" s="190"/>
      <c r="AH50" s="206"/>
      <c r="AI50" s="206"/>
      <c r="AJ50" s="206"/>
      <c r="AK50" s="206"/>
      <c r="AL50" s="206"/>
      <c r="AM50" s="206"/>
      <c r="AN50" s="206"/>
      <c r="AO50" s="206"/>
      <c r="AP50" s="206"/>
      <c r="AQ50" s="206"/>
      <c r="AR50" s="206"/>
      <c r="AS50" s="206"/>
      <c r="AT50" s="206"/>
      <c r="AU50" s="206"/>
      <c r="AV50" s="206"/>
      <c r="AW50" s="206"/>
      <c r="AX50" s="206"/>
      <c r="AY50" s="206"/>
      <c r="AZ50" s="206"/>
      <c r="BA50" s="206"/>
      <c r="BB50" s="206"/>
      <c r="BC50" s="206"/>
      <c r="BD50" s="206"/>
      <c r="BE50" s="206"/>
      <c r="BF50" s="206"/>
      <c r="BG50" s="206"/>
      <c r="BH50" s="206"/>
      <c r="BI50" s="206"/>
      <c r="BJ50" s="206"/>
      <c r="BK50" s="206"/>
      <c r="BL50" s="206"/>
      <c r="BM50" s="206"/>
      <c r="BN50" s="206"/>
      <c r="BO50" s="206"/>
      <c r="BP50" s="206"/>
      <c r="BQ50" s="206"/>
      <c r="BR50" s="206"/>
      <c r="BS50" s="206"/>
      <c r="BT50" s="206"/>
      <c r="BU50" s="206"/>
      <c r="BV50" s="206"/>
      <c r="BW50" s="206"/>
      <c r="BX50" s="206"/>
      <c r="BY50" s="206"/>
      <c r="BZ50" s="206"/>
      <c r="CA50" s="206"/>
      <c r="CB50" s="206"/>
      <c r="CC50" s="206"/>
      <c r="CD50" s="206"/>
      <c r="CE50" s="206"/>
      <c r="CF50" s="206"/>
      <c r="CG50" s="206"/>
      <c r="CH50" s="206"/>
      <c r="CI50" s="206"/>
      <c r="CJ50" s="206"/>
      <c r="CK50" s="206"/>
      <c r="CL50" s="206"/>
    </row>
    <row r="51" s="122" customFormat="1" ht="100" customHeight="1" spans="1:90">
      <c r="A51" s="156" t="s">
        <v>41</v>
      </c>
      <c r="B51" s="148" t="s">
        <v>156</v>
      </c>
      <c r="C51" s="148"/>
      <c r="D51" s="148"/>
      <c r="E51" s="149"/>
      <c r="F51" s="149"/>
      <c r="G51" s="149"/>
      <c r="H51" s="149"/>
      <c r="I51" s="149"/>
      <c r="J51" s="148"/>
      <c r="K51" s="178">
        <f t="shared" ref="K51:V51" si="15">K52+K54+K55+K57</f>
        <v>1300</v>
      </c>
      <c r="L51" s="178">
        <f t="shared" si="15"/>
        <v>1300</v>
      </c>
      <c r="M51" s="178">
        <f t="shared" si="15"/>
        <v>0</v>
      </c>
      <c r="N51" s="178">
        <f t="shared" si="15"/>
        <v>250</v>
      </c>
      <c r="O51" s="178">
        <f t="shared" si="15"/>
        <v>0</v>
      </c>
      <c r="P51" s="178">
        <f t="shared" si="15"/>
        <v>250</v>
      </c>
      <c r="Q51" s="178">
        <f t="shared" si="15"/>
        <v>0</v>
      </c>
      <c r="R51" s="178">
        <f t="shared" si="15"/>
        <v>0</v>
      </c>
      <c r="S51" s="178">
        <f t="shared" si="15"/>
        <v>0</v>
      </c>
      <c r="T51" s="178">
        <f t="shared" si="15"/>
        <v>0</v>
      </c>
      <c r="U51" s="178">
        <f t="shared" si="15"/>
        <v>0</v>
      </c>
      <c r="V51" s="178">
        <f t="shared" si="15"/>
        <v>0</v>
      </c>
      <c r="W51" s="184"/>
      <c r="X51" s="184"/>
      <c r="Y51" s="184"/>
      <c r="Z51" s="184"/>
      <c r="AA51" s="190"/>
      <c r="AB51" s="190"/>
      <c r="AC51" s="190"/>
      <c r="AD51" s="190"/>
      <c r="AE51" s="190"/>
      <c r="AF51" s="190"/>
      <c r="AG51" s="190"/>
      <c r="AH51" s="206"/>
      <c r="AI51" s="206"/>
      <c r="AJ51" s="206"/>
      <c r="AK51" s="206"/>
      <c r="AL51" s="206"/>
      <c r="AM51" s="206"/>
      <c r="AN51" s="206"/>
      <c r="AO51" s="206"/>
      <c r="AP51" s="206"/>
      <c r="AQ51" s="206"/>
      <c r="AR51" s="206"/>
      <c r="AS51" s="206"/>
      <c r="AT51" s="206"/>
      <c r="AU51" s="206"/>
      <c r="AV51" s="206"/>
      <c r="AW51" s="206"/>
      <c r="AX51" s="206"/>
      <c r="AY51" s="206"/>
      <c r="AZ51" s="206"/>
      <c r="BA51" s="206"/>
      <c r="BB51" s="206"/>
      <c r="BC51" s="206"/>
      <c r="BD51" s="206"/>
      <c r="BE51" s="206"/>
      <c r="BF51" s="206"/>
      <c r="BG51" s="206"/>
      <c r="BH51" s="206"/>
      <c r="BI51" s="206"/>
      <c r="BJ51" s="206"/>
      <c r="BK51" s="206"/>
      <c r="BL51" s="206"/>
      <c r="BM51" s="206"/>
      <c r="BN51" s="206"/>
      <c r="BO51" s="206"/>
      <c r="BP51" s="206"/>
      <c r="BQ51" s="206"/>
      <c r="BR51" s="206"/>
      <c r="BS51" s="206"/>
      <c r="BT51" s="206"/>
      <c r="BU51" s="206"/>
      <c r="BV51" s="206"/>
      <c r="BW51" s="206"/>
      <c r="BX51" s="206"/>
      <c r="BY51" s="206"/>
      <c r="BZ51" s="206"/>
      <c r="CA51" s="206"/>
      <c r="CB51" s="206"/>
      <c r="CC51" s="206"/>
      <c r="CD51" s="206"/>
      <c r="CE51" s="206"/>
      <c r="CF51" s="206"/>
      <c r="CG51" s="206"/>
      <c r="CH51" s="206"/>
      <c r="CI51" s="206"/>
      <c r="CJ51" s="206"/>
      <c r="CK51" s="206"/>
      <c r="CL51" s="206"/>
    </row>
    <row r="52" s="122" customFormat="1" ht="100" customHeight="1" spans="1:90">
      <c r="A52" s="156" t="s">
        <v>58</v>
      </c>
      <c r="B52" s="148" t="s">
        <v>157</v>
      </c>
      <c r="C52" s="148"/>
      <c r="D52" s="148"/>
      <c r="E52" s="149"/>
      <c r="F52" s="149"/>
      <c r="G52" s="149"/>
      <c r="H52" s="149"/>
      <c r="I52" s="149"/>
      <c r="J52" s="148"/>
      <c r="K52" s="178">
        <f t="shared" ref="K52:U52" si="16">SUM(K53)</f>
        <v>1300</v>
      </c>
      <c r="L52" s="178">
        <f t="shared" si="16"/>
        <v>1300</v>
      </c>
      <c r="M52" s="178">
        <f t="shared" si="16"/>
        <v>0</v>
      </c>
      <c r="N52" s="178">
        <f t="shared" si="16"/>
        <v>250</v>
      </c>
      <c r="O52" s="178">
        <f t="shared" si="16"/>
        <v>0</v>
      </c>
      <c r="P52" s="178">
        <f t="shared" si="16"/>
        <v>250</v>
      </c>
      <c r="Q52" s="178">
        <f t="shared" si="16"/>
        <v>0</v>
      </c>
      <c r="R52" s="178">
        <f t="shared" si="16"/>
        <v>0</v>
      </c>
      <c r="S52" s="178">
        <f t="shared" si="16"/>
        <v>0</v>
      </c>
      <c r="T52" s="178">
        <f t="shared" si="16"/>
        <v>0</v>
      </c>
      <c r="U52" s="178">
        <f t="shared" si="16"/>
        <v>0</v>
      </c>
      <c r="V52" s="178">
        <v>0</v>
      </c>
      <c r="W52" s="184"/>
      <c r="X52" s="184"/>
      <c r="Y52" s="184"/>
      <c r="Z52" s="184"/>
      <c r="AA52" s="190"/>
      <c r="AB52" s="190"/>
      <c r="AC52" s="190"/>
      <c r="AD52" s="190"/>
      <c r="AE52" s="190"/>
      <c r="AF52" s="190"/>
      <c r="AG52" s="190"/>
      <c r="AH52" s="206"/>
      <c r="AI52" s="206"/>
      <c r="AJ52" s="206"/>
      <c r="AK52" s="206"/>
      <c r="AL52" s="206"/>
      <c r="AM52" s="206"/>
      <c r="AN52" s="206"/>
      <c r="AO52" s="206"/>
      <c r="AP52" s="206"/>
      <c r="AQ52" s="206"/>
      <c r="AR52" s="206"/>
      <c r="AS52" s="206"/>
      <c r="AT52" s="206"/>
      <c r="AU52" s="206"/>
      <c r="AV52" s="206"/>
      <c r="AW52" s="206"/>
      <c r="AX52" s="206"/>
      <c r="AY52" s="206"/>
      <c r="AZ52" s="206"/>
      <c r="BA52" s="206"/>
      <c r="BB52" s="206"/>
      <c r="BC52" s="206"/>
      <c r="BD52" s="206"/>
      <c r="BE52" s="206"/>
      <c r="BF52" s="206"/>
      <c r="BG52" s="206"/>
      <c r="BH52" s="206"/>
      <c r="BI52" s="206"/>
      <c r="BJ52" s="206"/>
      <c r="BK52" s="206"/>
      <c r="BL52" s="206"/>
      <c r="BM52" s="206"/>
      <c r="BN52" s="206"/>
      <c r="BO52" s="206"/>
      <c r="BP52" s="206"/>
      <c r="BQ52" s="206"/>
      <c r="BR52" s="206"/>
      <c r="BS52" s="206"/>
      <c r="BT52" s="206"/>
      <c r="BU52" s="206"/>
      <c r="BV52" s="206"/>
      <c r="BW52" s="206"/>
      <c r="BX52" s="206"/>
      <c r="BY52" s="206"/>
      <c r="BZ52" s="206"/>
      <c r="CA52" s="206"/>
      <c r="CB52" s="206"/>
      <c r="CC52" s="206"/>
      <c r="CD52" s="206"/>
      <c r="CE52" s="206"/>
      <c r="CF52" s="206"/>
      <c r="CG52" s="206"/>
      <c r="CH52" s="206"/>
      <c r="CI52" s="206"/>
      <c r="CJ52" s="206"/>
      <c r="CK52" s="206"/>
      <c r="CL52" s="206"/>
    </row>
    <row r="53" s="124" customFormat="1" ht="168.75" spans="1:91">
      <c r="A53" s="151">
        <v>16</v>
      </c>
      <c r="B53" s="152" t="s">
        <v>158</v>
      </c>
      <c r="C53" s="161">
        <v>2025</v>
      </c>
      <c r="D53" s="167" t="s">
        <v>159</v>
      </c>
      <c r="E53" s="152" t="s">
        <v>40</v>
      </c>
      <c r="F53" s="152" t="s">
        <v>160</v>
      </c>
      <c r="G53" s="152" t="s">
        <v>47</v>
      </c>
      <c r="H53" s="152" t="s">
        <v>48</v>
      </c>
      <c r="I53" s="152" t="s">
        <v>49</v>
      </c>
      <c r="J53" s="167" t="s">
        <v>161</v>
      </c>
      <c r="K53" s="175">
        <v>1300</v>
      </c>
      <c r="L53" s="175">
        <v>1300</v>
      </c>
      <c r="M53" s="175"/>
      <c r="N53" s="175">
        <v>250</v>
      </c>
      <c r="O53" s="152"/>
      <c r="P53" s="175">
        <v>250</v>
      </c>
      <c r="Q53" s="175"/>
      <c r="R53" s="175"/>
      <c r="S53" s="175"/>
      <c r="T53" s="175"/>
      <c r="U53" s="175"/>
      <c r="V53" s="175"/>
      <c r="W53" s="152" t="s">
        <v>72</v>
      </c>
      <c r="X53" s="152" t="s">
        <v>54</v>
      </c>
      <c r="Y53" s="152" t="s">
        <v>72</v>
      </c>
      <c r="Z53" s="152" t="s">
        <v>54</v>
      </c>
      <c r="AA53" s="152" t="s">
        <v>55</v>
      </c>
      <c r="AB53" s="167" t="s">
        <v>162</v>
      </c>
      <c r="AC53" s="167" t="s">
        <v>163</v>
      </c>
      <c r="AD53" s="175" t="s">
        <v>402</v>
      </c>
      <c r="AE53" s="152" t="s">
        <v>403</v>
      </c>
      <c r="AF53" s="152" t="s">
        <v>367</v>
      </c>
      <c r="AH53" s="134"/>
      <c r="AI53" s="134"/>
      <c r="AJ53" s="134"/>
      <c r="AK53" s="134"/>
      <c r="AL53" s="134"/>
      <c r="AM53" s="134"/>
      <c r="AN53" s="134"/>
      <c r="AO53" s="134"/>
      <c r="AP53" s="134"/>
      <c r="AQ53" s="134"/>
      <c r="AR53" s="134"/>
      <c r="AS53" s="134"/>
      <c r="AT53" s="134"/>
      <c r="AU53" s="134"/>
      <c r="AV53" s="134"/>
      <c r="AW53" s="134"/>
      <c r="AX53" s="134"/>
      <c r="AY53" s="134"/>
      <c r="AZ53" s="134"/>
      <c r="BA53" s="134"/>
      <c r="BB53" s="134"/>
      <c r="BC53" s="134"/>
      <c r="BD53" s="134"/>
      <c r="BE53" s="134"/>
      <c r="BF53" s="134"/>
      <c r="BG53" s="134"/>
      <c r="BH53" s="134"/>
      <c r="BI53" s="134"/>
      <c r="BJ53" s="134"/>
      <c r="BK53" s="134"/>
      <c r="BL53" s="134"/>
      <c r="BM53" s="134"/>
      <c r="BN53" s="134"/>
      <c r="BO53" s="134"/>
      <c r="BP53" s="134"/>
      <c r="BQ53" s="134"/>
      <c r="BR53" s="134"/>
      <c r="BS53" s="134"/>
      <c r="BT53" s="134"/>
      <c r="BU53" s="134"/>
      <c r="BV53" s="134"/>
      <c r="BW53" s="134"/>
      <c r="BX53" s="134"/>
      <c r="BY53" s="134"/>
      <c r="BZ53" s="134"/>
      <c r="CA53" s="134"/>
      <c r="CB53" s="134"/>
      <c r="CC53" s="134"/>
      <c r="CD53" s="134"/>
      <c r="CE53" s="134"/>
      <c r="CF53" s="134"/>
      <c r="CG53" s="134"/>
      <c r="CH53" s="134"/>
      <c r="CI53" s="134"/>
      <c r="CJ53" s="134"/>
      <c r="CK53" s="134"/>
      <c r="CL53" s="134"/>
      <c r="CM53" s="213"/>
    </row>
    <row r="54" s="122" customFormat="1" ht="100" customHeight="1" spans="1:90">
      <c r="A54" s="156" t="s">
        <v>58</v>
      </c>
      <c r="B54" s="148" t="s">
        <v>164</v>
      </c>
      <c r="C54" s="148"/>
      <c r="D54" s="148"/>
      <c r="E54" s="149"/>
      <c r="F54" s="149"/>
      <c r="G54" s="149"/>
      <c r="H54" s="149"/>
      <c r="I54" s="149"/>
      <c r="J54" s="148"/>
      <c r="K54" s="178"/>
      <c r="L54" s="178"/>
      <c r="M54" s="178"/>
      <c r="N54" s="178"/>
      <c r="O54" s="178"/>
      <c r="P54" s="178"/>
      <c r="Q54" s="178"/>
      <c r="R54" s="178"/>
      <c r="S54" s="178"/>
      <c r="T54" s="178"/>
      <c r="U54" s="178"/>
      <c r="V54" s="178"/>
      <c r="W54" s="184"/>
      <c r="X54" s="184"/>
      <c r="Y54" s="184"/>
      <c r="Z54" s="184"/>
      <c r="AA54" s="190"/>
      <c r="AB54" s="190"/>
      <c r="AC54" s="190"/>
      <c r="AD54" s="190"/>
      <c r="AE54" s="190"/>
      <c r="AF54" s="190"/>
      <c r="AG54" s="190"/>
      <c r="AH54" s="206"/>
      <c r="AI54" s="206"/>
      <c r="AJ54" s="206"/>
      <c r="AK54" s="206"/>
      <c r="AL54" s="206"/>
      <c r="AM54" s="206"/>
      <c r="AN54" s="206"/>
      <c r="AO54" s="206"/>
      <c r="AP54" s="206"/>
      <c r="AQ54" s="206"/>
      <c r="AR54" s="206"/>
      <c r="AS54" s="206"/>
      <c r="AT54" s="206"/>
      <c r="AU54" s="206"/>
      <c r="AV54" s="206"/>
      <c r="AW54" s="206"/>
      <c r="AX54" s="206"/>
      <c r="AY54" s="206"/>
      <c r="AZ54" s="206"/>
      <c r="BA54" s="206"/>
      <c r="BB54" s="206"/>
      <c r="BC54" s="206"/>
      <c r="BD54" s="206"/>
      <c r="BE54" s="206"/>
      <c r="BF54" s="206"/>
      <c r="BG54" s="206"/>
      <c r="BH54" s="206"/>
      <c r="BI54" s="206"/>
      <c r="BJ54" s="206"/>
      <c r="BK54" s="206"/>
      <c r="BL54" s="206"/>
      <c r="BM54" s="206"/>
      <c r="BN54" s="206"/>
      <c r="BO54" s="206"/>
      <c r="BP54" s="206"/>
      <c r="BQ54" s="206"/>
      <c r="BR54" s="206"/>
      <c r="BS54" s="206"/>
      <c r="BT54" s="206"/>
      <c r="BU54" s="206"/>
      <c r="BV54" s="206"/>
      <c r="BW54" s="206"/>
      <c r="BX54" s="206"/>
      <c r="BY54" s="206"/>
      <c r="BZ54" s="206"/>
      <c r="CA54" s="206"/>
      <c r="CB54" s="206"/>
      <c r="CC54" s="206"/>
      <c r="CD54" s="206"/>
      <c r="CE54" s="206"/>
      <c r="CF54" s="206"/>
      <c r="CG54" s="206"/>
      <c r="CH54" s="206"/>
      <c r="CI54" s="206"/>
      <c r="CJ54" s="206"/>
      <c r="CK54" s="206"/>
      <c r="CL54" s="206"/>
    </row>
    <row r="55" s="122" customFormat="1" ht="100" customHeight="1" spans="1:90">
      <c r="A55" s="156" t="s">
        <v>58</v>
      </c>
      <c r="B55" s="148" t="s">
        <v>165</v>
      </c>
      <c r="C55" s="148"/>
      <c r="D55" s="148"/>
      <c r="E55" s="149"/>
      <c r="F55" s="149"/>
      <c r="G55" s="149"/>
      <c r="H55" s="149"/>
      <c r="I55" s="149"/>
      <c r="J55" s="148"/>
      <c r="K55" s="178"/>
      <c r="L55" s="178"/>
      <c r="M55" s="178"/>
      <c r="N55" s="178"/>
      <c r="O55" s="178"/>
      <c r="P55" s="178"/>
      <c r="Q55" s="178"/>
      <c r="R55" s="178"/>
      <c r="S55" s="178"/>
      <c r="T55" s="178"/>
      <c r="U55" s="178"/>
      <c r="V55" s="178"/>
      <c r="W55" s="184"/>
      <c r="X55" s="184"/>
      <c r="Y55" s="184"/>
      <c r="Z55" s="184"/>
      <c r="AA55" s="190"/>
      <c r="AB55" s="190"/>
      <c r="AC55" s="190"/>
      <c r="AD55" s="190"/>
      <c r="AE55" s="190"/>
      <c r="AF55" s="190"/>
      <c r="AG55" s="190"/>
      <c r="AH55" s="206"/>
      <c r="AI55" s="206"/>
      <c r="AJ55" s="206"/>
      <c r="AK55" s="206"/>
      <c r="AL55" s="206"/>
      <c r="AM55" s="206"/>
      <c r="AN55" s="206"/>
      <c r="AO55" s="206"/>
      <c r="AP55" s="206"/>
      <c r="AQ55" s="206"/>
      <c r="AR55" s="206"/>
      <c r="AS55" s="206"/>
      <c r="AT55" s="206"/>
      <c r="AU55" s="206"/>
      <c r="AV55" s="206"/>
      <c r="AW55" s="206"/>
      <c r="AX55" s="206"/>
      <c r="AY55" s="206"/>
      <c r="AZ55" s="206"/>
      <c r="BA55" s="206"/>
      <c r="BB55" s="206"/>
      <c r="BC55" s="206"/>
      <c r="BD55" s="206"/>
      <c r="BE55" s="206"/>
      <c r="BF55" s="206"/>
      <c r="BG55" s="206"/>
      <c r="BH55" s="206"/>
      <c r="BI55" s="206"/>
      <c r="BJ55" s="206"/>
      <c r="BK55" s="206"/>
      <c r="BL55" s="206"/>
      <c r="BM55" s="206"/>
      <c r="BN55" s="206"/>
      <c r="BO55" s="206"/>
      <c r="BP55" s="206"/>
      <c r="BQ55" s="206"/>
      <c r="BR55" s="206"/>
      <c r="BS55" s="206"/>
      <c r="BT55" s="206"/>
      <c r="BU55" s="206"/>
      <c r="BV55" s="206"/>
      <c r="BW55" s="206"/>
      <c r="BX55" s="206"/>
      <c r="BY55" s="206"/>
      <c r="BZ55" s="206"/>
      <c r="CA55" s="206"/>
      <c r="CB55" s="206"/>
      <c r="CC55" s="206"/>
      <c r="CD55" s="206"/>
      <c r="CE55" s="206"/>
      <c r="CF55" s="206"/>
      <c r="CG55" s="206"/>
      <c r="CH55" s="206"/>
      <c r="CI55" s="206"/>
      <c r="CJ55" s="206"/>
      <c r="CK55" s="206"/>
      <c r="CL55" s="206"/>
    </row>
    <row r="56" s="122" customFormat="1" ht="100" customHeight="1" spans="1:90">
      <c r="A56" s="156" t="s">
        <v>58</v>
      </c>
      <c r="B56" s="148" t="s">
        <v>166</v>
      </c>
      <c r="C56" s="148"/>
      <c r="D56" s="148"/>
      <c r="E56" s="149"/>
      <c r="F56" s="149"/>
      <c r="G56" s="149"/>
      <c r="H56" s="149"/>
      <c r="I56" s="149"/>
      <c r="J56" s="148"/>
      <c r="K56" s="178"/>
      <c r="L56" s="178"/>
      <c r="M56" s="178"/>
      <c r="N56" s="178"/>
      <c r="O56" s="178"/>
      <c r="P56" s="178"/>
      <c r="Q56" s="178"/>
      <c r="R56" s="178"/>
      <c r="S56" s="178"/>
      <c r="T56" s="178"/>
      <c r="U56" s="178"/>
      <c r="V56" s="178"/>
      <c r="W56" s="184"/>
      <c r="X56" s="184"/>
      <c r="Y56" s="184"/>
      <c r="Z56" s="184"/>
      <c r="AA56" s="190"/>
      <c r="AB56" s="190"/>
      <c r="AC56" s="190"/>
      <c r="AD56" s="190"/>
      <c r="AE56" s="190"/>
      <c r="AF56" s="190"/>
      <c r="AG56" s="190"/>
      <c r="AH56" s="206"/>
      <c r="AI56" s="206"/>
      <c r="AJ56" s="206"/>
      <c r="AK56" s="206"/>
      <c r="AL56" s="206"/>
      <c r="AM56" s="206"/>
      <c r="AN56" s="206"/>
      <c r="AO56" s="206"/>
      <c r="AP56" s="206"/>
      <c r="AQ56" s="206"/>
      <c r="AR56" s="206"/>
      <c r="AS56" s="206"/>
      <c r="AT56" s="206"/>
      <c r="AU56" s="206"/>
      <c r="AV56" s="206"/>
      <c r="AW56" s="206"/>
      <c r="AX56" s="206"/>
      <c r="AY56" s="206"/>
      <c r="AZ56" s="206"/>
      <c r="BA56" s="206"/>
      <c r="BB56" s="206"/>
      <c r="BC56" s="206"/>
      <c r="BD56" s="206"/>
      <c r="BE56" s="206"/>
      <c r="BF56" s="206"/>
      <c r="BG56" s="206"/>
      <c r="BH56" s="206"/>
      <c r="BI56" s="206"/>
      <c r="BJ56" s="206"/>
      <c r="BK56" s="206"/>
      <c r="BL56" s="206"/>
      <c r="BM56" s="206"/>
      <c r="BN56" s="206"/>
      <c r="BO56" s="206"/>
      <c r="BP56" s="206"/>
      <c r="BQ56" s="206"/>
      <c r="BR56" s="206"/>
      <c r="BS56" s="206"/>
      <c r="BT56" s="206"/>
      <c r="BU56" s="206"/>
      <c r="BV56" s="206"/>
      <c r="BW56" s="206"/>
      <c r="BX56" s="206"/>
      <c r="BY56" s="206"/>
      <c r="BZ56" s="206"/>
      <c r="CA56" s="206"/>
      <c r="CB56" s="206"/>
      <c r="CC56" s="206"/>
      <c r="CD56" s="206"/>
      <c r="CE56" s="206"/>
      <c r="CF56" s="206"/>
      <c r="CG56" s="206"/>
      <c r="CH56" s="206"/>
      <c r="CI56" s="206"/>
      <c r="CJ56" s="206"/>
      <c r="CK56" s="206"/>
      <c r="CL56" s="206"/>
    </row>
    <row r="57" s="122" customFormat="1" ht="100" customHeight="1" spans="1:90">
      <c r="A57" s="156" t="s">
        <v>58</v>
      </c>
      <c r="B57" s="148" t="s">
        <v>167</v>
      </c>
      <c r="C57" s="148"/>
      <c r="D57" s="148"/>
      <c r="E57" s="149"/>
      <c r="F57" s="149"/>
      <c r="G57" s="149"/>
      <c r="H57" s="149"/>
      <c r="I57" s="149"/>
      <c r="J57" s="148"/>
      <c r="K57" s="178"/>
      <c r="L57" s="178"/>
      <c r="M57" s="178"/>
      <c r="N57" s="178"/>
      <c r="O57" s="178"/>
      <c r="P57" s="178"/>
      <c r="Q57" s="178"/>
      <c r="R57" s="178"/>
      <c r="S57" s="178"/>
      <c r="T57" s="178"/>
      <c r="U57" s="178"/>
      <c r="V57" s="178"/>
      <c r="W57" s="184"/>
      <c r="X57" s="184"/>
      <c r="Y57" s="184"/>
      <c r="Z57" s="184"/>
      <c r="AA57" s="190"/>
      <c r="AB57" s="190"/>
      <c r="AC57" s="190"/>
      <c r="AD57" s="190"/>
      <c r="AE57" s="190"/>
      <c r="AF57" s="190"/>
      <c r="AG57" s="190"/>
      <c r="AH57" s="206"/>
      <c r="AI57" s="206"/>
      <c r="AJ57" s="206"/>
      <c r="AK57" s="206"/>
      <c r="AL57" s="206"/>
      <c r="AM57" s="206"/>
      <c r="AN57" s="206"/>
      <c r="AO57" s="206"/>
      <c r="AP57" s="206"/>
      <c r="AQ57" s="206"/>
      <c r="AR57" s="206"/>
      <c r="AS57" s="206"/>
      <c r="AT57" s="206"/>
      <c r="AU57" s="206"/>
      <c r="AV57" s="206"/>
      <c r="AW57" s="206"/>
      <c r="AX57" s="206"/>
      <c r="AY57" s="206"/>
      <c r="AZ57" s="206"/>
      <c r="BA57" s="206"/>
      <c r="BB57" s="206"/>
      <c r="BC57" s="206"/>
      <c r="BD57" s="206"/>
      <c r="BE57" s="206"/>
      <c r="BF57" s="206"/>
      <c r="BG57" s="206"/>
      <c r="BH57" s="206"/>
      <c r="BI57" s="206"/>
      <c r="BJ57" s="206"/>
      <c r="BK57" s="206"/>
      <c r="BL57" s="206"/>
      <c r="BM57" s="206"/>
      <c r="BN57" s="206"/>
      <c r="BO57" s="206"/>
      <c r="BP57" s="206"/>
      <c r="BQ57" s="206"/>
      <c r="BR57" s="206"/>
      <c r="BS57" s="206"/>
      <c r="BT57" s="206"/>
      <c r="BU57" s="206"/>
      <c r="BV57" s="206"/>
      <c r="BW57" s="206"/>
      <c r="BX57" s="206"/>
      <c r="BY57" s="206"/>
      <c r="BZ57" s="206"/>
      <c r="CA57" s="206"/>
      <c r="CB57" s="206"/>
      <c r="CC57" s="206"/>
      <c r="CD57" s="206"/>
      <c r="CE57" s="206"/>
      <c r="CF57" s="206"/>
      <c r="CG57" s="206"/>
      <c r="CH57" s="206"/>
      <c r="CI57" s="206"/>
      <c r="CJ57" s="206"/>
      <c r="CK57" s="206"/>
      <c r="CL57" s="206"/>
    </row>
    <row r="58" s="122" customFormat="1" ht="100" customHeight="1" spans="1:90">
      <c r="A58" s="147" t="s">
        <v>39</v>
      </c>
      <c r="B58" s="148" t="s">
        <v>168</v>
      </c>
      <c r="C58" s="148"/>
      <c r="D58" s="148"/>
      <c r="E58" s="149"/>
      <c r="F58" s="149"/>
      <c r="G58" s="149"/>
      <c r="H58" s="149"/>
      <c r="I58" s="149"/>
      <c r="J58" s="148"/>
      <c r="K58" s="178">
        <f t="shared" ref="K58:V58" si="17">K59+K63+K67+K70+K74</f>
        <v>0</v>
      </c>
      <c r="L58" s="178">
        <f t="shared" si="17"/>
        <v>0</v>
      </c>
      <c r="M58" s="178">
        <f t="shared" si="17"/>
        <v>0</v>
      </c>
      <c r="N58" s="178">
        <f t="shared" si="17"/>
        <v>102</v>
      </c>
      <c r="O58" s="178">
        <f t="shared" si="17"/>
        <v>60</v>
      </c>
      <c r="P58" s="178">
        <f t="shared" si="17"/>
        <v>40</v>
      </c>
      <c r="Q58" s="178">
        <f t="shared" si="17"/>
        <v>0</v>
      </c>
      <c r="R58" s="178">
        <f t="shared" si="17"/>
        <v>2</v>
      </c>
      <c r="S58" s="178">
        <f t="shared" si="17"/>
        <v>0</v>
      </c>
      <c r="T58" s="178">
        <f t="shared" si="17"/>
        <v>0</v>
      </c>
      <c r="U58" s="178">
        <f t="shared" si="17"/>
        <v>0</v>
      </c>
      <c r="V58" s="178">
        <f t="shared" si="17"/>
        <v>0</v>
      </c>
      <c r="W58" s="184"/>
      <c r="X58" s="184"/>
      <c r="Y58" s="184"/>
      <c r="Z58" s="184"/>
      <c r="AA58" s="190"/>
      <c r="AB58" s="190"/>
      <c r="AC58" s="190"/>
      <c r="AD58" s="190"/>
      <c r="AE58" s="190"/>
      <c r="AF58" s="190"/>
      <c r="AG58" s="190"/>
      <c r="AH58" s="206"/>
      <c r="AI58" s="206"/>
      <c r="AJ58" s="206"/>
      <c r="AK58" s="206"/>
      <c r="AL58" s="206"/>
      <c r="AM58" s="206"/>
      <c r="AN58" s="206"/>
      <c r="AO58" s="206"/>
      <c r="AP58" s="206"/>
      <c r="AQ58" s="206"/>
      <c r="AR58" s="206"/>
      <c r="AS58" s="206"/>
      <c r="AT58" s="206"/>
      <c r="AU58" s="206"/>
      <c r="AV58" s="206"/>
      <c r="AW58" s="206"/>
      <c r="AX58" s="206"/>
      <c r="AY58" s="206"/>
      <c r="AZ58" s="206"/>
      <c r="BA58" s="206"/>
      <c r="BB58" s="206"/>
      <c r="BC58" s="206"/>
      <c r="BD58" s="206"/>
      <c r="BE58" s="206"/>
      <c r="BF58" s="206"/>
      <c r="BG58" s="206"/>
      <c r="BH58" s="206"/>
      <c r="BI58" s="206"/>
      <c r="BJ58" s="206"/>
      <c r="BK58" s="206"/>
      <c r="BL58" s="206"/>
      <c r="BM58" s="206"/>
      <c r="BN58" s="206"/>
      <c r="BO58" s="206"/>
      <c r="BP58" s="206"/>
      <c r="BQ58" s="206"/>
      <c r="BR58" s="206"/>
      <c r="BS58" s="206"/>
      <c r="BT58" s="206"/>
      <c r="BU58" s="206"/>
      <c r="BV58" s="206"/>
      <c r="BW58" s="206"/>
      <c r="BX58" s="206"/>
      <c r="BY58" s="206"/>
      <c r="BZ58" s="206"/>
      <c r="CA58" s="206"/>
      <c r="CB58" s="206"/>
      <c r="CC58" s="206"/>
      <c r="CD58" s="206"/>
      <c r="CE58" s="206"/>
      <c r="CF58" s="206"/>
      <c r="CG58" s="206"/>
      <c r="CH58" s="206"/>
      <c r="CI58" s="206"/>
      <c r="CJ58" s="206"/>
      <c r="CK58" s="206"/>
      <c r="CL58" s="206"/>
    </row>
    <row r="59" s="122" customFormat="1" ht="100" customHeight="1" spans="1:90">
      <c r="A59" s="147" t="s">
        <v>41</v>
      </c>
      <c r="B59" s="148" t="s">
        <v>169</v>
      </c>
      <c r="C59" s="148"/>
      <c r="D59" s="148"/>
      <c r="E59" s="149"/>
      <c r="F59" s="149"/>
      <c r="G59" s="149"/>
      <c r="H59" s="149"/>
      <c r="I59" s="149"/>
      <c r="J59" s="148"/>
      <c r="K59" s="178">
        <f t="shared" ref="K59:V59" si="18">K60+K62</f>
        <v>0</v>
      </c>
      <c r="L59" s="178">
        <f t="shared" si="18"/>
        <v>0</v>
      </c>
      <c r="M59" s="178">
        <f t="shared" si="18"/>
        <v>0</v>
      </c>
      <c r="N59" s="178">
        <f t="shared" si="18"/>
        <v>102</v>
      </c>
      <c r="O59" s="178">
        <f t="shared" si="18"/>
        <v>60</v>
      </c>
      <c r="P59" s="178">
        <f t="shared" si="18"/>
        <v>40</v>
      </c>
      <c r="Q59" s="178">
        <f t="shared" si="18"/>
        <v>0</v>
      </c>
      <c r="R59" s="178">
        <f t="shared" si="18"/>
        <v>2</v>
      </c>
      <c r="S59" s="178">
        <f t="shared" si="18"/>
        <v>0</v>
      </c>
      <c r="T59" s="178">
        <f t="shared" si="18"/>
        <v>0</v>
      </c>
      <c r="U59" s="178">
        <f t="shared" si="18"/>
        <v>0</v>
      </c>
      <c r="V59" s="178">
        <f t="shared" si="18"/>
        <v>0</v>
      </c>
      <c r="W59" s="184"/>
      <c r="X59" s="184"/>
      <c r="Y59" s="184"/>
      <c r="Z59" s="184"/>
      <c r="AA59" s="190"/>
      <c r="AB59" s="190"/>
      <c r="AC59" s="190"/>
      <c r="AD59" s="190"/>
      <c r="AE59" s="190"/>
      <c r="AF59" s="190"/>
      <c r="AG59" s="190"/>
      <c r="AH59" s="206"/>
      <c r="AI59" s="206"/>
      <c r="AJ59" s="206"/>
      <c r="AK59" s="206"/>
      <c r="AL59" s="206"/>
      <c r="AM59" s="206"/>
      <c r="AN59" s="206"/>
      <c r="AO59" s="206"/>
      <c r="AP59" s="206"/>
      <c r="AQ59" s="206"/>
      <c r="AR59" s="206"/>
      <c r="AS59" s="206"/>
      <c r="AT59" s="206"/>
      <c r="AU59" s="206"/>
      <c r="AV59" s="206"/>
      <c r="AW59" s="206"/>
      <c r="AX59" s="206"/>
      <c r="AY59" s="206"/>
      <c r="AZ59" s="206"/>
      <c r="BA59" s="206"/>
      <c r="BB59" s="206"/>
      <c r="BC59" s="206"/>
      <c r="BD59" s="206"/>
      <c r="BE59" s="206"/>
      <c r="BF59" s="206"/>
      <c r="BG59" s="206"/>
      <c r="BH59" s="206"/>
      <c r="BI59" s="206"/>
      <c r="BJ59" s="206"/>
      <c r="BK59" s="206"/>
      <c r="BL59" s="206"/>
      <c r="BM59" s="206"/>
      <c r="BN59" s="206"/>
      <c r="BO59" s="206"/>
      <c r="BP59" s="206"/>
      <c r="BQ59" s="206"/>
      <c r="BR59" s="206"/>
      <c r="BS59" s="206"/>
      <c r="BT59" s="206"/>
      <c r="BU59" s="206"/>
      <c r="BV59" s="206"/>
      <c r="BW59" s="206"/>
      <c r="BX59" s="206"/>
      <c r="BY59" s="206"/>
      <c r="BZ59" s="206"/>
      <c r="CA59" s="206"/>
      <c r="CB59" s="206"/>
      <c r="CC59" s="206"/>
      <c r="CD59" s="206"/>
      <c r="CE59" s="206"/>
      <c r="CF59" s="206"/>
      <c r="CG59" s="206"/>
      <c r="CH59" s="206"/>
      <c r="CI59" s="206"/>
      <c r="CJ59" s="206"/>
      <c r="CK59" s="206"/>
      <c r="CL59" s="206"/>
    </row>
    <row r="60" s="122" customFormat="1" ht="100" customHeight="1" spans="1:90">
      <c r="A60" s="156" t="s">
        <v>58</v>
      </c>
      <c r="B60" s="148" t="s">
        <v>170</v>
      </c>
      <c r="C60" s="148"/>
      <c r="D60" s="148"/>
      <c r="E60" s="149"/>
      <c r="F60" s="149"/>
      <c r="G60" s="149"/>
      <c r="H60" s="149"/>
      <c r="I60" s="149"/>
      <c r="J60" s="148"/>
      <c r="K60" s="178">
        <f t="shared" ref="K60:V60" si="19">SUM(K61)</f>
        <v>0</v>
      </c>
      <c r="L60" s="178">
        <f t="shared" si="19"/>
        <v>0</v>
      </c>
      <c r="M60" s="178">
        <f t="shared" si="19"/>
        <v>0</v>
      </c>
      <c r="N60" s="178">
        <f t="shared" si="19"/>
        <v>102</v>
      </c>
      <c r="O60" s="178">
        <f t="shared" si="19"/>
        <v>60</v>
      </c>
      <c r="P60" s="178">
        <f t="shared" si="19"/>
        <v>40</v>
      </c>
      <c r="Q60" s="178">
        <f t="shared" si="19"/>
        <v>0</v>
      </c>
      <c r="R60" s="178">
        <f t="shared" si="19"/>
        <v>2</v>
      </c>
      <c r="S60" s="178">
        <f t="shared" si="19"/>
        <v>0</v>
      </c>
      <c r="T60" s="178">
        <f t="shared" si="19"/>
        <v>0</v>
      </c>
      <c r="U60" s="178">
        <f t="shared" si="19"/>
        <v>0</v>
      </c>
      <c r="V60" s="178">
        <f t="shared" si="19"/>
        <v>0</v>
      </c>
      <c r="W60" s="184"/>
      <c r="X60" s="184"/>
      <c r="Y60" s="184"/>
      <c r="Z60" s="184"/>
      <c r="AA60" s="190"/>
      <c r="AB60" s="190"/>
      <c r="AC60" s="190"/>
      <c r="AD60" s="190"/>
      <c r="AE60" s="190"/>
      <c r="AF60" s="190"/>
      <c r="AG60" s="190"/>
      <c r="AH60" s="206"/>
      <c r="AI60" s="206"/>
      <c r="AJ60" s="206"/>
      <c r="AK60" s="206"/>
      <c r="AL60" s="206"/>
      <c r="AM60" s="206"/>
      <c r="AN60" s="206"/>
      <c r="AO60" s="206"/>
      <c r="AP60" s="206"/>
      <c r="AQ60" s="206"/>
      <c r="AR60" s="206"/>
      <c r="AS60" s="206"/>
      <c r="AT60" s="206"/>
      <c r="AU60" s="206"/>
      <c r="AV60" s="206"/>
      <c r="AW60" s="206"/>
      <c r="AX60" s="206"/>
      <c r="AY60" s="206"/>
      <c r="AZ60" s="206"/>
      <c r="BA60" s="206"/>
      <c r="BB60" s="206"/>
      <c r="BC60" s="206"/>
      <c r="BD60" s="206"/>
      <c r="BE60" s="206"/>
      <c r="BF60" s="206"/>
      <c r="BG60" s="206"/>
      <c r="BH60" s="206"/>
      <c r="BI60" s="206"/>
      <c r="BJ60" s="206"/>
      <c r="BK60" s="206"/>
      <c r="BL60" s="206"/>
      <c r="BM60" s="206"/>
      <c r="BN60" s="206"/>
      <c r="BO60" s="206"/>
      <c r="BP60" s="206"/>
      <c r="BQ60" s="206"/>
      <c r="BR60" s="206"/>
      <c r="BS60" s="206"/>
      <c r="BT60" s="206"/>
      <c r="BU60" s="206"/>
      <c r="BV60" s="206"/>
      <c r="BW60" s="206"/>
      <c r="BX60" s="206"/>
      <c r="BY60" s="206"/>
      <c r="BZ60" s="206"/>
      <c r="CA60" s="206"/>
      <c r="CB60" s="206"/>
      <c r="CC60" s="206"/>
      <c r="CD60" s="206"/>
      <c r="CE60" s="206"/>
      <c r="CF60" s="206"/>
      <c r="CG60" s="206"/>
      <c r="CH60" s="206"/>
      <c r="CI60" s="206"/>
      <c r="CJ60" s="206"/>
      <c r="CK60" s="206"/>
      <c r="CL60" s="206"/>
    </row>
    <row r="61" s="124" customFormat="1" ht="298" customHeight="1" spans="1:91">
      <c r="A61" s="151">
        <v>17</v>
      </c>
      <c r="B61" s="152" t="s">
        <v>171</v>
      </c>
      <c r="C61" s="161">
        <v>2025</v>
      </c>
      <c r="D61" s="167" t="s">
        <v>172</v>
      </c>
      <c r="E61" s="152" t="s">
        <v>168</v>
      </c>
      <c r="F61" s="152" t="s">
        <v>170</v>
      </c>
      <c r="G61" s="152" t="s">
        <v>47</v>
      </c>
      <c r="H61" s="152" t="s">
        <v>48</v>
      </c>
      <c r="I61" s="152" t="s">
        <v>49</v>
      </c>
      <c r="J61" s="167" t="s">
        <v>173</v>
      </c>
      <c r="K61" s="175"/>
      <c r="L61" s="175"/>
      <c r="M61" s="175"/>
      <c r="N61" s="175">
        <v>102</v>
      </c>
      <c r="O61" s="152">
        <v>60</v>
      </c>
      <c r="P61" s="175">
        <v>40</v>
      </c>
      <c r="Q61" s="175"/>
      <c r="R61" s="175">
        <v>2</v>
      </c>
      <c r="S61" s="175"/>
      <c r="T61" s="175"/>
      <c r="U61" s="175"/>
      <c r="V61" s="175"/>
      <c r="W61" s="152" t="s">
        <v>174</v>
      </c>
      <c r="X61" s="152" t="s">
        <v>175</v>
      </c>
      <c r="Y61" s="152" t="s">
        <v>174</v>
      </c>
      <c r="Z61" s="152" t="s">
        <v>175</v>
      </c>
      <c r="AA61" s="152" t="s">
        <v>436</v>
      </c>
      <c r="AB61" s="167" t="s">
        <v>177</v>
      </c>
      <c r="AC61" s="167" t="s">
        <v>178</v>
      </c>
      <c r="AD61" s="175" t="s">
        <v>402</v>
      </c>
      <c r="AE61" s="152" t="s">
        <v>403</v>
      </c>
      <c r="AF61" s="152" t="s">
        <v>367</v>
      </c>
      <c r="AH61" s="134"/>
      <c r="AI61" s="134"/>
      <c r="AJ61" s="134"/>
      <c r="AK61" s="134"/>
      <c r="AL61" s="134"/>
      <c r="AM61" s="134"/>
      <c r="AN61" s="134"/>
      <c r="AO61" s="134"/>
      <c r="AP61" s="134"/>
      <c r="AQ61" s="134"/>
      <c r="AR61" s="134"/>
      <c r="AS61" s="134"/>
      <c r="AT61" s="134"/>
      <c r="AU61" s="134"/>
      <c r="AV61" s="134"/>
      <c r="AW61" s="134"/>
      <c r="AX61" s="134"/>
      <c r="AY61" s="134"/>
      <c r="AZ61" s="134"/>
      <c r="BA61" s="134"/>
      <c r="BB61" s="134"/>
      <c r="BC61" s="134"/>
      <c r="BD61" s="134"/>
      <c r="BE61" s="134"/>
      <c r="BF61" s="134"/>
      <c r="BG61" s="134"/>
      <c r="BH61" s="134"/>
      <c r="BI61" s="134"/>
      <c r="BJ61" s="134"/>
      <c r="BK61" s="134"/>
      <c r="BL61" s="134"/>
      <c r="BM61" s="134"/>
      <c r="BN61" s="134"/>
      <c r="BO61" s="134"/>
      <c r="BP61" s="134"/>
      <c r="BQ61" s="134"/>
      <c r="BR61" s="134"/>
      <c r="BS61" s="134"/>
      <c r="BT61" s="134"/>
      <c r="BU61" s="134"/>
      <c r="BV61" s="134"/>
      <c r="BW61" s="134"/>
      <c r="BX61" s="134"/>
      <c r="BY61" s="134"/>
      <c r="BZ61" s="134"/>
      <c r="CA61" s="134"/>
      <c r="CB61" s="134"/>
      <c r="CC61" s="134"/>
      <c r="CD61" s="134"/>
      <c r="CE61" s="134"/>
      <c r="CF61" s="134"/>
      <c r="CG61" s="134"/>
      <c r="CH61" s="134"/>
      <c r="CI61" s="134"/>
      <c r="CJ61" s="134"/>
      <c r="CK61" s="134"/>
      <c r="CL61" s="134"/>
      <c r="CM61" s="213"/>
    </row>
    <row r="62" s="122" customFormat="1" ht="100" customHeight="1" spans="1:90">
      <c r="A62" s="156" t="s">
        <v>58</v>
      </c>
      <c r="B62" s="148" t="s">
        <v>179</v>
      </c>
      <c r="C62" s="148"/>
      <c r="D62" s="148"/>
      <c r="E62" s="149"/>
      <c r="F62" s="149"/>
      <c r="G62" s="149"/>
      <c r="H62" s="149"/>
      <c r="I62" s="149"/>
      <c r="J62" s="148"/>
      <c r="K62" s="178"/>
      <c r="L62" s="178"/>
      <c r="M62" s="178"/>
      <c r="N62" s="178"/>
      <c r="O62" s="178"/>
      <c r="P62" s="178"/>
      <c r="Q62" s="178"/>
      <c r="R62" s="178"/>
      <c r="S62" s="178"/>
      <c r="T62" s="178"/>
      <c r="U62" s="178"/>
      <c r="V62" s="178"/>
      <c r="W62" s="184"/>
      <c r="X62" s="184"/>
      <c r="Y62" s="184"/>
      <c r="Z62" s="184"/>
      <c r="AA62" s="190"/>
      <c r="AB62" s="190"/>
      <c r="AC62" s="190"/>
      <c r="AD62" s="190"/>
      <c r="AE62" s="190"/>
      <c r="AF62" s="190"/>
      <c r="AG62" s="190"/>
      <c r="AH62" s="206"/>
      <c r="AI62" s="206"/>
      <c r="AJ62" s="206"/>
      <c r="AK62" s="206"/>
      <c r="AL62" s="206"/>
      <c r="AM62" s="206"/>
      <c r="AN62" s="206"/>
      <c r="AO62" s="206"/>
      <c r="AP62" s="206"/>
      <c r="AQ62" s="206"/>
      <c r="AR62" s="206"/>
      <c r="AS62" s="206"/>
      <c r="AT62" s="206"/>
      <c r="AU62" s="206"/>
      <c r="AV62" s="206"/>
      <c r="AW62" s="206"/>
      <c r="AX62" s="206"/>
      <c r="AY62" s="206"/>
      <c r="AZ62" s="206"/>
      <c r="BA62" s="206"/>
      <c r="BB62" s="206"/>
      <c r="BC62" s="206"/>
      <c r="BD62" s="206"/>
      <c r="BE62" s="206"/>
      <c r="BF62" s="206"/>
      <c r="BG62" s="206"/>
      <c r="BH62" s="206"/>
      <c r="BI62" s="206"/>
      <c r="BJ62" s="206"/>
      <c r="BK62" s="206"/>
      <c r="BL62" s="206"/>
      <c r="BM62" s="206"/>
      <c r="BN62" s="206"/>
      <c r="BO62" s="206"/>
      <c r="BP62" s="206"/>
      <c r="BQ62" s="206"/>
      <c r="BR62" s="206"/>
      <c r="BS62" s="206"/>
      <c r="BT62" s="206"/>
      <c r="BU62" s="206"/>
      <c r="BV62" s="206"/>
      <c r="BW62" s="206"/>
      <c r="BX62" s="206"/>
      <c r="BY62" s="206"/>
      <c r="BZ62" s="206"/>
      <c r="CA62" s="206"/>
      <c r="CB62" s="206"/>
      <c r="CC62" s="206"/>
      <c r="CD62" s="206"/>
      <c r="CE62" s="206"/>
      <c r="CF62" s="206"/>
      <c r="CG62" s="206"/>
      <c r="CH62" s="206"/>
      <c r="CI62" s="206"/>
      <c r="CJ62" s="206"/>
      <c r="CK62" s="206"/>
      <c r="CL62" s="206"/>
    </row>
    <row r="63" s="122" customFormat="1" ht="100" customHeight="1" spans="1:90">
      <c r="A63" s="156" t="s">
        <v>41</v>
      </c>
      <c r="B63" s="148" t="s">
        <v>180</v>
      </c>
      <c r="C63" s="148"/>
      <c r="D63" s="148"/>
      <c r="E63" s="149"/>
      <c r="F63" s="149"/>
      <c r="G63" s="149"/>
      <c r="H63" s="149"/>
      <c r="I63" s="149"/>
      <c r="J63" s="148"/>
      <c r="K63" s="178">
        <f t="shared" ref="K63:V63" si="20">K64+K65+K66</f>
        <v>0</v>
      </c>
      <c r="L63" s="178">
        <f t="shared" si="20"/>
        <v>0</v>
      </c>
      <c r="M63" s="178">
        <f t="shared" si="20"/>
        <v>0</v>
      </c>
      <c r="N63" s="178">
        <f t="shared" si="20"/>
        <v>0</v>
      </c>
      <c r="O63" s="178">
        <f t="shared" si="20"/>
        <v>0</v>
      </c>
      <c r="P63" s="178">
        <f t="shared" si="20"/>
        <v>0</v>
      </c>
      <c r="Q63" s="178">
        <f t="shared" si="20"/>
        <v>0</v>
      </c>
      <c r="R63" s="178">
        <f t="shared" si="20"/>
        <v>0</v>
      </c>
      <c r="S63" s="178">
        <f t="shared" si="20"/>
        <v>0</v>
      </c>
      <c r="T63" s="178">
        <f t="shared" si="20"/>
        <v>0</v>
      </c>
      <c r="U63" s="178">
        <f t="shared" si="20"/>
        <v>0</v>
      </c>
      <c r="V63" s="178">
        <f t="shared" si="20"/>
        <v>0</v>
      </c>
      <c r="W63" s="184"/>
      <c r="X63" s="184"/>
      <c r="Y63" s="184"/>
      <c r="Z63" s="184"/>
      <c r="AA63" s="190"/>
      <c r="AB63" s="190"/>
      <c r="AC63" s="190"/>
      <c r="AD63" s="190"/>
      <c r="AE63" s="190"/>
      <c r="AF63" s="190"/>
      <c r="AG63" s="190"/>
      <c r="AH63" s="206"/>
      <c r="AI63" s="206"/>
      <c r="AJ63" s="206"/>
      <c r="AK63" s="206"/>
      <c r="AL63" s="206"/>
      <c r="AM63" s="206"/>
      <c r="AN63" s="206"/>
      <c r="AO63" s="206"/>
      <c r="AP63" s="206"/>
      <c r="AQ63" s="206"/>
      <c r="AR63" s="206"/>
      <c r="AS63" s="206"/>
      <c r="AT63" s="206"/>
      <c r="AU63" s="206"/>
      <c r="AV63" s="206"/>
      <c r="AW63" s="206"/>
      <c r="AX63" s="206"/>
      <c r="AY63" s="206"/>
      <c r="AZ63" s="206"/>
      <c r="BA63" s="206"/>
      <c r="BB63" s="206"/>
      <c r="BC63" s="206"/>
      <c r="BD63" s="206"/>
      <c r="BE63" s="206"/>
      <c r="BF63" s="206"/>
      <c r="BG63" s="206"/>
      <c r="BH63" s="206"/>
      <c r="BI63" s="206"/>
      <c r="BJ63" s="206"/>
      <c r="BK63" s="206"/>
      <c r="BL63" s="206"/>
      <c r="BM63" s="206"/>
      <c r="BN63" s="206"/>
      <c r="BO63" s="206"/>
      <c r="BP63" s="206"/>
      <c r="BQ63" s="206"/>
      <c r="BR63" s="206"/>
      <c r="BS63" s="206"/>
      <c r="BT63" s="206"/>
      <c r="BU63" s="206"/>
      <c r="BV63" s="206"/>
      <c r="BW63" s="206"/>
      <c r="BX63" s="206"/>
      <c r="BY63" s="206"/>
      <c r="BZ63" s="206"/>
      <c r="CA63" s="206"/>
      <c r="CB63" s="206"/>
      <c r="CC63" s="206"/>
      <c r="CD63" s="206"/>
      <c r="CE63" s="206"/>
      <c r="CF63" s="206"/>
      <c r="CG63" s="206"/>
      <c r="CH63" s="206"/>
      <c r="CI63" s="206"/>
      <c r="CJ63" s="206"/>
      <c r="CK63" s="206"/>
      <c r="CL63" s="206"/>
    </row>
    <row r="64" s="122" customFormat="1" ht="100" customHeight="1" spans="1:90">
      <c r="A64" s="156" t="s">
        <v>58</v>
      </c>
      <c r="B64" s="148" t="s">
        <v>181</v>
      </c>
      <c r="C64" s="148"/>
      <c r="D64" s="148"/>
      <c r="E64" s="149"/>
      <c r="F64" s="149"/>
      <c r="G64" s="149"/>
      <c r="H64" s="149"/>
      <c r="I64" s="149"/>
      <c r="J64" s="148"/>
      <c r="K64" s="178"/>
      <c r="L64" s="178"/>
      <c r="M64" s="178"/>
      <c r="N64" s="178"/>
      <c r="O64" s="178"/>
      <c r="P64" s="178"/>
      <c r="Q64" s="178"/>
      <c r="R64" s="178"/>
      <c r="S64" s="178"/>
      <c r="T64" s="178"/>
      <c r="U64" s="178"/>
      <c r="V64" s="178"/>
      <c r="W64" s="184"/>
      <c r="X64" s="184"/>
      <c r="Y64" s="184"/>
      <c r="Z64" s="184"/>
      <c r="AA64" s="190"/>
      <c r="AB64" s="190"/>
      <c r="AC64" s="190"/>
      <c r="AD64" s="190"/>
      <c r="AE64" s="190"/>
      <c r="AF64" s="190"/>
      <c r="AG64" s="190"/>
      <c r="AH64" s="206"/>
      <c r="AI64" s="206"/>
      <c r="AJ64" s="206"/>
      <c r="AK64" s="206"/>
      <c r="AL64" s="206"/>
      <c r="AM64" s="206"/>
      <c r="AN64" s="206"/>
      <c r="AO64" s="206"/>
      <c r="AP64" s="206"/>
      <c r="AQ64" s="206"/>
      <c r="AR64" s="206"/>
      <c r="AS64" s="206"/>
      <c r="AT64" s="206"/>
      <c r="AU64" s="206"/>
      <c r="AV64" s="206"/>
      <c r="AW64" s="206"/>
      <c r="AX64" s="206"/>
      <c r="AY64" s="206"/>
      <c r="AZ64" s="206"/>
      <c r="BA64" s="206"/>
      <c r="BB64" s="206"/>
      <c r="BC64" s="206"/>
      <c r="BD64" s="206"/>
      <c r="BE64" s="206"/>
      <c r="BF64" s="206"/>
      <c r="BG64" s="206"/>
      <c r="BH64" s="206"/>
      <c r="BI64" s="206"/>
      <c r="BJ64" s="206"/>
      <c r="BK64" s="206"/>
      <c r="BL64" s="206"/>
      <c r="BM64" s="206"/>
      <c r="BN64" s="206"/>
      <c r="BO64" s="206"/>
      <c r="BP64" s="206"/>
      <c r="BQ64" s="206"/>
      <c r="BR64" s="206"/>
      <c r="BS64" s="206"/>
      <c r="BT64" s="206"/>
      <c r="BU64" s="206"/>
      <c r="BV64" s="206"/>
      <c r="BW64" s="206"/>
      <c r="BX64" s="206"/>
      <c r="BY64" s="206"/>
      <c r="BZ64" s="206"/>
      <c r="CA64" s="206"/>
      <c r="CB64" s="206"/>
      <c r="CC64" s="206"/>
      <c r="CD64" s="206"/>
      <c r="CE64" s="206"/>
      <c r="CF64" s="206"/>
      <c r="CG64" s="206"/>
      <c r="CH64" s="206"/>
      <c r="CI64" s="206"/>
      <c r="CJ64" s="206"/>
      <c r="CK64" s="206"/>
      <c r="CL64" s="206"/>
    </row>
    <row r="65" s="122" customFormat="1" ht="100" customHeight="1" spans="1:90">
      <c r="A65" s="156" t="s">
        <v>58</v>
      </c>
      <c r="B65" s="148" t="s">
        <v>182</v>
      </c>
      <c r="C65" s="148"/>
      <c r="D65" s="148"/>
      <c r="E65" s="149"/>
      <c r="F65" s="149"/>
      <c r="G65" s="149"/>
      <c r="H65" s="149"/>
      <c r="I65" s="149"/>
      <c r="J65" s="148"/>
      <c r="K65" s="178"/>
      <c r="L65" s="178"/>
      <c r="M65" s="178"/>
      <c r="N65" s="178"/>
      <c r="O65" s="178"/>
      <c r="P65" s="178"/>
      <c r="Q65" s="178"/>
      <c r="R65" s="178"/>
      <c r="S65" s="178"/>
      <c r="T65" s="178"/>
      <c r="U65" s="178"/>
      <c r="V65" s="178"/>
      <c r="W65" s="184"/>
      <c r="X65" s="184"/>
      <c r="Y65" s="184"/>
      <c r="Z65" s="184"/>
      <c r="AA65" s="190"/>
      <c r="AB65" s="190"/>
      <c r="AC65" s="190"/>
      <c r="AD65" s="190"/>
      <c r="AE65" s="190"/>
      <c r="AF65" s="190"/>
      <c r="AG65" s="190"/>
      <c r="AH65" s="206"/>
      <c r="AI65" s="206"/>
      <c r="AJ65" s="206"/>
      <c r="AK65" s="206"/>
      <c r="AL65" s="206"/>
      <c r="AM65" s="206"/>
      <c r="AN65" s="206"/>
      <c r="AO65" s="206"/>
      <c r="AP65" s="206"/>
      <c r="AQ65" s="206"/>
      <c r="AR65" s="206"/>
      <c r="AS65" s="206"/>
      <c r="AT65" s="206"/>
      <c r="AU65" s="206"/>
      <c r="AV65" s="206"/>
      <c r="AW65" s="206"/>
      <c r="AX65" s="206"/>
      <c r="AY65" s="206"/>
      <c r="AZ65" s="206"/>
      <c r="BA65" s="206"/>
      <c r="BB65" s="206"/>
      <c r="BC65" s="206"/>
      <c r="BD65" s="206"/>
      <c r="BE65" s="206"/>
      <c r="BF65" s="206"/>
      <c r="BG65" s="206"/>
      <c r="BH65" s="206"/>
      <c r="BI65" s="206"/>
      <c r="BJ65" s="206"/>
      <c r="BK65" s="206"/>
      <c r="BL65" s="206"/>
      <c r="BM65" s="206"/>
      <c r="BN65" s="206"/>
      <c r="BO65" s="206"/>
      <c r="BP65" s="206"/>
      <c r="BQ65" s="206"/>
      <c r="BR65" s="206"/>
      <c r="BS65" s="206"/>
      <c r="BT65" s="206"/>
      <c r="BU65" s="206"/>
      <c r="BV65" s="206"/>
      <c r="BW65" s="206"/>
      <c r="BX65" s="206"/>
      <c r="BY65" s="206"/>
      <c r="BZ65" s="206"/>
      <c r="CA65" s="206"/>
      <c r="CB65" s="206"/>
      <c r="CC65" s="206"/>
      <c r="CD65" s="206"/>
      <c r="CE65" s="206"/>
      <c r="CF65" s="206"/>
      <c r="CG65" s="206"/>
      <c r="CH65" s="206"/>
      <c r="CI65" s="206"/>
      <c r="CJ65" s="206"/>
      <c r="CK65" s="206"/>
      <c r="CL65" s="206"/>
    </row>
    <row r="66" s="122" customFormat="1" ht="100" customHeight="1" spans="1:90">
      <c r="A66" s="156" t="s">
        <v>58</v>
      </c>
      <c r="B66" s="148" t="s">
        <v>183</v>
      </c>
      <c r="C66" s="148"/>
      <c r="D66" s="148"/>
      <c r="E66" s="149"/>
      <c r="F66" s="149"/>
      <c r="G66" s="149"/>
      <c r="H66" s="149"/>
      <c r="I66" s="149"/>
      <c r="J66" s="148"/>
      <c r="K66" s="178"/>
      <c r="L66" s="178"/>
      <c r="M66" s="178"/>
      <c r="N66" s="178"/>
      <c r="O66" s="178"/>
      <c r="P66" s="178"/>
      <c r="Q66" s="178"/>
      <c r="R66" s="178"/>
      <c r="S66" s="178"/>
      <c r="T66" s="178"/>
      <c r="U66" s="178"/>
      <c r="V66" s="178"/>
      <c r="W66" s="184"/>
      <c r="X66" s="184"/>
      <c r="Y66" s="184"/>
      <c r="Z66" s="184"/>
      <c r="AA66" s="190"/>
      <c r="AB66" s="190"/>
      <c r="AC66" s="190"/>
      <c r="AD66" s="190"/>
      <c r="AE66" s="190"/>
      <c r="AF66" s="190"/>
      <c r="AG66" s="190"/>
      <c r="AH66" s="206"/>
      <c r="AI66" s="206"/>
      <c r="AJ66" s="206"/>
      <c r="AK66" s="206"/>
      <c r="AL66" s="206"/>
      <c r="AM66" s="206"/>
      <c r="AN66" s="206"/>
      <c r="AO66" s="206"/>
      <c r="AP66" s="206"/>
      <c r="AQ66" s="206"/>
      <c r="AR66" s="206"/>
      <c r="AS66" s="206"/>
      <c r="AT66" s="206"/>
      <c r="AU66" s="206"/>
      <c r="AV66" s="206"/>
      <c r="AW66" s="206"/>
      <c r="AX66" s="206"/>
      <c r="AY66" s="206"/>
      <c r="AZ66" s="206"/>
      <c r="BA66" s="206"/>
      <c r="BB66" s="206"/>
      <c r="BC66" s="206"/>
      <c r="BD66" s="206"/>
      <c r="BE66" s="206"/>
      <c r="BF66" s="206"/>
      <c r="BG66" s="206"/>
      <c r="BH66" s="206"/>
      <c r="BI66" s="206"/>
      <c r="BJ66" s="206"/>
      <c r="BK66" s="206"/>
      <c r="BL66" s="206"/>
      <c r="BM66" s="206"/>
      <c r="BN66" s="206"/>
      <c r="BO66" s="206"/>
      <c r="BP66" s="206"/>
      <c r="BQ66" s="206"/>
      <c r="BR66" s="206"/>
      <c r="BS66" s="206"/>
      <c r="BT66" s="206"/>
      <c r="BU66" s="206"/>
      <c r="BV66" s="206"/>
      <c r="BW66" s="206"/>
      <c r="BX66" s="206"/>
      <c r="BY66" s="206"/>
      <c r="BZ66" s="206"/>
      <c r="CA66" s="206"/>
      <c r="CB66" s="206"/>
      <c r="CC66" s="206"/>
      <c r="CD66" s="206"/>
      <c r="CE66" s="206"/>
      <c r="CF66" s="206"/>
      <c r="CG66" s="206"/>
      <c r="CH66" s="206"/>
      <c r="CI66" s="206"/>
      <c r="CJ66" s="206"/>
      <c r="CK66" s="206"/>
      <c r="CL66" s="206"/>
    </row>
    <row r="67" s="122" customFormat="1" ht="100" customHeight="1" spans="1:90">
      <c r="A67" s="156" t="s">
        <v>41</v>
      </c>
      <c r="B67" s="148" t="s">
        <v>184</v>
      </c>
      <c r="C67" s="148"/>
      <c r="D67" s="148"/>
      <c r="E67" s="149"/>
      <c r="F67" s="149"/>
      <c r="G67" s="149"/>
      <c r="H67" s="149"/>
      <c r="I67" s="149"/>
      <c r="J67" s="148"/>
      <c r="K67" s="178">
        <f t="shared" ref="K67:V67" si="21">K68+K69</f>
        <v>0</v>
      </c>
      <c r="L67" s="178">
        <f t="shared" si="21"/>
        <v>0</v>
      </c>
      <c r="M67" s="178">
        <f t="shared" si="21"/>
        <v>0</v>
      </c>
      <c r="N67" s="178">
        <f t="shared" si="21"/>
        <v>0</v>
      </c>
      <c r="O67" s="178">
        <f t="shared" si="21"/>
        <v>0</v>
      </c>
      <c r="P67" s="178">
        <f t="shared" si="21"/>
        <v>0</v>
      </c>
      <c r="Q67" s="178">
        <f t="shared" si="21"/>
        <v>0</v>
      </c>
      <c r="R67" s="178">
        <f t="shared" si="21"/>
        <v>0</v>
      </c>
      <c r="S67" s="178">
        <f t="shared" si="21"/>
        <v>0</v>
      </c>
      <c r="T67" s="178">
        <f t="shared" si="21"/>
        <v>0</v>
      </c>
      <c r="U67" s="178">
        <f t="shared" si="21"/>
        <v>0</v>
      </c>
      <c r="V67" s="178">
        <f t="shared" si="21"/>
        <v>0</v>
      </c>
      <c r="W67" s="184"/>
      <c r="X67" s="184"/>
      <c r="Y67" s="184"/>
      <c r="Z67" s="184"/>
      <c r="AA67" s="190"/>
      <c r="AB67" s="190"/>
      <c r="AC67" s="190"/>
      <c r="AD67" s="190"/>
      <c r="AE67" s="190"/>
      <c r="AF67" s="190"/>
      <c r="AG67" s="190"/>
      <c r="AH67" s="206"/>
      <c r="AI67" s="206"/>
      <c r="AJ67" s="206"/>
      <c r="AK67" s="206"/>
      <c r="AL67" s="206"/>
      <c r="AM67" s="206"/>
      <c r="AN67" s="206"/>
      <c r="AO67" s="206"/>
      <c r="AP67" s="206"/>
      <c r="AQ67" s="206"/>
      <c r="AR67" s="206"/>
      <c r="AS67" s="206"/>
      <c r="AT67" s="206"/>
      <c r="AU67" s="206"/>
      <c r="AV67" s="206"/>
      <c r="AW67" s="206"/>
      <c r="AX67" s="206"/>
      <c r="AY67" s="206"/>
      <c r="AZ67" s="206"/>
      <c r="BA67" s="206"/>
      <c r="BB67" s="206"/>
      <c r="BC67" s="206"/>
      <c r="BD67" s="206"/>
      <c r="BE67" s="206"/>
      <c r="BF67" s="206"/>
      <c r="BG67" s="206"/>
      <c r="BH67" s="206"/>
      <c r="BI67" s="206"/>
      <c r="BJ67" s="206"/>
      <c r="BK67" s="206"/>
      <c r="BL67" s="206"/>
      <c r="BM67" s="206"/>
      <c r="BN67" s="206"/>
      <c r="BO67" s="206"/>
      <c r="BP67" s="206"/>
      <c r="BQ67" s="206"/>
      <c r="BR67" s="206"/>
      <c r="BS67" s="206"/>
      <c r="BT67" s="206"/>
      <c r="BU67" s="206"/>
      <c r="BV67" s="206"/>
      <c r="BW67" s="206"/>
      <c r="BX67" s="206"/>
      <c r="BY67" s="206"/>
      <c r="BZ67" s="206"/>
      <c r="CA67" s="206"/>
      <c r="CB67" s="206"/>
      <c r="CC67" s="206"/>
      <c r="CD67" s="206"/>
      <c r="CE67" s="206"/>
      <c r="CF67" s="206"/>
      <c r="CG67" s="206"/>
      <c r="CH67" s="206"/>
      <c r="CI67" s="206"/>
      <c r="CJ67" s="206"/>
      <c r="CK67" s="206"/>
      <c r="CL67" s="206"/>
    </row>
    <row r="68" s="122" customFormat="1" ht="100" customHeight="1" spans="1:90">
      <c r="A68" s="156" t="s">
        <v>58</v>
      </c>
      <c r="B68" s="148" t="s">
        <v>185</v>
      </c>
      <c r="C68" s="148"/>
      <c r="D68" s="148"/>
      <c r="E68" s="149"/>
      <c r="F68" s="149"/>
      <c r="G68" s="149"/>
      <c r="H68" s="149"/>
      <c r="I68" s="149"/>
      <c r="J68" s="148"/>
      <c r="K68" s="178"/>
      <c r="L68" s="178"/>
      <c r="M68" s="178"/>
      <c r="N68" s="178"/>
      <c r="O68" s="178"/>
      <c r="P68" s="178"/>
      <c r="Q68" s="178"/>
      <c r="R68" s="178"/>
      <c r="S68" s="178"/>
      <c r="T68" s="178"/>
      <c r="U68" s="178"/>
      <c r="V68" s="178"/>
      <c r="W68" s="184"/>
      <c r="X68" s="184"/>
      <c r="Y68" s="184"/>
      <c r="Z68" s="184"/>
      <c r="AA68" s="190"/>
      <c r="AB68" s="190"/>
      <c r="AC68" s="190"/>
      <c r="AD68" s="190"/>
      <c r="AE68" s="190"/>
      <c r="AF68" s="190"/>
      <c r="AG68" s="190"/>
      <c r="AH68" s="206"/>
      <c r="AI68" s="206"/>
      <c r="AJ68" s="206"/>
      <c r="AK68" s="206"/>
      <c r="AL68" s="206"/>
      <c r="AM68" s="206"/>
      <c r="AN68" s="206"/>
      <c r="AO68" s="206"/>
      <c r="AP68" s="206"/>
      <c r="AQ68" s="206"/>
      <c r="AR68" s="206"/>
      <c r="AS68" s="206"/>
      <c r="AT68" s="206"/>
      <c r="AU68" s="206"/>
      <c r="AV68" s="206"/>
      <c r="AW68" s="206"/>
      <c r="AX68" s="206"/>
      <c r="AY68" s="206"/>
      <c r="AZ68" s="206"/>
      <c r="BA68" s="206"/>
      <c r="BB68" s="206"/>
      <c r="BC68" s="206"/>
      <c r="BD68" s="206"/>
      <c r="BE68" s="206"/>
      <c r="BF68" s="206"/>
      <c r="BG68" s="206"/>
      <c r="BH68" s="206"/>
      <c r="BI68" s="206"/>
      <c r="BJ68" s="206"/>
      <c r="BK68" s="206"/>
      <c r="BL68" s="206"/>
      <c r="BM68" s="206"/>
      <c r="BN68" s="206"/>
      <c r="BO68" s="206"/>
      <c r="BP68" s="206"/>
      <c r="BQ68" s="206"/>
      <c r="BR68" s="206"/>
      <c r="BS68" s="206"/>
      <c r="BT68" s="206"/>
      <c r="BU68" s="206"/>
      <c r="BV68" s="206"/>
      <c r="BW68" s="206"/>
      <c r="BX68" s="206"/>
      <c r="BY68" s="206"/>
      <c r="BZ68" s="206"/>
      <c r="CA68" s="206"/>
      <c r="CB68" s="206"/>
      <c r="CC68" s="206"/>
      <c r="CD68" s="206"/>
      <c r="CE68" s="206"/>
      <c r="CF68" s="206"/>
      <c r="CG68" s="206"/>
      <c r="CH68" s="206"/>
      <c r="CI68" s="206"/>
      <c r="CJ68" s="206"/>
      <c r="CK68" s="206"/>
      <c r="CL68" s="206"/>
    </row>
    <row r="69" s="122" customFormat="1" ht="100" customHeight="1" spans="1:90">
      <c r="A69" s="156" t="s">
        <v>58</v>
      </c>
      <c r="B69" s="148" t="s">
        <v>186</v>
      </c>
      <c r="C69" s="148"/>
      <c r="D69" s="148"/>
      <c r="E69" s="149"/>
      <c r="F69" s="149"/>
      <c r="G69" s="149"/>
      <c r="H69" s="149"/>
      <c r="I69" s="149"/>
      <c r="J69" s="148"/>
      <c r="K69" s="178"/>
      <c r="L69" s="178"/>
      <c r="M69" s="178"/>
      <c r="N69" s="178"/>
      <c r="O69" s="178"/>
      <c r="P69" s="178"/>
      <c r="Q69" s="178"/>
      <c r="R69" s="178"/>
      <c r="S69" s="178"/>
      <c r="T69" s="178"/>
      <c r="U69" s="178"/>
      <c r="V69" s="178"/>
      <c r="W69" s="184"/>
      <c r="X69" s="184"/>
      <c r="Y69" s="184"/>
      <c r="Z69" s="184"/>
      <c r="AA69" s="190"/>
      <c r="AB69" s="190"/>
      <c r="AC69" s="190"/>
      <c r="AD69" s="190"/>
      <c r="AE69" s="190"/>
      <c r="AF69" s="190"/>
      <c r="AG69" s="190"/>
      <c r="AH69" s="206"/>
      <c r="AI69" s="206"/>
      <c r="AJ69" s="206"/>
      <c r="AK69" s="206"/>
      <c r="AL69" s="206"/>
      <c r="AM69" s="206"/>
      <c r="AN69" s="206"/>
      <c r="AO69" s="206"/>
      <c r="AP69" s="206"/>
      <c r="AQ69" s="206"/>
      <c r="AR69" s="206"/>
      <c r="AS69" s="206"/>
      <c r="AT69" s="206"/>
      <c r="AU69" s="206"/>
      <c r="AV69" s="206"/>
      <c r="AW69" s="206"/>
      <c r="AX69" s="206"/>
      <c r="AY69" s="206"/>
      <c r="AZ69" s="206"/>
      <c r="BA69" s="206"/>
      <c r="BB69" s="206"/>
      <c r="BC69" s="206"/>
      <c r="BD69" s="206"/>
      <c r="BE69" s="206"/>
      <c r="BF69" s="206"/>
      <c r="BG69" s="206"/>
      <c r="BH69" s="206"/>
      <c r="BI69" s="206"/>
      <c r="BJ69" s="206"/>
      <c r="BK69" s="206"/>
      <c r="BL69" s="206"/>
      <c r="BM69" s="206"/>
      <c r="BN69" s="206"/>
      <c r="BO69" s="206"/>
      <c r="BP69" s="206"/>
      <c r="BQ69" s="206"/>
      <c r="BR69" s="206"/>
      <c r="BS69" s="206"/>
      <c r="BT69" s="206"/>
      <c r="BU69" s="206"/>
      <c r="BV69" s="206"/>
      <c r="BW69" s="206"/>
      <c r="BX69" s="206"/>
      <c r="BY69" s="206"/>
      <c r="BZ69" s="206"/>
      <c r="CA69" s="206"/>
      <c r="CB69" s="206"/>
      <c r="CC69" s="206"/>
      <c r="CD69" s="206"/>
      <c r="CE69" s="206"/>
      <c r="CF69" s="206"/>
      <c r="CG69" s="206"/>
      <c r="CH69" s="206"/>
      <c r="CI69" s="206"/>
      <c r="CJ69" s="206"/>
      <c r="CK69" s="206"/>
      <c r="CL69" s="206"/>
    </row>
    <row r="70" s="122" customFormat="1" ht="100" customHeight="1" spans="1:90">
      <c r="A70" s="156" t="s">
        <v>41</v>
      </c>
      <c r="B70" s="148" t="s">
        <v>187</v>
      </c>
      <c r="C70" s="148"/>
      <c r="D70" s="148"/>
      <c r="E70" s="149"/>
      <c r="F70" s="149"/>
      <c r="G70" s="149"/>
      <c r="H70" s="149"/>
      <c r="I70" s="149"/>
      <c r="J70" s="148"/>
      <c r="K70" s="178">
        <f t="shared" ref="K70:V70" si="22">K71+K72+K73</f>
        <v>0</v>
      </c>
      <c r="L70" s="178">
        <f t="shared" si="22"/>
        <v>0</v>
      </c>
      <c r="M70" s="178">
        <f t="shared" si="22"/>
        <v>0</v>
      </c>
      <c r="N70" s="178">
        <f t="shared" si="22"/>
        <v>0</v>
      </c>
      <c r="O70" s="178">
        <f t="shared" si="22"/>
        <v>0</v>
      </c>
      <c r="P70" s="178">
        <f t="shared" si="22"/>
        <v>0</v>
      </c>
      <c r="Q70" s="178">
        <f t="shared" si="22"/>
        <v>0</v>
      </c>
      <c r="R70" s="178">
        <f t="shared" si="22"/>
        <v>0</v>
      </c>
      <c r="S70" s="178">
        <f t="shared" si="22"/>
        <v>0</v>
      </c>
      <c r="T70" s="178">
        <f t="shared" si="22"/>
        <v>0</v>
      </c>
      <c r="U70" s="178">
        <f t="shared" si="22"/>
        <v>0</v>
      </c>
      <c r="V70" s="178">
        <f t="shared" si="22"/>
        <v>0</v>
      </c>
      <c r="W70" s="184"/>
      <c r="X70" s="184"/>
      <c r="Y70" s="184"/>
      <c r="Z70" s="184"/>
      <c r="AA70" s="190"/>
      <c r="AB70" s="190"/>
      <c r="AC70" s="190"/>
      <c r="AD70" s="190"/>
      <c r="AE70" s="190"/>
      <c r="AF70" s="190"/>
      <c r="AG70" s="190"/>
      <c r="AH70" s="206"/>
      <c r="AI70" s="206"/>
      <c r="AJ70" s="206"/>
      <c r="AK70" s="206"/>
      <c r="AL70" s="206"/>
      <c r="AM70" s="206"/>
      <c r="AN70" s="206"/>
      <c r="AO70" s="206"/>
      <c r="AP70" s="206"/>
      <c r="AQ70" s="206"/>
      <c r="AR70" s="206"/>
      <c r="AS70" s="206"/>
      <c r="AT70" s="206"/>
      <c r="AU70" s="206"/>
      <c r="AV70" s="206"/>
      <c r="AW70" s="206"/>
      <c r="AX70" s="206"/>
      <c r="AY70" s="206"/>
      <c r="AZ70" s="206"/>
      <c r="BA70" s="206"/>
      <c r="BB70" s="206"/>
      <c r="BC70" s="206"/>
      <c r="BD70" s="206"/>
      <c r="BE70" s="206"/>
      <c r="BF70" s="206"/>
      <c r="BG70" s="206"/>
      <c r="BH70" s="206"/>
      <c r="BI70" s="206"/>
      <c r="BJ70" s="206"/>
      <c r="BK70" s="206"/>
      <c r="BL70" s="206"/>
      <c r="BM70" s="206"/>
      <c r="BN70" s="206"/>
      <c r="BO70" s="206"/>
      <c r="BP70" s="206"/>
      <c r="BQ70" s="206"/>
      <c r="BR70" s="206"/>
      <c r="BS70" s="206"/>
      <c r="BT70" s="206"/>
      <c r="BU70" s="206"/>
      <c r="BV70" s="206"/>
      <c r="BW70" s="206"/>
      <c r="BX70" s="206"/>
      <c r="BY70" s="206"/>
      <c r="BZ70" s="206"/>
      <c r="CA70" s="206"/>
      <c r="CB70" s="206"/>
      <c r="CC70" s="206"/>
      <c r="CD70" s="206"/>
      <c r="CE70" s="206"/>
      <c r="CF70" s="206"/>
      <c r="CG70" s="206"/>
      <c r="CH70" s="206"/>
      <c r="CI70" s="206"/>
      <c r="CJ70" s="206"/>
      <c r="CK70" s="206"/>
      <c r="CL70" s="206"/>
    </row>
    <row r="71" s="122" customFormat="1" ht="100" customHeight="1" spans="1:90">
      <c r="A71" s="156" t="s">
        <v>58</v>
      </c>
      <c r="B71" s="148" t="s">
        <v>188</v>
      </c>
      <c r="C71" s="148"/>
      <c r="D71" s="148"/>
      <c r="E71" s="149"/>
      <c r="F71" s="149"/>
      <c r="G71" s="149"/>
      <c r="H71" s="149"/>
      <c r="I71" s="149"/>
      <c r="J71" s="148"/>
      <c r="K71" s="178"/>
      <c r="L71" s="178"/>
      <c r="M71" s="178"/>
      <c r="N71" s="178"/>
      <c r="O71" s="178"/>
      <c r="P71" s="178"/>
      <c r="Q71" s="178"/>
      <c r="R71" s="178"/>
      <c r="S71" s="178"/>
      <c r="T71" s="178"/>
      <c r="U71" s="178"/>
      <c r="V71" s="178"/>
      <c r="W71" s="184"/>
      <c r="X71" s="184"/>
      <c r="Y71" s="184"/>
      <c r="Z71" s="184"/>
      <c r="AA71" s="190"/>
      <c r="AB71" s="190"/>
      <c r="AC71" s="190"/>
      <c r="AD71" s="190"/>
      <c r="AE71" s="190"/>
      <c r="AF71" s="190"/>
      <c r="AG71" s="190"/>
      <c r="AH71" s="206"/>
      <c r="AI71" s="206"/>
      <c r="AJ71" s="206"/>
      <c r="AK71" s="206"/>
      <c r="AL71" s="206"/>
      <c r="AM71" s="206"/>
      <c r="AN71" s="206"/>
      <c r="AO71" s="206"/>
      <c r="AP71" s="206"/>
      <c r="AQ71" s="206"/>
      <c r="AR71" s="206"/>
      <c r="AS71" s="206"/>
      <c r="AT71" s="206"/>
      <c r="AU71" s="206"/>
      <c r="AV71" s="206"/>
      <c r="AW71" s="206"/>
      <c r="AX71" s="206"/>
      <c r="AY71" s="206"/>
      <c r="AZ71" s="206"/>
      <c r="BA71" s="206"/>
      <c r="BB71" s="206"/>
      <c r="BC71" s="206"/>
      <c r="BD71" s="206"/>
      <c r="BE71" s="206"/>
      <c r="BF71" s="206"/>
      <c r="BG71" s="206"/>
      <c r="BH71" s="206"/>
      <c r="BI71" s="206"/>
      <c r="BJ71" s="206"/>
      <c r="BK71" s="206"/>
      <c r="BL71" s="206"/>
      <c r="BM71" s="206"/>
      <c r="BN71" s="206"/>
      <c r="BO71" s="206"/>
      <c r="BP71" s="206"/>
      <c r="BQ71" s="206"/>
      <c r="BR71" s="206"/>
      <c r="BS71" s="206"/>
      <c r="BT71" s="206"/>
      <c r="BU71" s="206"/>
      <c r="BV71" s="206"/>
      <c r="BW71" s="206"/>
      <c r="BX71" s="206"/>
      <c r="BY71" s="206"/>
      <c r="BZ71" s="206"/>
      <c r="CA71" s="206"/>
      <c r="CB71" s="206"/>
      <c r="CC71" s="206"/>
      <c r="CD71" s="206"/>
      <c r="CE71" s="206"/>
      <c r="CF71" s="206"/>
      <c r="CG71" s="206"/>
      <c r="CH71" s="206"/>
      <c r="CI71" s="206"/>
      <c r="CJ71" s="206"/>
      <c r="CK71" s="206"/>
      <c r="CL71" s="206"/>
    </row>
    <row r="72" s="122" customFormat="1" ht="100" customHeight="1" spans="1:90">
      <c r="A72" s="156" t="s">
        <v>58</v>
      </c>
      <c r="B72" s="148" t="s">
        <v>189</v>
      </c>
      <c r="C72" s="148"/>
      <c r="D72" s="148"/>
      <c r="E72" s="149"/>
      <c r="F72" s="149"/>
      <c r="G72" s="149"/>
      <c r="H72" s="149"/>
      <c r="I72" s="149"/>
      <c r="J72" s="148"/>
      <c r="K72" s="178"/>
      <c r="L72" s="178"/>
      <c r="M72" s="178"/>
      <c r="N72" s="178"/>
      <c r="O72" s="178"/>
      <c r="P72" s="178"/>
      <c r="Q72" s="178"/>
      <c r="R72" s="178"/>
      <c r="S72" s="178"/>
      <c r="T72" s="178"/>
      <c r="U72" s="178"/>
      <c r="V72" s="178"/>
      <c r="W72" s="184"/>
      <c r="X72" s="184"/>
      <c r="Y72" s="184"/>
      <c r="Z72" s="184"/>
      <c r="AA72" s="190"/>
      <c r="AB72" s="190"/>
      <c r="AC72" s="190"/>
      <c r="AD72" s="190"/>
      <c r="AE72" s="190"/>
      <c r="AF72" s="190"/>
      <c r="AG72" s="190"/>
      <c r="AH72" s="206"/>
      <c r="AI72" s="206"/>
      <c r="AJ72" s="206"/>
      <c r="AK72" s="206"/>
      <c r="AL72" s="206"/>
      <c r="AM72" s="206"/>
      <c r="AN72" s="206"/>
      <c r="AO72" s="206"/>
      <c r="AP72" s="206"/>
      <c r="AQ72" s="206"/>
      <c r="AR72" s="206"/>
      <c r="AS72" s="206"/>
      <c r="AT72" s="206"/>
      <c r="AU72" s="206"/>
      <c r="AV72" s="206"/>
      <c r="AW72" s="206"/>
      <c r="AX72" s="206"/>
      <c r="AY72" s="206"/>
      <c r="AZ72" s="206"/>
      <c r="BA72" s="206"/>
      <c r="BB72" s="206"/>
      <c r="BC72" s="206"/>
      <c r="BD72" s="206"/>
      <c r="BE72" s="206"/>
      <c r="BF72" s="206"/>
      <c r="BG72" s="206"/>
      <c r="BH72" s="206"/>
      <c r="BI72" s="206"/>
      <c r="BJ72" s="206"/>
      <c r="BK72" s="206"/>
      <c r="BL72" s="206"/>
      <c r="BM72" s="206"/>
      <c r="BN72" s="206"/>
      <c r="BO72" s="206"/>
      <c r="BP72" s="206"/>
      <c r="BQ72" s="206"/>
      <c r="BR72" s="206"/>
      <c r="BS72" s="206"/>
      <c r="BT72" s="206"/>
      <c r="BU72" s="206"/>
      <c r="BV72" s="206"/>
      <c r="BW72" s="206"/>
      <c r="BX72" s="206"/>
      <c r="BY72" s="206"/>
      <c r="BZ72" s="206"/>
      <c r="CA72" s="206"/>
      <c r="CB72" s="206"/>
      <c r="CC72" s="206"/>
      <c r="CD72" s="206"/>
      <c r="CE72" s="206"/>
      <c r="CF72" s="206"/>
      <c r="CG72" s="206"/>
      <c r="CH72" s="206"/>
      <c r="CI72" s="206"/>
      <c r="CJ72" s="206"/>
      <c r="CK72" s="206"/>
      <c r="CL72" s="206"/>
    </row>
    <row r="73" s="122" customFormat="1" ht="100" customHeight="1" spans="1:90">
      <c r="A73" s="156" t="s">
        <v>58</v>
      </c>
      <c r="B73" s="148" t="s">
        <v>190</v>
      </c>
      <c r="C73" s="148"/>
      <c r="D73" s="148"/>
      <c r="E73" s="149"/>
      <c r="F73" s="149"/>
      <c r="G73" s="149"/>
      <c r="H73" s="149"/>
      <c r="I73" s="149"/>
      <c r="J73" s="148"/>
      <c r="K73" s="178"/>
      <c r="L73" s="178"/>
      <c r="M73" s="178"/>
      <c r="N73" s="178"/>
      <c r="O73" s="178"/>
      <c r="P73" s="178"/>
      <c r="Q73" s="178"/>
      <c r="R73" s="178"/>
      <c r="S73" s="178"/>
      <c r="T73" s="178"/>
      <c r="U73" s="178"/>
      <c r="V73" s="178"/>
      <c r="W73" s="184"/>
      <c r="X73" s="184"/>
      <c r="Y73" s="184"/>
      <c r="Z73" s="184"/>
      <c r="AA73" s="190"/>
      <c r="AB73" s="190"/>
      <c r="AC73" s="190"/>
      <c r="AD73" s="190"/>
      <c r="AE73" s="190"/>
      <c r="AF73" s="190"/>
      <c r="AG73" s="190"/>
      <c r="AH73" s="206"/>
      <c r="AI73" s="206"/>
      <c r="AJ73" s="206"/>
      <c r="AK73" s="206"/>
      <c r="AL73" s="206"/>
      <c r="AM73" s="206"/>
      <c r="AN73" s="206"/>
      <c r="AO73" s="206"/>
      <c r="AP73" s="206"/>
      <c r="AQ73" s="206"/>
      <c r="AR73" s="206"/>
      <c r="AS73" s="206"/>
      <c r="AT73" s="206"/>
      <c r="AU73" s="206"/>
      <c r="AV73" s="206"/>
      <c r="AW73" s="206"/>
      <c r="AX73" s="206"/>
      <c r="AY73" s="206"/>
      <c r="AZ73" s="206"/>
      <c r="BA73" s="206"/>
      <c r="BB73" s="206"/>
      <c r="BC73" s="206"/>
      <c r="BD73" s="206"/>
      <c r="BE73" s="206"/>
      <c r="BF73" s="206"/>
      <c r="BG73" s="206"/>
      <c r="BH73" s="206"/>
      <c r="BI73" s="206"/>
      <c r="BJ73" s="206"/>
      <c r="BK73" s="206"/>
      <c r="BL73" s="206"/>
      <c r="BM73" s="206"/>
      <c r="BN73" s="206"/>
      <c r="BO73" s="206"/>
      <c r="BP73" s="206"/>
      <c r="BQ73" s="206"/>
      <c r="BR73" s="206"/>
      <c r="BS73" s="206"/>
      <c r="BT73" s="206"/>
      <c r="BU73" s="206"/>
      <c r="BV73" s="206"/>
      <c r="BW73" s="206"/>
      <c r="BX73" s="206"/>
      <c r="BY73" s="206"/>
      <c r="BZ73" s="206"/>
      <c r="CA73" s="206"/>
      <c r="CB73" s="206"/>
      <c r="CC73" s="206"/>
      <c r="CD73" s="206"/>
      <c r="CE73" s="206"/>
      <c r="CF73" s="206"/>
      <c r="CG73" s="206"/>
      <c r="CH73" s="206"/>
      <c r="CI73" s="206"/>
      <c r="CJ73" s="206"/>
      <c r="CK73" s="206"/>
      <c r="CL73" s="206"/>
    </row>
    <row r="74" s="122" customFormat="1" ht="100" customHeight="1" spans="1:90">
      <c r="A74" s="156" t="s">
        <v>41</v>
      </c>
      <c r="B74" s="148" t="s">
        <v>191</v>
      </c>
      <c r="C74" s="148"/>
      <c r="D74" s="148"/>
      <c r="E74" s="149"/>
      <c r="F74" s="149"/>
      <c r="G74" s="149"/>
      <c r="H74" s="149"/>
      <c r="I74" s="149"/>
      <c r="J74" s="148"/>
      <c r="K74" s="178">
        <f t="shared" ref="K74:V74" si="23">K75</f>
        <v>0</v>
      </c>
      <c r="L74" s="178">
        <f t="shared" si="23"/>
        <v>0</v>
      </c>
      <c r="M74" s="178">
        <f t="shared" si="23"/>
        <v>0</v>
      </c>
      <c r="N74" s="178">
        <f t="shared" si="23"/>
        <v>0</v>
      </c>
      <c r="O74" s="178">
        <f t="shared" si="23"/>
        <v>0</v>
      </c>
      <c r="P74" s="178">
        <f t="shared" si="23"/>
        <v>0</v>
      </c>
      <c r="Q74" s="178">
        <f t="shared" si="23"/>
        <v>0</v>
      </c>
      <c r="R74" s="178">
        <f t="shared" si="23"/>
        <v>0</v>
      </c>
      <c r="S74" s="178">
        <f t="shared" si="23"/>
        <v>0</v>
      </c>
      <c r="T74" s="178">
        <f t="shared" si="23"/>
        <v>0</v>
      </c>
      <c r="U74" s="178">
        <f t="shared" si="23"/>
        <v>0</v>
      </c>
      <c r="V74" s="178">
        <f t="shared" si="23"/>
        <v>0</v>
      </c>
      <c r="W74" s="184"/>
      <c r="X74" s="184"/>
      <c r="Y74" s="184"/>
      <c r="Z74" s="184"/>
      <c r="AA74" s="190"/>
      <c r="AB74" s="190"/>
      <c r="AC74" s="190"/>
      <c r="AD74" s="190"/>
      <c r="AE74" s="190"/>
      <c r="AF74" s="190"/>
      <c r="AG74" s="190"/>
      <c r="AH74" s="206"/>
      <c r="AI74" s="206"/>
      <c r="AJ74" s="206"/>
      <c r="AK74" s="206"/>
      <c r="AL74" s="206"/>
      <c r="AM74" s="206"/>
      <c r="AN74" s="206"/>
      <c r="AO74" s="206"/>
      <c r="AP74" s="206"/>
      <c r="AQ74" s="206"/>
      <c r="AR74" s="206"/>
      <c r="AS74" s="206"/>
      <c r="AT74" s="206"/>
      <c r="AU74" s="206"/>
      <c r="AV74" s="206"/>
      <c r="AW74" s="206"/>
      <c r="AX74" s="206"/>
      <c r="AY74" s="206"/>
      <c r="AZ74" s="206"/>
      <c r="BA74" s="206"/>
      <c r="BB74" s="206"/>
      <c r="BC74" s="206"/>
      <c r="BD74" s="206"/>
      <c r="BE74" s="206"/>
      <c r="BF74" s="206"/>
      <c r="BG74" s="206"/>
      <c r="BH74" s="206"/>
      <c r="BI74" s="206"/>
      <c r="BJ74" s="206"/>
      <c r="BK74" s="206"/>
      <c r="BL74" s="206"/>
      <c r="BM74" s="206"/>
      <c r="BN74" s="206"/>
      <c r="BO74" s="206"/>
      <c r="BP74" s="206"/>
      <c r="BQ74" s="206"/>
      <c r="BR74" s="206"/>
      <c r="BS74" s="206"/>
      <c r="BT74" s="206"/>
      <c r="BU74" s="206"/>
      <c r="BV74" s="206"/>
      <c r="BW74" s="206"/>
      <c r="BX74" s="206"/>
      <c r="BY74" s="206"/>
      <c r="BZ74" s="206"/>
      <c r="CA74" s="206"/>
      <c r="CB74" s="206"/>
      <c r="CC74" s="206"/>
      <c r="CD74" s="206"/>
      <c r="CE74" s="206"/>
      <c r="CF74" s="206"/>
      <c r="CG74" s="206"/>
      <c r="CH74" s="206"/>
      <c r="CI74" s="206"/>
      <c r="CJ74" s="206"/>
      <c r="CK74" s="206"/>
      <c r="CL74" s="206"/>
    </row>
    <row r="75" s="122" customFormat="1" ht="100" customHeight="1" spans="1:90">
      <c r="A75" s="156" t="s">
        <v>58</v>
      </c>
      <c r="B75" s="148" t="s">
        <v>191</v>
      </c>
      <c r="C75" s="148"/>
      <c r="D75" s="148"/>
      <c r="E75" s="149"/>
      <c r="F75" s="149"/>
      <c r="G75" s="149"/>
      <c r="H75" s="149"/>
      <c r="I75" s="149"/>
      <c r="J75" s="148"/>
      <c r="K75" s="178"/>
      <c r="L75" s="178"/>
      <c r="M75" s="178"/>
      <c r="N75" s="178"/>
      <c r="O75" s="178"/>
      <c r="P75" s="178"/>
      <c r="Q75" s="178"/>
      <c r="R75" s="178"/>
      <c r="S75" s="178"/>
      <c r="T75" s="178"/>
      <c r="U75" s="178"/>
      <c r="V75" s="178"/>
      <c r="W75" s="184"/>
      <c r="X75" s="184"/>
      <c r="Y75" s="184"/>
      <c r="Z75" s="184"/>
      <c r="AA75" s="190"/>
      <c r="AB75" s="190"/>
      <c r="AC75" s="190"/>
      <c r="AD75" s="190"/>
      <c r="AE75" s="190"/>
      <c r="AF75" s="190"/>
      <c r="AG75" s="190"/>
      <c r="AH75" s="206"/>
      <c r="AI75" s="206"/>
      <c r="AJ75" s="206"/>
      <c r="AK75" s="206"/>
      <c r="AL75" s="206"/>
      <c r="AM75" s="206"/>
      <c r="AN75" s="206"/>
      <c r="AO75" s="206"/>
      <c r="AP75" s="206"/>
      <c r="AQ75" s="206"/>
      <c r="AR75" s="206"/>
      <c r="AS75" s="206"/>
      <c r="AT75" s="206"/>
      <c r="AU75" s="206"/>
      <c r="AV75" s="206"/>
      <c r="AW75" s="206"/>
      <c r="AX75" s="206"/>
      <c r="AY75" s="206"/>
      <c r="AZ75" s="206"/>
      <c r="BA75" s="206"/>
      <c r="BB75" s="206"/>
      <c r="BC75" s="206"/>
      <c r="BD75" s="206"/>
      <c r="BE75" s="206"/>
      <c r="BF75" s="206"/>
      <c r="BG75" s="206"/>
      <c r="BH75" s="206"/>
      <c r="BI75" s="206"/>
      <c r="BJ75" s="206"/>
      <c r="BK75" s="206"/>
      <c r="BL75" s="206"/>
      <c r="BM75" s="206"/>
      <c r="BN75" s="206"/>
      <c r="BO75" s="206"/>
      <c r="BP75" s="206"/>
      <c r="BQ75" s="206"/>
      <c r="BR75" s="206"/>
      <c r="BS75" s="206"/>
      <c r="BT75" s="206"/>
      <c r="BU75" s="206"/>
      <c r="BV75" s="206"/>
      <c r="BW75" s="206"/>
      <c r="BX75" s="206"/>
      <c r="BY75" s="206"/>
      <c r="BZ75" s="206"/>
      <c r="CA75" s="206"/>
      <c r="CB75" s="206"/>
      <c r="CC75" s="206"/>
      <c r="CD75" s="206"/>
      <c r="CE75" s="206"/>
      <c r="CF75" s="206"/>
      <c r="CG75" s="206"/>
      <c r="CH75" s="206"/>
      <c r="CI75" s="206"/>
      <c r="CJ75" s="206"/>
      <c r="CK75" s="206"/>
      <c r="CL75" s="206"/>
    </row>
    <row r="76" s="122" customFormat="1" ht="100" customHeight="1" spans="1:90">
      <c r="A76" s="147" t="s">
        <v>39</v>
      </c>
      <c r="B76" s="148" t="s">
        <v>192</v>
      </c>
      <c r="C76" s="148"/>
      <c r="D76" s="148"/>
      <c r="E76" s="149"/>
      <c r="F76" s="149"/>
      <c r="G76" s="149"/>
      <c r="H76" s="149"/>
      <c r="I76" s="149"/>
      <c r="J76" s="148"/>
      <c r="K76" s="178">
        <f t="shared" ref="K76:V76" si="24">K77+K91+K101</f>
        <v>65.776</v>
      </c>
      <c r="L76" s="178">
        <f t="shared" si="24"/>
        <v>8090</v>
      </c>
      <c r="M76" s="178">
        <f t="shared" si="24"/>
        <v>38272</v>
      </c>
      <c r="N76" s="178">
        <f t="shared" si="24"/>
        <v>9682.39</v>
      </c>
      <c r="O76" s="178">
        <f t="shared" si="24"/>
        <v>1282</v>
      </c>
      <c r="P76" s="178">
        <f t="shared" si="24"/>
        <v>5293</v>
      </c>
      <c r="Q76" s="178">
        <f t="shared" si="24"/>
        <v>0</v>
      </c>
      <c r="R76" s="178">
        <f t="shared" si="24"/>
        <v>40</v>
      </c>
      <c r="S76" s="178">
        <f t="shared" si="24"/>
        <v>550</v>
      </c>
      <c r="T76" s="178">
        <f t="shared" si="24"/>
        <v>2517.39</v>
      </c>
      <c r="U76" s="178">
        <f t="shared" si="24"/>
        <v>0</v>
      </c>
      <c r="V76" s="178">
        <f t="shared" si="24"/>
        <v>0</v>
      </c>
      <c r="W76" s="184"/>
      <c r="X76" s="184"/>
      <c r="Y76" s="184"/>
      <c r="Z76" s="184"/>
      <c r="AA76" s="190"/>
      <c r="AB76" s="190"/>
      <c r="AC76" s="190"/>
      <c r="AD76" s="190"/>
      <c r="AE76" s="190"/>
      <c r="AF76" s="190"/>
      <c r="AG76" s="190"/>
      <c r="AH76" s="206"/>
      <c r="AI76" s="206"/>
      <c r="AJ76" s="206"/>
      <c r="AK76" s="206"/>
      <c r="AL76" s="206"/>
      <c r="AM76" s="206"/>
      <c r="AN76" s="206"/>
      <c r="AO76" s="206"/>
      <c r="AP76" s="206"/>
      <c r="AQ76" s="206"/>
      <c r="AR76" s="206"/>
      <c r="AS76" s="206"/>
      <c r="AT76" s="206"/>
      <c r="AU76" s="206"/>
      <c r="AV76" s="206"/>
      <c r="AW76" s="206"/>
      <c r="AX76" s="206"/>
      <c r="AY76" s="206"/>
      <c r="AZ76" s="206"/>
      <c r="BA76" s="206"/>
      <c r="BB76" s="206"/>
      <c r="BC76" s="206"/>
      <c r="BD76" s="206"/>
      <c r="BE76" s="206"/>
      <c r="BF76" s="206"/>
      <c r="BG76" s="206"/>
      <c r="BH76" s="206"/>
      <c r="BI76" s="206"/>
      <c r="BJ76" s="206"/>
      <c r="BK76" s="206"/>
      <c r="BL76" s="206"/>
      <c r="BM76" s="206"/>
      <c r="BN76" s="206"/>
      <c r="BO76" s="206"/>
      <c r="BP76" s="206"/>
      <c r="BQ76" s="206"/>
      <c r="BR76" s="206"/>
      <c r="BS76" s="206"/>
      <c r="BT76" s="206"/>
      <c r="BU76" s="206"/>
      <c r="BV76" s="206"/>
      <c r="BW76" s="206"/>
      <c r="BX76" s="206"/>
      <c r="BY76" s="206"/>
      <c r="BZ76" s="206"/>
      <c r="CA76" s="206"/>
      <c r="CB76" s="206"/>
      <c r="CC76" s="206"/>
      <c r="CD76" s="206"/>
      <c r="CE76" s="206"/>
      <c r="CF76" s="206"/>
      <c r="CG76" s="206"/>
      <c r="CH76" s="206"/>
      <c r="CI76" s="206"/>
      <c r="CJ76" s="206"/>
      <c r="CK76" s="206"/>
      <c r="CL76" s="206"/>
    </row>
    <row r="77" s="122" customFormat="1" ht="100" customHeight="1" spans="1:90">
      <c r="A77" s="147" t="s">
        <v>41</v>
      </c>
      <c r="B77" s="148" t="s">
        <v>193</v>
      </c>
      <c r="C77" s="148"/>
      <c r="D77" s="148"/>
      <c r="E77" s="149"/>
      <c r="F77" s="149"/>
      <c r="G77" s="149"/>
      <c r="H77" s="149"/>
      <c r="I77" s="149"/>
      <c r="J77" s="148"/>
      <c r="K77" s="178">
        <f t="shared" ref="K77:V77" si="25">K78+K79+K80+K81+K85+K86+K87+K88+K89</f>
        <v>29.293</v>
      </c>
      <c r="L77" s="178">
        <f t="shared" si="25"/>
        <v>6559</v>
      </c>
      <c r="M77" s="178">
        <f t="shared" si="25"/>
        <v>32847</v>
      </c>
      <c r="N77" s="178">
        <f t="shared" si="25"/>
        <v>6817.39</v>
      </c>
      <c r="O77" s="178">
        <f t="shared" si="25"/>
        <v>0</v>
      </c>
      <c r="P77" s="178">
        <f t="shared" si="25"/>
        <v>4300</v>
      </c>
      <c r="Q77" s="178">
        <f t="shared" si="25"/>
        <v>0</v>
      </c>
      <c r="R77" s="178">
        <f t="shared" si="25"/>
        <v>0</v>
      </c>
      <c r="S77" s="178">
        <f t="shared" si="25"/>
        <v>0</v>
      </c>
      <c r="T77" s="178">
        <f t="shared" si="25"/>
        <v>2517.39</v>
      </c>
      <c r="U77" s="178">
        <f t="shared" si="25"/>
        <v>0</v>
      </c>
      <c r="V77" s="178">
        <f t="shared" si="25"/>
        <v>0</v>
      </c>
      <c r="W77" s="184"/>
      <c r="X77" s="184"/>
      <c r="Y77" s="184"/>
      <c r="Z77" s="184"/>
      <c r="AA77" s="190"/>
      <c r="AB77" s="190"/>
      <c r="AC77" s="190"/>
      <c r="AD77" s="190"/>
      <c r="AE77" s="190"/>
      <c r="AF77" s="190"/>
      <c r="AG77" s="190"/>
      <c r="AH77" s="206"/>
      <c r="AI77" s="206"/>
      <c r="AJ77" s="206"/>
      <c r="AK77" s="206"/>
      <c r="AL77" s="206"/>
      <c r="AM77" s="206"/>
      <c r="AN77" s="206"/>
      <c r="AO77" s="206"/>
      <c r="AP77" s="206"/>
      <c r="AQ77" s="206"/>
      <c r="AR77" s="206"/>
      <c r="AS77" s="206"/>
      <c r="AT77" s="206"/>
      <c r="AU77" s="206"/>
      <c r="AV77" s="206"/>
      <c r="AW77" s="206"/>
      <c r="AX77" s="206"/>
      <c r="AY77" s="206"/>
      <c r="AZ77" s="206"/>
      <c r="BA77" s="206"/>
      <c r="BB77" s="206"/>
      <c r="BC77" s="206"/>
      <c r="BD77" s="206"/>
      <c r="BE77" s="206"/>
      <c r="BF77" s="206"/>
      <c r="BG77" s="206"/>
      <c r="BH77" s="206"/>
      <c r="BI77" s="206"/>
      <c r="BJ77" s="206"/>
      <c r="BK77" s="206"/>
      <c r="BL77" s="206"/>
      <c r="BM77" s="206"/>
      <c r="BN77" s="206"/>
      <c r="BO77" s="206"/>
      <c r="BP77" s="206"/>
      <c r="BQ77" s="206"/>
      <c r="BR77" s="206"/>
      <c r="BS77" s="206"/>
      <c r="BT77" s="206"/>
      <c r="BU77" s="206"/>
      <c r="BV77" s="206"/>
      <c r="BW77" s="206"/>
      <c r="BX77" s="206"/>
      <c r="BY77" s="206"/>
      <c r="BZ77" s="206"/>
      <c r="CA77" s="206"/>
      <c r="CB77" s="206"/>
      <c r="CC77" s="206"/>
      <c r="CD77" s="206"/>
      <c r="CE77" s="206"/>
      <c r="CF77" s="206"/>
      <c r="CG77" s="206"/>
      <c r="CH77" s="206"/>
      <c r="CI77" s="206"/>
      <c r="CJ77" s="206"/>
      <c r="CK77" s="206"/>
      <c r="CL77" s="206"/>
    </row>
    <row r="78" s="127" customFormat="1" ht="100" customHeight="1" spans="1:90">
      <c r="A78" s="156" t="s">
        <v>58</v>
      </c>
      <c r="B78" s="148" t="s">
        <v>194</v>
      </c>
      <c r="C78" s="148"/>
      <c r="D78" s="148"/>
      <c r="E78" s="149"/>
      <c r="F78" s="149"/>
      <c r="G78" s="149"/>
      <c r="H78" s="149"/>
      <c r="I78" s="149"/>
      <c r="J78" s="148"/>
      <c r="K78" s="178"/>
      <c r="L78" s="178"/>
      <c r="M78" s="178"/>
      <c r="N78" s="178"/>
      <c r="O78" s="178"/>
      <c r="P78" s="178"/>
      <c r="Q78" s="178"/>
      <c r="R78" s="178"/>
      <c r="S78" s="178"/>
      <c r="T78" s="178"/>
      <c r="U78" s="178"/>
      <c r="V78" s="178"/>
      <c r="W78" s="184"/>
      <c r="X78" s="184"/>
      <c r="Y78" s="184"/>
      <c r="Z78" s="184"/>
      <c r="AA78" s="217"/>
      <c r="AB78" s="217"/>
      <c r="AC78" s="217"/>
      <c r="AD78" s="217"/>
      <c r="AE78" s="217"/>
      <c r="AF78" s="217"/>
      <c r="AG78" s="217"/>
      <c r="AH78" s="218"/>
      <c r="AI78" s="218"/>
      <c r="AJ78" s="218"/>
      <c r="AK78" s="218"/>
      <c r="AL78" s="218"/>
      <c r="AM78" s="218"/>
      <c r="AN78" s="218"/>
      <c r="AO78" s="218"/>
      <c r="AP78" s="218"/>
      <c r="AQ78" s="218"/>
      <c r="AR78" s="218"/>
      <c r="AS78" s="218"/>
      <c r="AT78" s="218"/>
      <c r="AU78" s="218"/>
      <c r="AV78" s="218"/>
      <c r="AW78" s="218"/>
      <c r="AX78" s="218"/>
      <c r="AY78" s="218"/>
      <c r="AZ78" s="218"/>
      <c r="BA78" s="218"/>
      <c r="BB78" s="218"/>
      <c r="BC78" s="218"/>
      <c r="BD78" s="218"/>
      <c r="BE78" s="218"/>
      <c r="BF78" s="218"/>
      <c r="BG78" s="218"/>
      <c r="BH78" s="218"/>
      <c r="BI78" s="218"/>
      <c r="BJ78" s="218"/>
      <c r="BK78" s="218"/>
      <c r="BL78" s="218"/>
      <c r="BM78" s="218"/>
      <c r="BN78" s="218"/>
      <c r="BO78" s="218"/>
      <c r="BP78" s="218"/>
      <c r="BQ78" s="218"/>
      <c r="BR78" s="218"/>
      <c r="BS78" s="218"/>
      <c r="BT78" s="218"/>
      <c r="BU78" s="218"/>
      <c r="BV78" s="218"/>
      <c r="BW78" s="218"/>
      <c r="BX78" s="218"/>
      <c r="BY78" s="218"/>
      <c r="BZ78" s="218"/>
      <c r="CA78" s="218"/>
      <c r="CB78" s="218"/>
      <c r="CC78" s="218"/>
      <c r="CD78" s="218"/>
      <c r="CE78" s="218"/>
      <c r="CF78" s="218"/>
      <c r="CG78" s="218"/>
      <c r="CH78" s="218"/>
      <c r="CI78" s="218"/>
      <c r="CJ78" s="218"/>
      <c r="CK78" s="218"/>
      <c r="CL78" s="218"/>
    </row>
    <row r="79" s="127" customFormat="1" ht="100" customHeight="1" spans="1:90">
      <c r="A79" s="156" t="s">
        <v>58</v>
      </c>
      <c r="B79" s="148" t="s">
        <v>195</v>
      </c>
      <c r="C79" s="148"/>
      <c r="D79" s="148"/>
      <c r="E79" s="149"/>
      <c r="F79" s="149"/>
      <c r="G79" s="149"/>
      <c r="H79" s="149"/>
      <c r="I79" s="149"/>
      <c r="J79" s="148"/>
      <c r="K79" s="178"/>
      <c r="L79" s="178"/>
      <c r="M79" s="178"/>
      <c r="N79" s="178"/>
      <c r="O79" s="178"/>
      <c r="P79" s="178"/>
      <c r="Q79" s="178"/>
      <c r="R79" s="178"/>
      <c r="S79" s="178"/>
      <c r="T79" s="178"/>
      <c r="U79" s="178"/>
      <c r="V79" s="178"/>
      <c r="W79" s="184"/>
      <c r="X79" s="184"/>
      <c r="Y79" s="184"/>
      <c r="Z79" s="184"/>
      <c r="AA79" s="217"/>
      <c r="AB79" s="217"/>
      <c r="AC79" s="217"/>
      <c r="AD79" s="217"/>
      <c r="AE79" s="217"/>
      <c r="AF79" s="217"/>
      <c r="AG79" s="217"/>
      <c r="AH79" s="218"/>
      <c r="AI79" s="218"/>
      <c r="AJ79" s="218"/>
      <c r="AK79" s="218"/>
      <c r="AL79" s="218"/>
      <c r="AM79" s="218"/>
      <c r="AN79" s="218"/>
      <c r="AO79" s="218"/>
      <c r="AP79" s="218"/>
      <c r="AQ79" s="218"/>
      <c r="AR79" s="218"/>
      <c r="AS79" s="218"/>
      <c r="AT79" s="218"/>
      <c r="AU79" s="218"/>
      <c r="AV79" s="218"/>
      <c r="AW79" s="218"/>
      <c r="AX79" s="218"/>
      <c r="AY79" s="218"/>
      <c r="AZ79" s="218"/>
      <c r="BA79" s="218"/>
      <c r="BB79" s="218"/>
      <c r="BC79" s="218"/>
      <c r="BD79" s="218"/>
      <c r="BE79" s="218"/>
      <c r="BF79" s="218"/>
      <c r="BG79" s="218"/>
      <c r="BH79" s="218"/>
      <c r="BI79" s="218"/>
      <c r="BJ79" s="218"/>
      <c r="BK79" s="218"/>
      <c r="BL79" s="218"/>
      <c r="BM79" s="218"/>
      <c r="BN79" s="218"/>
      <c r="BO79" s="218"/>
      <c r="BP79" s="218"/>
      <c r="BQ79" s="218"/>
      <c r="BR79" s="218"/>
      <c r="BS79" s="218"/>
      <c r="BT79" s="218"/>
      <c r="BU79" s="218"/>
      <c r="BV79" s="218"/>
      <c r="BW79" s="218"/>
      <c r="BX79" s="218"/>
      <c r="BY79" s="218"/>
      <c r="BZ79" s="218"/>
      <c r="CA79" s="218"/>
      <c r="CB79" s="218"/>
      <c r="CC79" s="218"/>
      <c r="CD79" s="218"/>
      <c r="CE79" s="218"/>
      <c r="CF79" s="218"/>
      <c r="CG79" s="218"/>
      <c r="CH79" s="218"/>
      <c r="CI79" s="218"/>
      <c r="CJ79" s="218"/>
      <c r="CK79" s="218"/>
      <c r="CL79" s="218"/>
    </row>
    <row r="80" s="127" customFormat="1" ht="100" customHeight="1" spans="1:90">
      <c r="A80" s="156" t="s">
        <v>58</v>
      </c>
      <c r="B80" s="148" t="s">
        <v>196</v>
      </c>
      <c r="C80" s="148"/>
      <c r="D80" s="148"/>
      <c r="E80" s="149"/>
      <c r="F80" s="149"/>
      <c r="G80" s="149"/>
      <c r="H80" s="149"/>
      <c r="I80" s="149"/>
      <c r="J80" s="148"/>
      <c r="K80" s="178"/>
      <c r="L80" s="178"/>
      <c r="M80" s="178"/>
      <c r="N80" s="178"/>
      <c r="O80" s="178"/>
      <c r="P80" s="178"/>
      <c r="Q80" s="178"/>
      <c r="R80" s="178"/>
      <c r="S80" s="178"/>
      <c r="T80" s="178"/>
      <c r="U80" s="178"/>
      <c r="V80" s="178"/>
      <c r="W80" s="184"/>
      <c r="X80" s="184"/>
      <c r="Y80" s="184"/>
      <c r="Z80" s="184"/>
      <c r="AA80" s="217"/>
      <c r="AB80" s="217"/>
      <c r="AC80" s="217"/>
      <c r="AD80" s="217"/>
      <c r="AE80" s="217"/>
      <c r="AF80" s="217"/>
      <c r="AG80" s="217"/>
      <c r="AH80" s="218"/>
      <c r="AI80" s="218"/>
      <c r="AJ80" s="218"/>
      <c r="AK80" s="218"/>
      <c r="AL80" s="218"/>
      <c r="AM80" s="218"/>
      <c r="AN80" s="218"/>
      <c r="AO80" s="218"/>
      <c r="AP80" s="218"/>
      <c r="AQ80" s="218"/>
      <c r="AR80" s="218"/>
      <c r="AS80" s="218"/>
      <c r="AT80" s="218"/>
      <c r="AU80" s="218"/>
      <c r="AV80" s="218"/>
      <c r="AW80" s="218"/>
      <c r="AX80" s="218"/>
      <c r="AY80" s="218"/>
      <c r="AZ80" s="218"/>
      <c r="BA80" s="218"/>
      <c r="BB80" s="218"/>
      <c r="BC80" s="218"/>
      <c r="BD80" s="218"/>
      <c r="BE80" s="218"/>
      <c r="BF80" s="218"/>
      <c r="BG80" s="218"/>
      <c r="BH80" s="218"/>
      <c r="BI80" s="218"/>
      <c r="BJ80" s="218"/>
      <c r="BK80" s="218"/>
      <c r="BL80" s="218"/>
      <c r="BM80" s="218"/>
      <c r="BN80" s="218"/>
      <c r="BO80" s="218"/>
      <c r="BP80" s="218"/>
      <c r="BQ80" s="218"/>
      <c r="BR80" s="218"/>
      <c r="BS80" s="218"/>
      <c r="BT80" s="218"/>
      <c r="BU80" s="218"/>
      <c r="BV80" s="218"/>
      <c r="BW80" s="218"/>
      <c r="BX80" s="218"/>
      <c r="BY80" s="218"/>
      <c r="BZ80" s="218"/>
      <c r="CA80" s="218"/>
      <c r="CB80" s="218"/>
      <c r="CC80" s="218"/>
      <c r="CD80" s="218"/>
      <c r="CE80" s="218"/>
      <c r="CF80" s="218"/>
      <c r="CG80" s="218"/>
      <c r="CH80" s="218"/>
      <c r="CI80" s="218"/>
      <c r="CJ80" s="218"/>
      <c r="CK80" s="218"/>
      <c r="CL80" s="218"/>
    </row>
    <row r="81" s="127" customFormat="1" ht="100" customHeight="1" spans="1:90">
      <c r="A81" s="156" t="s">
        <v>58</v>
      </c>
      <c r="B81" s="148" t="s">
        <v>197</v>
      </c>
      <c r="C81" s="148"/>
      <c r="D81" s="148"/>
      <c r="E81" s="149"/>
      <c r="F81" s="149"/>
      <c r="G81" s="149"/>
      <c r="H81" s="149"/>
      <c r="I81" s="149"/>
      <c r="J81" s="148"/>
      <c r="K81" s="178">
        <f t="shared" ref="K81:V81" si="26">SUM(K82:K84)</f>
        <v>20.18</v>
      </c>
      <c r="L81" s="178">
        <f t="shared" si="26"/>
        <v>6091</v>
      </c>
      <c r="M81" s="178">
        <f t="shared" si="26"/>
        <v>30843</v>
      </c>
      <c r="N81" s="178">
        <f t="shared" si="26"/>
        <v>4017.39</v>
      </c>
      <c r="O81" s="178">
        <f t="shared" si="26"/>
        <v>0</v>
      </c>
      <c r="P81" s="178">
        <f t="shared" si="26"/>
        <v>1500</v>
      </c>
      <c r="Q81" s="178">
        <f t="shared" si="26"/>
        <v>0</v>
      </c>
      <c r="R81" s="178">
        <f t="shared" si="26"/>
        <v>0</v>
      </c>
      <c r="S81" s="178">
        <f t="shared" si="26"/>
        <v>0</v>
      </c>
      <c r="T81" s="178">
        <f t="shared" si="26"/>
        <v>2517.39</v>
      </c>
      <c r="U81" s="178">
        <f t="shared" si="26"/>
        <v>0</v>
      </c>
      <c r="V81" s="178">
        <f t="shared" si="26"/>
        <v>0</v>
      </c>
      <c r="W81" s="184"/>
      <c r="X81" s="184"/>
      <c r="Y81" s="184"/>
      <c r="Z81" s="184"/>
      <c r="AA81" s="217"/>
      <c r="AB81" s="217"/>
      <c r="AC81" s="217"/>
      <c r="AD81" s="217"/>
      <c r="AE81" s="217"/>
      <c r="AF81" s="217"/>
      <c r="AG81" s="217"/>
      <c r="AH81" s="218"/>
      <c r="AI81" s="218"/>
      <c r="AJ81" s="218"/>
      <c r="AK81" s="218"/>
      <c r="AL81" s="218"/>
      <c r="AM81" s="218"/>
      <c r="AN81" s="218"/>
      <c r="AO81" s="218"/>
      <c r="AP81" s="218"/>
      <c r="AQ81" s="218"/>
      <c r="AR81" s="218"/>
      <c r="AS81" s="218"/>
      <c r="AT81" s="218"/>
      <c r="AU81" s="218"/>
      <c r="AV81" s="218"/>
      <c r="AW81" s="218"/>
      <c r="AX81" s="218"/>
      <c r="AY81" s="218"/>
      <c r="AZ81" s="218"/>
      <c r="BA81" s="218"/>
      <c r="BB81" s="218"/>
      <c r="BC81" s="218"/>
      <c r="BD81" s="218"/>
      <c r="BE81" s="218"/>
      <c r="BF81" s="218"/>
      <c r="BG81" s="218"/>
      <c r="BH81" s="218"/>
      <c r="BI81" s="218"/>
      <c r="BJ81" s="218"/>
      <c r="BK81" s="218"/>
      <c r="BL81" s="218"/>
      <c r="BM81" s="218"/>
      <c r="BN81" s="218"/>
      <c r="BO81" s="218"/>
      <c r="BP81" s="218"/>
      <c r="BQ81" s="218"/>
      <c r="BR81" s="218"/>
      <c r="BS81" s="218"/>
      <c r="BT81" s="218"/>
      <c r="BU81" s="218"/>
      <c r="BV81" s="218"/>
      <c r="BW81" s="218"/>
      <c r="BX81" s="218"/>
      <c r="BY81" s="218"/>
      <c r="BZ81" s="218"/>
      <c r="CA81" s="218"/>
      <c r="CB81" s="218"/>
      <c r="CC81" s="218"/>
      <c r="CD81" s="218"/>
      <c r="CE81" s="218"/>
      <c r="CF81" s="218"/>
      <c r="CG81" s="218"/>
      <c r="CH81" s="218"/>
      <c r="CI81" s="218"/>
      <c r="CJ81" s="218"/>
      <c r="CK81" s="218"/>
      <c r="CL81" s="218"/>
    </row>
    <row r="82" s="124" customFormat="1" ht="409" customHeight="1" spans="1:91">
      <c r="A82" s="151">
        <v>18</v>
      </c>
      <c r="B82" s="152" t="s">
        <v>198</v>
      </c>
      <c r="C82" s="161">
        <v>2025</v>
      </c>
      <c r="D82" s="215" t="s">
        <v>199</v>
      </c>
      <c r="E82" s="152" t="s">
        <v>123</v>
      </c>
      <c r="F82" s="152" t="s">
        <v>142</v>
      </c>
      <c r="G82" s="154" t="s">
        <v>200</v>
      </c>
      <c r="H82" s="152" t="s">
        <v>201</v>
      </c>
      <c r="I82" s="154" t="s">
        <v>202</v>
      </c>
      <c r="J82" s="215" t="s">
        <v>337</v>
      </c>
      <c r="K82" s="152">
        <v>4.18</v>
      </c>
      <c r="L82" s="175">
        <v>2363</v>
      </c>
      <c r="M82" s="175">
        <v>8581</v>
      </c>
      <c r="N82" s="152">
        <v>2579.41</v>
      </c>
      <c r="O82" s="152"/>
      <c r="P82" s="175">
        <v>1000</v>
      </c>
      <c r="Q82" s="175"/>
      <c r="R82" s="175"/>
      <c r="S82" s="175"/>
      <c r="T82" s="152">
        <v>1579.41</v>
      </c>
      <c r="U82" s="175"/>
      <c r="V82" s="175"/>
      <c r="W82" s="152" t="s">
        <v>204</v>
      </c>
      <c r="X82" s="152" t="s">
        <v>205</v>
      </c>
      <c r="Y82" s="152" t="s">
        <v>135</v>
      </c>
      <c r="Z82" s="152" t="s">
        <v>136</v>
      </c>
      <c r="AA82" s="152" t="s">
        <v>137</v>
      </c>
      <c r="AB82" s="153" t="s">
        <v>338</v>
      </c>
      <c r="AC82" s="153" t="s">
        <v>207</v>
      </c>
      <c r="AD82" s="175" t="s">
        <v>402</v>
      </c>
      <c r="AE82" s="152" t="s">
        <v>403</v>
      </c>
      <c r="AF82" s="152" t="s">
        <v>367</v>
      </c>
      <c r="AH82" s="134"/>
      <c r="AI82" s="134"/>
      <c r="AJ82" s="134"/>
      <c r="AK82" s="134"/>
      <c r="AL82" s="134"/>
      <c r="AM82" s="134"/>
      <c r="AN82" s="134"/>
      <c r="AO82" s="134"/>
      <c r="AP82" s="134"/>
      <c r="AQ82" s="134"/>
      <c r="AR82" s="134"/>
      <c r="AS82" s="134"/>
      <c r="AT82" s="134"/>
      <c r="AU82" s="134"/>
      <c r="AV82" s="134"/>
      <c r="AW82" s="134"/>
      <c r="AX82" s="134"/>
      <c r="AY82" s="134"/>
      <c r="AZ82" s="134"/>
      <c r="BA82" s="134"/>
      <c r="BB82" s="134"/>
      <c r="BC82" s="134"/>
      <c r="BD82" s="134"/>
      <c r="BE82" s="134"/>
      <c r="BF82" s="134"/>
      <c r="BG82" s="134"/>
      <c r="BH82" s="134"/>
      <c r="BI82" s="134"/>
      <c r="BJ82" s="134"/>
      <c r="BK82" s="134"/>
      <c r="BL82" s="134"/>
      <c r="BM82" s="134"/>
      <c r="BN82" s="134"/>
      <c r="BO82" s="134"/>
      <c r="BP82" s="134"/>
      <c r="BQ82" s="134"/>
      <c r="BR82" s="134"/>
      <c r="BS82" s="134"/>
      <c r="BT82" s="134"/>
      <c r="BU82" s="134"/>
      <c r="BV82" s="134"/>
      <c r="BW82" s="134"/>
      <c r="BX82" s="134"/>
      <c r="BY82" s="134"/>
      <c r="BZ82" s="134"/>
      <c r="CA82" s="134"/>
      <c r="CB82" s="134"/>
      <c r="CC82" s="134"/>
      <c r="CD82" s="134"/>
      <c r="CE82" s="134"/>
      <c r="CF82" s="134"/>
      <c r="CG82" s="134"/>
      <c r="CH82" s="134"/>
      <c r="CI82" s="134"/>
      <c r="CJ82" s="134"/>
      <c r="CK82" s="134"/>
      <c r="CL82" s="134"/>
      <c r="CM82" s="213"/>
    </row>
    <row r="83" s="124" customFormat="1" ht="202.5" spans="1:91">
      <c r="A83" s="151">
        <v>19</v>
      </c>
      <c r="B83" s="152" t="s">
        <v>208</v>
      </c>
      <c r="C83" s="152">
        <v>2025</v>
      </c>
      <c r="D83" s="153" t="s">
        <v>209</v>
      </c>
      <c r="E83" s="152" t="s">
        <v>123</v>
      </c>
      <c r="F83" s="152" t="s">
        <v>142</v>
      </c>
      <c r="G83" s="154" t="s">
        <v>200</v>
      </c>
      <c r="H83" s="152" t="s">
        <v>210</v>
      </c>
      <c r="I83" s="152" t="s">
        <v>211</v>
      </c>
      <c r="J83" s="167" t="s">
        <v>339</v>
      </c>
      <c r="K83" s="152">
        <v>10</v>
      </c>
      <c r="L83" s="175">
        <v>132</v>
      </c>
      <c r="M83" s="175">
        <v>684</v>
      </c>
      <c r="N83" s="152">
        <v>800</v>
      </c>
      <c r="O83" s="152"/>
      <c r="P83" s="152">
        <v>100</v>
      </c>
      <c r="Q83" s="152"/>
      <c r="R83" s="152"/>
      <c r="S83" s="152"/>
      <c r="T83" s="152">
        <v>700</v>
      </c>
      <c r="U83" s="152" t="s">
        <v>213</v>
      </c>
      <c r="V83" s="152"/>
      <c r="W83" s="152" t="s">
        <v>204</v>
      </c>
      <c r="X83" s="152" t="s">
        <v>205</v>
      </c>
      <c r="Y83" s="152" t="s">
        <v>135</v>
      </c>
      <c r="Z83" s="152" t="s">
        <v>136</v>
      </c>
      <c r="AA83" s="152" t="s">
        <v>137</v>
      </c>
      <c r="AB83" s="153" t="s">
        <v>340</v>
      </c>
      <c r="AC83" s="153" t="s">
        <v>215</v>
      </c>
      <c r="AD83" s="175" t="s">
        <v>402</v>
      </c>
      <c r="AE83" s="152" t="s">
        <v>403</v>
      </c>
      <c r="AF83" s="152" t="s">
        <v>367</v>
      </c>
      <c r="AH83" s="134"/>
      <c r="AI83" s="134"/>
      <c r="AJ83" s="134"/>
      <c r="AK83" s="134"/>
      <c r="AL83" s="134"/>
      <c r="AM83" s="134"/>
      <c r="AN83" s="134"/>
      <c r="AO83" s="134"/>
      <c r="AP83" s="134"/>
      <c r="AQ83" s="134"/>
      <c r="AR83" s="134"/>
      <c r="AS83" s="134"/>
      <c r="AT83" s="134"/>
      <c r="AU83" s="134"/>
      <c r="AV83" s="134"/>
      <c r="AW83" s="134"/>
      <c r="AX83" s="134"/>
      <c r="AY83" s="134"/>
      <c r="AZ83" s="134"/>
      <c r="BA83" s="134"/>
      <c r="BB83" s="134"/>
      <c r="BC83" s="134"/>
      <c r="BD83" s="134"/>
      <c r="BE83" s="134"/>
      <c r="BF83" s="134"/>
      <c r="BG83" s="134"/>
      <c r="BH83" s="134"/>
      <c r="BI83" s="134"/>
      <c r="BJ83" s="134"/>
      <c r="BK83" s="134"/>
      <c r="BL83" s="134"/>
      <c r="BM83" s="134"/>
      <c r="BN83" s="134"/>
      <c r="BO83" s="134"/>
      <c r="BP83" s="134"/>
      <c r="BQ83" s="134"/>
      <c r="BR83" s="134"/>
      <c r="BS83" s="134"/>
      <c r="BT83" s="134"/>
      <c r="BU83" s="134"/>
      <c r="BV83" s="134"/>
      <c r="BW83" s="134"/>
      <c r="BX83" s="134"/>
      <c r="BY83" s="134"/>
      <c r="BZ83" s="134"/>
      <c r="CA83" s="134"/>
      <c r="CB83" s="134"/>
      <c r="CC83" s="134"/>
      <c r="CD83" s="134"/>
      <c r="CE83" s="134"/>
      <c r="CF83" s="134"/>
      <c r="CG83" s="134"/>
      <c r="CH83" s="134"/>
      <c r="CI83" s="134"/>
      <c r="CJ83" s="134"/>
      <c r="CK83" s="134"/>
      <c r="CL83" s="134"/>
      <c r="CM83" s="213"/>
    </row>
    <row r="84" s="279" customFormat="1" ht="230" customHeight="1" spans="1:90">
      <c r="A84" s="281">
        <v>20</v>
      </c>
      <c r="B84" s="266" t="s">
        <v>407</v>
      </c>
      <c r="C84" s="276">
        <v>2025</v>
      </c>
      <c r="D84" s="284" t="s">
        <v>408</v>
      </c>
      <c r="E84" s="284" t="s">
        <v>123</v>
      </c>
      <c r="F84" s="284" t="s">
        <v>142</v>
      </c>
      <c r="G84" s="276" t="s">
        <v>47</v>
      </c>
      <c r="H84" s="276" t="s">
        <v>422</v>
      </c>
      <c r="I84" s="276" t="s">
        <v>409</v>
      </c>
      <c r="J84" s="286" t="s">
        <v>423</v>
      </c>
      <c r="K84" s="273">
        <v>6</v>
      </c>
      <c r="L84" s="274">
        <v>3596</v>
      </c>
      <c r="M84" s="274">
        <v>21578</v>
      </c>
      <c r="N84" s="274">
        <v>637.98</v>
      </c>
      <c r="O84" s="274"/>
      <c r="P84" s="274">
        <v>400</v>
      </c>
      <c r="Q84" s="274"/>
      <c r="R84" s="274"/>
      <c r="S84" s="274"/>
      <c r="T84" s="274">
        <f>N84-P84</f>
        <v>237.98</v>
      </c>
      <c r="U84" s="276" t="s">
        <v>435</v>
      </c>
      <c r="V84" s="274"/>
      <c r="W84" s="276" t="s">
        <v>204</v>
      </c>
      <c r="X84" s="276" t="s">
        <v>205</v>
      </c>
      <c r="Y84" s="276" t="s">
        <v>135</v>
      </c>
      <c r="Z84" s="276" t="s">
        <v>136</v>
      </c>
      <c r="AA84" s="274" t="s">
        <v>137</v>
      </c>
      <c r="AB84" s="276" t="s">
        <v>424</v>
      </c>
      <c r="AC84" s="277" t="s">
        <v>425</v>
      </c>
      <c r="AD84" s="274"/>
      <c r="AE84" s="276"/>
      <c r="AF84" s="266" t="s">
        <v>367</v>
      </c>
      <c r="AG84" s="280"/>
      <c r="AH84" s="283"/>
      <c r="AI84" s="283"/>
      <c r="AJ84" s="283"/>
      <c r="AK84" s="283"/>
      <c r="AL84" s="283"/>
      <c r="AM84" s="283"/>
      <c r="AN84" s="283"/>
      <c r="AO84" s="283"/>
      <c r="AP84" s="283"/>
      <c r="AQ84" s="283"/>
      <c r="AR84" s="283"/>
      <c r="AS84" s="283"/>
      <c r="AT84" s="283"/>
      <c r="AU84" s="283"/>
      <c r="AV84" s="283"/>
      <c r="AW84" s="283"/>
      <c r="AX84" s="283"/>
      <c r="AY84" s="283"/>
      <c r="AZ84" s="283"/>
      <c r="BA84" s="283"/>
      <c r="BB84" s="283"/>
      <c r="BC84" s="283"/>
      <c r="BD84" s="283"/>
      <c r="BE84" s="283"/>
      <c r="BF84" s="283"/>
      <c r="BG84" s="283"/>
      <c r="BH84" s="283"/>
      <c r="BI84" s="283"/>
      <c r="BJ84" s="283"/>
      <c r="BK84" s="283"/>
      <c r="BL84" s="283"/>
      <c r="BM84" s="283"/>
      <c r="BN84" s="283"/>
      <c r="BO84" s="283"/>
      <c r="BP84" s="283"/>
      <c r="BQ84" s="283"/>
      <c r="BR84" s="283"/>
      <c r="BS84" s="283"/>
      <c r="BT84" s="283"/>
      <c r="BU84" s="283"/>
      <c r="BV84" s="283"/>
      <c r="BW84" s="283"/>
      <c r="BX84" s="283"/>
      <c r="BY84" s="283"/>
      <c r="BZ84" s="283"/>
      <c r="CA84" s="283"/>
      <c r="CB84" s="283"/>
      <c r="CC84" s="283"/>
      <c r="CD84" s="283"/>
      <c r="CE84" s="283"/>
      <c r="CF84" s="283"/>
      <c r="CG84" s="283"/>
      <c r="CH84" s="283"/>
      <c r="CI84" s="283"/>
      <c r="CJ84" s="283"/>
      <c r="CK84" s="283"/>
      <c r="CL84" s="283"/>
    </row>
    <row r="85" s="127" customFormat="1" ht="100" customHeight="1" spans="1:90">
      <c r="A85" s="156" t="s">
        <v>58</v>
      </c>
      <c r="B85" s="148" t="s">
        <v>216</v>
      </c>
      <c r="C85" s="148"/>
      <c r="D85" s="148"/>
      <c r="E85" s="149"/>
      <c r="F85" s="149"/>
      <c r="G85" s="149"/>
      <c r="H85" s="149"/>
      <c r="I85" s="149"/>
      <c r="J85" s="148"/>
      <c r="K85" s="178"/>
      <c r="L85" s="178"/>
      <c r="M85" s="178"/>
      <c r="N85" s="178"/>
      <c r="O85" s="178"/>
      <c r="P85" s="178"/>
      <c r="Q85" s="178"/>
      <c r="R85" s="178"/>
      <c r="S85" s="178"/>
      <c r="T85" s="178"/>
      <c r="U85" s="178"/>
      <c r="V85" s="178"/>
      <c r="W85" s="184"/>
      <c r="X85" s="184"/>
      <c r="Y85" s="184"/>
      <c r="Z85" s="184"/>
      <c r="AA85" s="217"/>
      <c r="AB85" s="217"/>
      <c r="AC85" s="217"/>
      <c r="AD85" s="217"/>
      <c r="AE85" s="217"/>
      <c r="AF85" s="217"/>
      <c r="AG85" s="217"/>
      <c r="AH85" s="218"/>
      <c r="AI85" s="218"/>
      <c r="AJ85" s="218"/>
      <c r="AK85" s="218"/>
      <c r="AL85" s="218"/>
      <c r="AM85" s="218"/>
      <c r="AN85" s="218"/>
      <c r="AO85" s="218"/>
      <c r="AP85" s="218"/>
      <c r="AQ85" s="218"/>
      <c r="AR85" s="218"/>
      <c r="AS85" s="218"/>
      <c r="AT85" s="218"/>
      <c r="AU85" s="218"/>
      <c r="AV85" s="218"/>
      <c r="AW85" s="218"/>
      <c r="AX85" s="218"/>
      <c r="AY85" s="218"/>
      <c r="AZ85" s="218"/>
      <c r="BA85" s="218"/>
      <c r="BB85" s="218"/>
      <c r="BC85" s="218"/>
      <c r="BD85" s="218"/>
      <c r="BE85" s="218"/>
      <c r="BF85" s="218"/>
      <c r="BG85" s="218"/>
      <c r="BH85" s="218"/>
      <c r="BI85" s="218"/>
      <c r="BJ85" s="218"/>
      <c r="BK85" s="218"/>
      <c r="BL85" s="218"/>
      <c r="BM85" s="218"/>
      <c r="BN85" s="218"/>
      <c r="BO85" s="218"/>
      <c r="BP85" s="218"/>
      <c r="BQ85" s="218"/>
      <c r="BR85" s="218"/>
      <c r="BS85" s="218"/>
      <c r="BT85" s="218"/>
      <c r="BU85" s="218"/>
      <c r="BV85" s="218"/>
      <c r="BW85" s="218"/>
      <c r="BX85" s="218"/>
      <c r="BY85" s="218"/>
      <c r="BZ85" s="218"/>
      <c r="CA85" s="218"/>
      <c r="CB85" s="218"/>
      <c r="CC85" s="218"/>
      <c r="CD85" s="218"/>
      <c r="CE85" s="218"/>
      <c r="CF85" s="218"/>
      <c r="CG85" s="218"/>
      <c r="CH85" s="218"/>
      <c r="CI85" s="218"/>
      <c r="CJ85" s="218"/>
      <c r="CK85" s="218"/>
      <c r="CL85" s="218"/>
    </row>
    <row r="86" s="127" customFormat="1" ht="100" customHeight="1" spans="1:90">
      <c r="A86" s="156" t="s">
        <v>58</v>
      </c>
      <c r="B86" s="148" t="s">
        <v>217</v>
      </c>
      <c r="C86" s="148"/>
      <c r="D86" s="148"/>
      <c r="E86" s="149"/>
      <c r="F86" s="149"/>
      <c r="G86" s="149"/>
      <c r="H86" s="149"/>
      <c r="I86" s="149"/>
      <c r="J86" s="148"/>
      <c r="K86" s="178"/>
      <c r="L86" s="178"/>
      <c r="M86" s="178"/>
      <c r="N86" s="178"/>
      <c r="O86" s="178"/>
      <c r="P86" s="178"/>
      <c r="Q86" s="178"/>
      <c r="R86" s="178"/>
      <c r="S86" s="178"/>
      <c r="T86" s="178"/>
      <c r="U86" s="178"/>
      <c r="V86" s="178"/>
      <c r="W86" s="184"/>
      <c r="X86" s="184"/>
      <c r="Y86" s="184"/>
      <c r="Z86" s="184"/>
      <c r="AA86" s="217"/>
      <c r="AB86" s="217"/>
      <c r="AC86" s="217"/>
      <c r="AD86" s="217"/>
      <c r="AE86" s="217"/>
      <c r="AF86" s="217"/>
      <c r="AG86" s="217"/>
      <c r="AH86" s="218"/>
      <c r="AI86" s="218"/>
      <c r="AJ86" s="218"/>
      <c r="AK86" s="218"/>
      <c r="AL86" s="218"/>
      <c r="AM86" s="218"/>
      <c r="AN86" s="218"/>
      <c r="AO86" s="218"/>
      <c r="AP86" s="218"/>
      <c r="AQ86" s="218"/>
      <c r="AR86" s="218"/>
      <c r="AS86" s="218"/>
      <c r="AT86" s="218"/>
      <c r="AU86" s="218"/>
      <c r="AV86" s="218"/>
      <c r="AW86" s="218"/>
      <c r="AX86" s="218"/>
      <c r="AY86" s="218"/>
      <c r="AZ86" s="218"/>
      <c r="BA86" s="218"/>
      <c r="BB86" s="218"/>
      <c r="BC86" s="218"/>
      <c r="BD86" s="218"/>
      <c r="BE86" s="218"/>
      <c r="BF86" s="218"/>
      <c r="BG86" s="218"/>
      <c r="BH86" s="218"/>
      <c r="BI86" s="218"/>
      <c r="BJ86" s="218"/>
      <c r="BK86" s="218"/>
      <c r="BL86" s="218"/>
      <c r="BM86" s="218"/>
      <c r="BN86" s="218"/>
      <c r="BO86" s="218"/>
      <c r="BP86" s="218"/>
      <c r="BQ86" s="218"/>
      <c r="BR86" s="218"/>
      <c r="BS86" s="218"/>
      <c r="BT86" s="218"/>
      <c r="BU86" s="218"/>
      <c r="BV86" s="218"/>
      <c r="BW86" s="218"/>
      <c r="BX86" s="218"/>
      <c r="BY86" s="218"/>
      <c r="BZ86" s="218"/>
      <c r="CA86" s="218"/>
      <c r="CB86" s="218"/>
      <c r="CC86" s="218"/>
      <c r="CD86" s="218"/>
      <c r="CE86" s="218"/>
      <c r="CF86" s="218"/>
      <c r="CG86" s="218"/>
      <c r="CH86" s="218"/>
      <c r="CI86" s="218"/>
      <c r="CJ86" s="218"/>
      <c r="CK86" s="218"/>
      <c r="CL86" s="218"/>
    </row>
    <row r="87" s="127" customFormat="1" ht="100" customHeight="1" spans="1:90">
      <c r="A87" s="156" t="s">
        <v>58</v>
      </c>
      <c r="B87" s="148" t="s">
        <v>405</v>
      </c>
      <c r="C87" s="148"/>
      <c r="D87" s="148"/>
      <c r="E87" s="149"/>
      <c r="F87" s="149"/>
      <c r="G87" s="149"/>
      <c r="H87" s="149"/>
      <c r="I87" s="149"/>
      <c r="J87" s="148"/>
      <c r="K87" s="178"/>
      <c r="L87" s="178"/>
      <c r="M87" s="178"/>
      <c r="N87" s="178"/>
      <c r="O87" s="178"/>
      <c r="P87" s="178"/>
      <c r="Q87" s="178"/>
      <c r="R87" s="178"/>
      <c r="S87" s="178"/>
      <c r="T87" s="178"/>
      <c r="U87" s="178"/>
      <c r="V87" s="178"/>
      <c r="W87" s="184"/>
      <c r="X87" s="184"/>
      <c r="Y87" s="184"/>
      <c r="Z87" s="184"/>
      <c r="AA87" s="217"/>
      <c r="AB87" s="217"/>
      <c r="AC87" s="217"/>
      <c r="AD87" s="217"/>
      <c r="AE87" s="217"/>
      <c r="AF87" s="217"/>
      <c r="AG87" s="217"/>
      <c r="AH87" s="218"/>
      <c r="AI87" s="218"/>
      <c r="AJ87" s="218"/>
      <c r="AK87" s="218"/>
      <c r="AL87" s="218"/>
      <c r="AM87" s="218"/>
      <c r="AN87" s="218"/>
      <c r="AO87" s="218"/>
      <c r="AP87" s="218"/>
      <c r="AQ87" s="218"/>
      <c r="AR87" s="218"/>
      <c r="AS87" s="218"/>
      <c r="AT87" s="218"/>
      <c r="AU87" s="218"/>
      <c r="AV87" s="218"/>
      <c r="AW87" s="218"/>
      <c r="AX87" s="218"/>
      <c r="AY87" s="218"/>
      <c r="AZ87" s="218"/>
      <c r="BA87" s="218"/>
      <c r="BB87" s="218"/>
      <c r="BC87" s="218"/>
      <c r="BD87" s="218"/>
      <c r="BE87" s="218"/>
      <c r="BF87" s="218"/>
      <c r="BG87" s="218"/>
      <c r="BH87" s="218"/>
      <c r="BI87" s="218"/>
      <c r="BJ87" s="218"/>
      <c r="BK87" s="218"/>
      <c r="BL87" s="218"/>
      <c r="BM87" s="218"/>
      <c r="BN87" s="218"/>
      <c r="BO87" s="218"/>
      <c r="BP87" s="218"/>
      <c r="BQ87" s="218"/>
      <c r="BR87" s="218"/>
      <c r="BS87" s="218"/>
      <c r="BT87" s="218"/>
      <c r="BU87" s="218"/>
      <c r="BV87" s="218"/>
      <c r="BW87" s="218"/>
      <c r="BX87" s="218"/>
      <c r="BY87" s="218"/>
      <c r="BZ87" s="218"/>
      <c r="CA87" s="218"/>
      <c r="CB87" s="218"/>
      <c r="CC87" s="218"/>
      <c r="CD87" s="218"/>
      <c r="CE87" s="218"/>
      <c r="CF87" s="218"/>
      <c r="CG87" s="218"/>
      <c r="CH87" s="218"/>
      <c r="CI87" s="218"/>
      <c r="CJ87" s="218"/>
      <c r="CK87" s="218"/>
      <c r="CL87" s="218"/>
    </row>
    <row r="88" s="127" customFormat="1" ht="100" customHeight="1" spans="1:90">
      <c r="A88" s="156" t="s">
        <v>58</v>
      </c>
      <c r="B88" s="148" t="s">
        <v>219</v>
      </c>
      <c r="C88" s="148"/>
      <c r="D88" s="148"/>
      <c r="E88" s="149"/>
      <c r="F88" s="149"/>
      <c r="G88" s="149"/>
      <c r="H88" s="149"/>
      <c r="I88" s="149"/>
      <c r="J88" s="148"/>
      <c r="K88" s="178"/>
      <c r="L88" s="178"/>
      <c r="M88" s="178"/>
      <c r="N88" s="178"/>
      <c r="O88" s="178"/>
      <c r="P88" s="178"/>
      <c r="Q88" s="178"/>
      <c r="R88" s="178"/>
      <c r="S88" s="178"/>
      <c r="T88" s="178"/>
      <c r="U88" s="178"/>
      <c r="V88" s="178"/>
      <c r="W88" s="184"/>
      <c r="X88" s="184"/>
      <c r="Y88" s="184"/>
      <c r="Z88" s="184"/>
      <c r="AA88" s="217"/>
      <c r="AB88" s="217"/>
      <c r="AC88" s="217"/>
      <c r="AD88" s="217"/>
      <c r="AE88" s="217"/>
      <c r="AF88" s="217"/>
      <c r="AG88" s="217"/>
      <c r="AH88" s="218"/>
      <c r="AI88" s="218"/>
      <c r="AJ88" s="218"/>
      <c r="AK88" s="218"/>
      <c r="AL88" s="218"/>
      <c r="AM88" s="218"/>
      <c r="AN88" s="218"/>
      <c r="AO88" s="218"/>
      <c r="AP88" s="218"/>
      <c r="AQ88" s="218"/>
      <c r="AR88" s="218"/>
      <c r="AS88" s="218"/>
      <c r="AT88" s="218"/>
      <c r="AU88" s="218"/>
      <c r="AV88" s="218"/>
      <c r="AW88" s="218"/>
      <c r="AX88" s="218"/>
      <c r="AY88" s="218"/>
      <c r="AZ88" s="218"/>
      <c r="BA88" s="218"/>
      <c r="BB88" s="218"/>
      <c r="BC88" s="218"/>
      <c r="BD88" s="218"/>
      <c r="BE88" s="218"/>
      <c r="BF88" s="218"/>
      <c r="BG88" s="218"/>
      <c r="BH88" s="218"/>
      <c r="BI88" s="218"/>
      <c r="BJ88" s="218"/>
      <c r="BK88" s="218"/>
      <c r="BL88" s="218"/>
      <c r="BM88" s="218"/>
      <c r="BN88" s="218"/>
      <c r="BO88" s="218"/>
      <c r="BP88" s="218"/>
      <c r="BQ88" s="218"/>
      <c r="BR88" s="218"/>
      <c r="BS88" s="218"/>
      <c r="BT88" s="218"/>
      <c r="BU88" s="218"/>
      <c r="BV88" s="218"/>
      <c r="BW88" s="218"/>
      <c r="BX88" s="218"/>
      <c r="BY88" s="218"/>
      <c r="BZ88" s="218"/>
      <c r="CA88" s="218"/>
      <c r="CB88" s="218"/>
      <c r="CC88" s="218"/>
      <c r="CD88" s="218"/>
      <c r="CE88" s="218"/>
      <c r="CF88" s="218"/>
      <c r="CG88" s="218"/>
      <c r="CH88" s="218"/>
      <c r="CI88" s="218"/>
      <c r="CJ88" s="218"/>
      <c r="CK88" s="218"/>
      <c r="CL88" s="218"/>
    </row>
    <row r="89" s="127" customFormat="1" ht="100" customHeight="1" spans="1:90">
      <c r="A89" s="156" t="s">
        <v>58</v>
      </c>
      <c r="B89" s="148" t="s">
        <v>220</v>
      </c>
      <c r="C89" s="148"/>
      <c r="D89" s="148"/>
      <c r="E89" s="149"/>
      <c r="F89" s="149"/>
      <c r="G89" s="149"/>
      <c r="H89" s="149"/>
      <c r="I89" s="149"/>
      <c r="J89" s="148"/>
      <c r="K89" s="178">
        <f t="shared" ref="K89:V89" si="27">SUM(K90)</f>
        <v>9.113</v>
      </c>
      <c r="L89" s="178">
        <f t="shared" si="27"/>
        <v>468</v>
      </c>
      <c r="M89" s="178">
        <f t="shared" si="27"/>
        <v>2004</v>
      </c>
      <c r="N89" s="178">
        <f t="shared" si="27"/>
        <v>2800</v>
      </c>
      <c r="O89" s="178">
        <f t="shared" si="27"/>
        <v>0</v>
      </c>
      <c r="P89" s="178">
        <f t="shared" si="27"/>
        <v>2800</v>
      </c>
      <c r="Q89" s="178">
        <f t="shared" si="27"/>
        <v>0</v>
      </c>
      <c r="R89" s="178">
        <f t="shared" si="27"/>
        <v>0</v>
      </c>
      <c r="S89" s="178">
        <f t="shared" si="27"/>
        <v>0</v>
      </c>
      <c r="T89" s="178">
        <f t="shared" si="27"/>
        <v>0</v>
      </c>
      <c r="U89" s="178">
        <f t="shared" si="27"/>
        <v>0</v>
      </c>
      <c r="V89" s="178">
        <f t="shared" si="27"/>
        <v>0</v>
      </c>
      <c r="W89" s="178">
        <v>0</v>
      </c>
      <c r="X89" s="178">
        <v>0</v>
      </c>
      <c r="Y89" s="178">
        <v>0</v>
      </c>
      <c r="Z89" s="178">
        <v>0</v>
      </c>
      <c r="AA89" s="178">
        <v>0</v>
      </c>
      <c r="AB89" s="217"/>
      <c r="AC89" s="217"/>
      <c r="AD89" s="217"/>
      <c r="AE89" s="217"/>
      <c r="AF89" s="217"/>
      <c r="AG89" s="217"/>
      <c r="AH89" s="218"/>
      <c r="AI89" s="218"/>
      <c r="AJ89" s="218"/>
      <c r="AK89" s="218"/>
      <c r="AL89" s="218"/>
      <c r="AM89" s="218"/>
      <c r="AN89" s="218"/>
      <c r="AO89" s="218"/>
      <c r="AP89" s="218"/>
      <c r="AQ89" s="218"/>
      <c r="AR89" s="218"/>
      <c r="AS89" s="218"/>
      <c r="AT89" s="218"/>
      <c r="AU89" s="218"/>
      <c r="AV89" s="218"/>
      <c r="AW89" s="218"/>
      <c r="AX89" s="218"/>
      <c r="AY89" s="218"/>
      <c r="AZ89" s="218"/>
      <c r="BA89" s="218"/>
      <c r="BB89" s="218"/>
      <c r="BC89" s="218"/>
      <c r="BD89" s="218"/>
      <c r="BE89" s="218"/>
      <c r="BF89" s="218"/>
      <c r="BG89" s="218"/>
      <c r="BH89" s="218"/>
      <c r="BI89" s="218"/>
      <c r="BJ89" s="218"/>
      <c r="BK89" s="218"/>
      <c r="BL89" s="218"/>
      <c r="BM89" s="218"/>
      <c r="BN89" s="218"/>
      <c r="BO89" s="218"/>
      <c r="BP89" s="218"/>
      <c r="BQ89" s="218"/>
      <c r="BR89" s="218"/>
      <c r="BS89" s="218"/>
      <c r="BT89" s="218"/>
      <c r="BU89" s="218"/>
      <c r="BV89" s="218"/>
      <c r="BW89" s="218"/>
      <c r="BX89" s="218"/>
      <c r="BY89" s="218"/>
      <c r="BZ89" s="218"/>
      <c r="CA89" s="218"/>
      <c r="CB89" s="218"/>
      <c r="CC89" s="218"/>
      <c r="CD89" s="218"/>
      <c r="CE89" s="218"/>
      <c r="CF89" s="218"/>
      <c r="CG89" s="218"/>
      <c r="CH89" s="218"/>
      <c r="CI89" s="218"/>
      <c r="CJ89" s="218"/>
      <c r="CK89" s="218"/>
      <c r="CL89" s="218"/>
    </row>
    <row r="90" s="124" customFormat="1" ht="218" customHeight="1" spans="1:91">
      <c r="A90" s="151">
        <v>21</v>
      </c>
      <c r="B90" s="152" t="s">
        <v>128</v>
      </c>
      <c r="C90" s="152">
        <v>2025</v>
      </c>
      <c r="D90" s="153" t="s">
        <v>129</v>
      </c>
      <c r="E90" s="154" t="s">
        <v>123</v>
      </c>
      <c r="F90" s="154" t="s">
        <v>79</v>
      </c>
      <c r="G90" s="154" t="s">
        <v>47</v>
      </c>
      <c r="H90" s="154" t="s">
        <v>130</v>
      </c>
      <c r="I90" s="154" t="s">
        <v>131</v>
      </c>
      <c r="J90" s="153" t="s">
        <v>335</v>
      </c>
      <c r="K90" s="154">
        <v>9.113</v>
      </c>
      <c r="L90" s="175">
        <v>468</v>
      </c>
      <c r="M90" s="175">
        <v>2004</v>
      </c>
      <c r="N90" s="152">
        <v>2800</v>
      </c>
      <c r="O90" s="152"/>
      <c r="P90" s="175">
        <v>2800</v>
      </c>
      <c r="Q90" s="175"/>
      <c r="R90" s="175"/>
      <c r="S90" s="175"/>
      <c r="T90" s="175"/>
      <c r="U90" s="175"/>
      <c r="V90" s="175"/>
      <c r="W90" s="152" t="s">
        <v>133</v>
      </c>
      <c r="X90" s="152" t="s">
        <v>134</v>
      </c>
      <c r="Y90" s="152" t="s">
        <v>135</v>
      </c>
      <c r="Z90" s="152" t="s">
        <v>136</v>
      </c>
      <c r="AA90" s="152" t="s">
        <v>137</v>
      </c>
      <c r="AB90" s="153" t="s">
        <v>336</v>
      </c>
      <c r="AC90" s="153" t="s">
        <v>139</v>
      </c>
      <c r="AD90" s="175" t="s">
        <v>402</v>
      </c>
      <c r="AE90" s="152" t="s">
        <v>403</v>
      </c>
      <c r="AF90" s="233" t="s">
        <v>334</v>
      </c>
      <c r="AH90" s="134"/>
      <c r="AI90" s="134"/>
      <c r="AJ90" s="134"/>
      <c r="AK90" s="134"/>
      <c r="AL90" s="134"/>
      <c r="AM90" s="134"/>
      <c r="AN90" s="134"/>
      <c r="AO90" s="134"/>
      <c r="AP90" s="134"/>
      <c r="AQ90" s="134"/>
      <c r="AR90" s="134"/>
      <c r="AS90" s="134"/>
      <c r="AT90" s="134"/>
      <c r="AU90" s="134"/>
      <c r="AV90" s="134"/>
      <c r="AW90" s="134"/>
      <c r="AX90" s="134"/>
      <c r="AY90" s="134"/>
      <c r="AZ90" s="134"/>
      <c r="BA90" s="134"/>
      <c r="BB90" s="134"/>
      <c r="BC90" s="134"/>
      <c r="BD90" s="134"/>
      <c r="BE90" s="134"/>
      <c r="BF90" s="134"/>
      <c r="BG90" s="134"/>
      <c r="BH90" s="134"/>
      <c r="BI90" s="134"/>
      <c r="BJ90" s="134"/>
      <c r="BK90" s="134"/>
      <c r="BL90" s="134"/>
      <c r="BM90" s="134"/>
      <c r="BN90" s="134"/>
      <c r="BO90" s="134"/>
      <c r="BP90" s="134"/>
      <c r="BQ90" s="134"/>
      <c r="BR90" s="134"/>
      <c r="BS90" s="134"/>
      <c r="BT90" s="134"/>
      <c r="BU90" s="134"/>
      <c r="BV90" s="134"/>
      <c r="BW90" s="134"/>
      <c r="BX90" s="134"/>
      <c r="BY90" s="134"/>
      <c r="BZ90" s="134"/>
      <c r="CA90" s="134"/>
      <c r="CB90" s="134"/>
      <c r="CC90" s="134"/>
      <c r="CD90" s="134"/>
      <c r="CE90" s="134"/>
      <c r="CF90" s="134"/>
      <c r="CG90" s="134"/>
      <c r="CH90" s="134"/>
      <c r="CI90" s="134"/>
      <c r="CJ90" s="134"/>
      <c r="CK90" s="134"/>
      <c r="CL90" s="134"/>
      <c r="CM90" s="213"/>
    </row>
    <row r="91" s="127" customFormat="1" ht="100" customHeight="1" spans="1:90">
      <c r="A91" s="149" t="s">
        <v>41</v>
      </c>
      <c r="B91" s="148" t="s">
        <v>221</v>
      </c>
      <c r="C91" s="148"/>
      <c r="D91" s="148"/>
      <c r="E91" s="149"/>
      <c r="F91" s="149"/>
      <c r="G91" s="149"/>
      <c r="H91" s="149"/>
      <c r="I91" s="149"/>
      <c r="J91" s="148"/>
      <c r="K91" s="178">
        <f t="shared" ref="K91:V91" si="28">K92+K93+K98+K100</f>
        <v>36.483</v>
      </c>
      <c r="L91" s="178">
        <f t="shared" si="28"/>
        <v>1531</v>
      </c>
      <c r="M91" s="178">
        <f t="shared" si="28"/>
        <v>5425</v>
      </c>
      <c r="N91" s="178">
        <f t="shared" si="28"/>
        <v>2865</v>
      </c>
      <c r="O91" s="178">
        <f t="shared" si="28"/>
        <v>1282</v>
      </c>
      <c r="P91" s="178">
        <f t="shared" si="28"/>
        <v>993</v>
      </c>
      <c r="Q91" s="178">
        <f t="shared" si="28"/>
        <v>0</v>
      </c>
      <c r="R91" s="178">
        <f t="shared" si="28"/>
        <v>40</v>
      </c>
      <c r="S91" s="178">
        <f t="shared" si="28"/>
        <v>550</v>
      </c>
      <c r="T91" s="178">
        <f t="shared" si="28"/>
        <v>0</v>
      </c>
      <c r="U91" s="178">
        <f t="shared" si="28"/>
        <v>0</v>
      </c>
      <c r="V91" s="178">
        <f t="shared" si="28"/>
        <v>0</v>
      </c>
      <c r="W91" s="184"/>
      <c r="X91" s="184"/>
      <c r="Y91" s="184"/>
      <c r="Z91" s="184"/>
      <c r="AA91" s="217"/>
      <c r="AB91" s="217"/>
      <c r="AC91" s="217"/>
      <c r="AD91" s="217"/>
      <c r="AE91" s="217"/>
      <c r="AF91" s="217"/>
      <c r="AG91" s="217"/>
      <c r="AH91" s="218"/>
      <c r="AI91" s="218"/>
      <c r="AJ91" s="218"/>
      <c r="AK91" s="218"/>
      <c r="AL91" s="218"/>
      <c r="AM91" s="218"/>
      <c r="AN91" s="218"/>
      <c r="AO91" s="218"/>
      <c r="AP91" s="218"/>
      <c r="AQ91" s="218"/>
      <c r="AR91" s="218"/>
      <c r="AS91" s="218"/>
      <c r="AT91" s="218"/>
      <c r="AU91" s="218"/>
      <c r="AV91" s="218"/>
      <c r="AW91" s="218"/>
      <c r="AX91" s="218"/>
      <c r="AY91" s="218"/>
      <c r="AZ91" s="218"/>
      <c r="BA91" s="218"/>
      <c r="BB91" s="218"/>
      <c r="BC91" s="218"/>
      <c r="BD91" s="218"/>
      <c r="BE91" s="218"/>
      <c r="BF91" s="218"/>
      <c r="BG91" s="218"/>
      <c r="BH91" s="218"/>
      <c r="BI91" s="218"/>
      <c r="BJ91" s="218"/>
      <c r="BK91" s="218"/>
      <c r="BL91" s="218"/>
      <c r="BM91" s="218"/>
      <c r="BN91" s="218"/>
      <c r="BO91" s="218"/>
      <c r="BP91" s="218"/>
      <c r="BQ91" s="218"/>
      <c r="BR91" s="218"/>
      <c r="BS91" s="218"/>
      <c r="BT91" s="218"/>
      <c r="BU91" s="218"/>
      <c r="BV91" s="218"/>
      <c r="BW91" s="218"/>
      <c r="BX91" s="218"/>
      <c r="BY91" s="218"/>
      <c r="BZ91" s="218"/>
      <c r="CA91" s="218"/>
      <c r="CB91" s="218"/>
      <c r="CC91" s="218"/>
      <c r="CD91" s="218"/>
      <c r="CE91" s="218"/>
      <c r="CF91" s="218"/>
      <c r="CG91" s="218"/>
      <c r="CH91" s="218"/>
      <c r="CI91" s="218"/>
      <c r="CJ91" s="218"/>
      <c r="CK91" s="218"/>
      <c r="CL91" s="218"/>
    </row>
    <row r="92" s="127" customFormat="1" ht="100" customHeight="1" spans="1:90">
      <c r="A92" s="156" t="s">
        <v>58</v>
      </c>
      <c r="B92" s="148" t="s">
        <v>222</v>
      </c>
      <c r="C92" s="148"/>
      <c r="D92" s="148"/>
      <c r="E92" s="149"/>
      <c r="F92" s="149"/>
      <c r="G92" s="149"/>
      <c r="H92" s="149"/>
      <c r="I92" s="149"/>
      <c r="J92" s="148"/>
      <c r="K92" s="178"/>
      <c r="L92" s="178"/>
      <c r="M92" s="178"/>
      <c r="N92" s="178"/>
      <c r="O92" s="178"/>
      <c r="P92" s="178"/>
      <c r="Q92" s="178"/>
      <c r="R92" s="178"/>
      <c r="S92" s="178"/>
      <c r="T92" s="178"/>
      <c r="U92" s="178"/>
      <c r="V92" s="178"/>
      <c r="W92" s="184"/>
      <c r="X92" s="184"/>
      <c r="Y92" s="184"/>
      <c r="Z92" s="184"/>
      <c r="AA92" s="217"/>
      <c r="AB92" s="217"/>
      <c r="AC92" s="217"/>
      <c r="AD92" s="217"/>
      <c r="AE92" s="217"/>
      <c r="AF92" s="217"/>
      <c r="AG92" s="217"/>
      <c r="AH92" s="218"/>
      <c r="AI92" s="218"/>
      <c r="AJ92" s="218"/>
      <c r="AK92" s="218"/>
      <c r="AL92" s="218"/>
      <c r="AM92" s="218"/>
      <c r="AN92" s="218"/>
      <c r="AO92" s="218"/>
      <c r="AP92" s="218"/>
      <c r="AQ92" s="218"/>
      <c r="AR92" s="218"/>
      <c r="AS92" s="218"/>
      <c r="AT92" s="218"/>
      <c r="AU92" s="218"/>
      <c r="AV92" s="218"/>
      <c r="AW92" s="218"/>
      <c r="AX92" s="218"/>
      <c r="AY92" s="218"/>
      <c r="AZ92" s="218"/>
      <c r="BA92" s="218"/>
      <c r="BB92" s="218"/>
      <c r="BC92" s="218"/>
      <c r="BD92" s="218"/>
      <c r="BE92" s="218"/>
      <c r="BF92" s="218"/>
      <c r="BG92" s="218"/>
      <c r="BH92" s="218"/>
      <c r="BI92" s="218"/>
      <c r="BJ92" s="218"/>
      <c r="BK92" s="218"/>
      <c r="BL92" s="218"/>
      <c r="BM92" s="218"/>
      <c r="BN92" s="218"/>
      <c r="BO92" s="218"/>
      <c r="BP92" s="218"/>
      <c r="BQ92" s="218"/>
      <c r="BR92" s="218"/>
      <c r="BS92" s="218"/>
      <c r="BT92" s="218"/>
      <c r="BU92" s="218"/>
      <c r="BV92" s="218"/>
      <c r="BW92" s="218"/>
      <c r="BX92" s="218"/>
      <c r="BY92" s="218"/>
      <c r="BZ92" s="218"/>
      <c r="CA92" s="218"/>
      <c r="CB92" s="218"/>
      <c r="CC92" s="218"/>
      <c r="CD92" s="218"/>
      <c r="CE92" s="218"/>
      <c r="CF92" s="218"/>
      <c r="CG92" s="218"/>
      <c r="CH92" s="218"/>
      <c r="CI92" s="218"/>
      <c r="CJ92" s="218"/>
      <c r="CK92" s="218"/>
      <c r="CL92" s="218"/>
    </row>
    <row r="93" s="127" customFormat="1" ht="100" customHeight="1" spans="1:90">
      <c r="A93" s="156" t="s">
        <v>58</v>
      </c>
      <c r="B93" s="148" t="s">
        <v>223</v>
      </c>
      <c r="C93" s="148"/>
      <c r="D93" s="148"/>
      <c r="E93" s="149"/>
      <c r="F93" s="149"/>
      <c r="G93" s="149"/>
      <c r="H93" s="149"/>
      <c r="I93" s="149"/>
      <c r="J93" s="148"/>
      <c r="K93" s="178">
        <f>SUM(K94:K97)</f>
        <v>35.483</v>
      </c>
      <c r="L93" s="178">
        <f t="shared" ref="K93:V93" si="29">SUM(L94:L97)</f>
        <v>1197</v>
      </c>
      <c r="M93" s="178">
        <f t="shared" si="29"/>
        <v>4168</v>
      </c>
      <c r="N93" s="178">
        <f t="shared" si="29"/>
        <v>2500</v>
      </c>
      <c r="O93" s="178">
        <f t="shared" si="29"/>
        <v>1282</v>
      </c>
      <c r="P93" s="178">
        <f t="shared" si="29"/>
        <v>993</v>
      </c>
      <c r="Q93" s="178">
        <f t="shared" si="29"/>
        <v>0</v>
      </c>
      <c r="R93" s="178">
        <f t="shared" si="29"/>
        <v>40</v>
      </c>
      <c r="S93" s="178">
        <f t="shared" si="29"/>
        <v>185</v>
      </c>
      <c r="T93" s="178">
        <f t="shared" si="29"/>
        <v>0</v>
      </c>
      <c r="U93" s="178">
        <f t="shared" si="29"/>
        <v>0</v>
      </c>
      <c r="V93" s="178">
        <f t="shared" si="29"/>
        <v>0</v>
      </c>
      <c r="W93" s="184"/>
      <c r="X93" s="184"/>
      <c r="Y93" s="184"/>
      <c r="Z93" s="184"/>
      <c r="AA93" s="217"/>
      <c r="AB93" s="217"/>
      <c r="AC93" s="217"/>
      <c r="AD93" s="217"/>
      <c r="AE93" s="217"/>
      <c r="AF93" s="217"/>
      <c r="AG93" s="217"/>
      <c r="AH93" s="218"/>
      <c r="AI93" s="218"/>
      <c r="AJ93" s="218"/>
      <c r="AK93" s="218"/>
      <c r="AL93" s="218"/>
      <c r="AM93" s="218"/>
      <c r="AN93" s="218"/>
      <c r="AO93" s="218"/>
      <c r="AP93" s="218"/>
      <c r="AQ93" s="218"/>
      <c r="AR93" s="218"/>
      <c r="AS93" s="218"/>
      <c r="AT93" s="218"/>
      <c r="AU93" s="218"/>
      <c r="AV93" s="218"/>
      <c r="AW93" s="218"/>
      <c r="AX93" s="218"/>
      <c r="AY93" s="218"/>
      <c r="AZ93" s="218"/>
      <c r="BA93" s="218"/>
      <c r="BB93" s="218"/>
      <c r="BC93" s="218"/>
      <c r="BD93" s="218"/>
      <c r="BE93" s="218"/>
      <c r="BF93" s="218"/>
      <c r="BG93" s="218"/>
      <c r="BH93" s="218"/>
      <c r="BI93" s="218"/>
      <c r="BJ93" s="218"/>
      <c r="BK93" s="218"/>
      <c r="BL93" s="218"/>
      <c r="BM93" s="218"/>
      <c r="BN93" s="218"/>
      <c r="BO93" s="218"/>
      <c r="BP93" s="218"/>
      <c r="BQ93" s="218"/>
      <c r="BR93" s="218"/>
      <c r="BS93" s="218"/>
      <c r="BT93" s="218"/>
      <c r="BU93" s="218"/>
      <c r="BV93" s="218"/>
      <c r="BW93" s="218"/>
      <c r="BX93" s="218"/>
      <c r="BY93" s="218"/>
      <c r="BZ93" s="218"/>
      <c r="CA93" s="218"/>
      <c r="CB93" s="218"/>
      <c r="CC93" s="218"/>
      <c r="CD93" s="218"/>
      <c r="CE93" s="218"/>
      <c r="CF93" s="218"/>
      <c r="CG93" s="218"/>
      <c r="CH93" s="218"/>
      <c r="CI93" s="218"/>
      <c r="CJ93" s="218"/>
      <c r="CK93" s="218"/>
      <c r="CL93" s="218"/>
    </row>
    <row r="94" s="124" customFormat="1" ht="241" customHeight="1" spans="1:91">
      <c r="A94" s="151">
        <v>22</v>
      </c>
      <c r="B94" s="153" t="s">
        <v>341</v>
      </c>
      <c r="C94" s="161">
        <v>2025</v>
      </c>
      <c r="D94" s="153" t="s">
        <v>342</v>
      </c>
      <c r="E94" s="152" t="s">
        <v>123</v>
      </c>
      <c r="F94" s="154" t="s">
        <v>223</v>
      </c>
      <c r="G94" s="154" t="s">
        <v>47</v>
      </c>
      <c r="H94" s="154" t="s">
        <v>343</v>
      </c>
      <c r="I94" s="154" t="s">
        <v>100</v>
      </c>
      <c r="J94" s="153" t="s">
        <v>400</v>
      </c>
      <c r="K94" s="154">
        <v>12.559</v>
      </c>
      <c r="L94" s="154">
        <v>367</v>
      </c>
      <c r="M94" s="154">
        <v>1386</v>
      </c>
      <c r="N94" s="154">
        <v>850</v>
      </c>
      <c r="O94" s="152">
        <v>832</v>
      </c>
      <c r="P94" s="175">
        <v>18</v>
      </c>
      <c r="Q94" s="175"/>
      <c r="R94" s="175"/>
      <c r="S94" s="175"/>
      <c r="T94" s="175"/>
      <c r="U94" s="175"/>
      <c r="V94" s="175"/>
      <c r="W94" s="152" t="s">
        <v>345</v>
      </c>
      <c r="X94" s="152" t="s">
        <v>346</v>
      </c>
      <c r="Y94" s="152" t="s">
        <v>72</v>
      </c>
      <c r="Z94" s="152" t="s">
        <v>54</v>
      </c>
      <c r="AA94" s="152" t="s">
        <v>55</v>
      </c>
      <c r="AB94" s="167" t="s">
        <v>347</v>
      </c>
      <c r="AC94" s="167" t="s">
        <v>229</v>
      </c>
      <c r="AD94" s="175" t="s">
        <v>402</v>
      </c>
      <c r="AE94" s="152" t="s">
        <v>403</v>
      </c>
      <c r="AF94" s="152" t="s">
        <v>367</v>
      </c>
      <c r="AH94" s="134"/>
      <c r="AI94" s="134"/>
      <c r="AJ94" s="134"/>
      <c r="AK94" s="134"/>
      <c r="AL94" s="134"/>
      <c r="AM94" s="134"/>
      <c r="AN94" s="134"/>
      <c r="AO94" s="134"/>
      <c r="AP94" s="134"/>
      <c r="AQ94" s="134"/>
      <c r="AR94" s="134"/>
      <c r="AS94" s="134"/>
      <c r="AT94" s="134"/>
      <c r="AU94" s="134"/>
      <c r="AV94" s="134"/>
      <c r="AW94" s="134"/>
      <c r="AX94" s="134"/>
      <c r="AY94" s="134"/>
      <c r="AZ94" s="134"/>
      <c r="BA94" s="134"/>
      <c r="BB94" s="134"/>
      <c r="BC94" s="134"/>
      <c r="BD94" s="134"/>
      <c r="BE94" s="134"/>
      <c r="BF94" s="134"/>
      <c r="BG94" s="134"/>
      <c r="BH94" s="134"/>
      <c r="BI94" s="134"/>
      <c r="BJ94" s="134"/>
      <c r="BK94" s="134"/>
      <c r="BL94" s="134"/>
      <c r="BM94" s="134"/>
      <c r="BN94" s="134"/>
      <c r="BO94" s="134"/>
      <c r="BP94" s="134"/>
      <c r="BQ94" s="134"/>
      <c r="BR94" s="134"/>
      <c r="BS94" s="134"/>
      <c r="BT94" s="134"/>
      <c r="BU94" s="134"/>
      <c r="BV94" s="134"/>
      <c r="BW94" s="134"/>
      <c r="BX94" s="134"/>
      <c r="BY94" s="134"/>
      <c r="BZ94" s="134"/>
      <c r="CA94" s="134"/>
      <c r="CB94" s="134"/>
      <c r="CC94" s="134"/>
      <c r="CD94" s="134"/>
      <c r="CE94" s="134"/>
      <c r="CF94" s="134"/>
      <c r="CG94" s="134"/>
      <c r="CH94" s="134"/>
      <c r="CI94" s="134"/>
      <c r="CJ94" s="134"/>
      <c r="CK94" s="134"/>
      <c r="CL94" s="134"/>
      <c r="CM94" s="213"/>
    </row>
    <row r="95" s="124" customFormat="1" ht="241" customHeight="1" spans="1:91">
      <c r="A95" s="151">
        <v>23</v>
      </c>
      <c r="B95" s="153" t="s">
        <v>348</v>
      </c>
      <c r="C95" s="161">
        <v>2025</v>
      </c>
      <c r="D95" s="153" t="s">
        <v>349</v>
      </c>
      <c r="E95" s="152" t="s">
        <v>123</v>
      </c>
      <c r="F95" s="154" t="s">
        <v>223</v>
      </c>
      <c r="G95" s="154" t="s">
        <v>47</v>
      </c>
      <c r="H95" s="154" t="s">
        <v>350</v>
      </c>
      <c r="I95" s="154" t="s">
        <v>100</v>
      </c>
      <c r="J95" s="153" t="s">
        <v>351</v>
      </c>
      <c r="K95" s="154">
        <v>12.405</v>
      </c>
      <c r="L95" s="152">
        <v>122</v>
      </c>
      <c r="M95" s="152">
        <v>441</v>
      </c>
      <c r="N95" s="154">
        <v>450</v>
      </c>
      <c r="O95" s="152">
        <v>450</v>
      </c>
      <c r="P95" s="175"/>
      <c r="Q95" s="175"/>
      <c r="R95" s="175"/>
      <c r="S95" s="175"/>
      <c r="T95" s="175"/>
      <c r="U95" s="175"/>
      <c r="V95" s="175"/>
      <c r="W95" s="152" t="s">
        <v>325</v>
      </c>
      <c r="X95" s="152" t="s">
        <v>326</v>
      </c>
      <c r="Y95" s="152" t="s">
        <v>72</v>
      </c>
      <c r="Z95" s="152" t="s">
        <v>54</v>
      </c>
      <c r="AA95" s="152" t="s">
        <v>55</v>
      </c>
      <c r="AB95" s="167" t="s">
        <v>352</v>
      </c>
      <c r="AC95" s="167" t="s">
        <v>229</v>
      </c>
      <c r="AD95" s="175" t="s">
        <v>402</v>
      </c>
      <c r="AE95" s="152" t="s">
        <v>403</v>
      </c>
      <c r="AF95" s="152" t="s">
        <v>367</v>
      </c>
      <c r="AH95" s="134"/>
      <c r="AI95" s="134"/>
      <c r="AJ95" s="134"/>
      <c r="AK95" s="134"/>
      <c r="AL95" s="134"/>
      <c r="AM95" s="134"/>
      <c r="AN95" s="134"/>
      <c r="AO95" s="134"/>
      <c r="AP95" s="134"/>
      <c r="AQ95" s="134"/>
      <c r="AR95" s="134"/>
      <c r="AS95" s="134"/>
      <c r="AT95" s="134"/>
      <c r="AU95" s="134"/>
      <c r="AV95" s="134"/>
      <c r="AW95" s="134"/>
      <c r="AX95" s="134"/>
      <c r="AY95" s="134"/>
      <c r="AZ95" s="134"/>
      <c r="BA95" s="134"/>
      <c r="BB95" s="134"/>
      <c r="BC95" s="134"/>
      <c r="BD95" s="134"/>
      <c r="BE95" s="134"/>
      <c r="BF95" s="134"/>
      <c r="BG95" s="134"/>
      <c r="BH95" s="134"/>
      <c r="BI95" s="134"/>
      <c r="BJ95" s="134"/>
      <c r="BK95" s="134"/>
      <c r="BL95" s="134"/>
      <c r="BM95" s="134"/>
      <c r="BN95" s="134"/>
      <c r="BO95" s="134"/>
      <c r="BP95" s="134"/>
      <c r="BQ95" s="134"/>
      <c r="BR95" s="134"/>
      <c r="BS95" s="134"/>
      <c r="BT95" s="134"/>
      <c r="BU95" s="134"/>
      <c r="BV95" s="134"/>
      <c r="BW95" s="134"/>
      <c r="BX95" s="134"/>
      <c r="BY95" s="134"/>
      <c r="BZ95" s="134"/>
      <c r="CA95" s="134"/>
      <c r="CB95" s="134"/>
      <c r="CC95" s="134"/>
      <c r="CD95" s="134"/>
      <c r="CE95" s="134"/>
      <c r="CF95" s="134"/>
      <c r="CG95" s="134"/>
      <c r="CH95" s="134"/>
      <c r="CI95" s="134"/>
      <c r="CJ95" s="134"/>
      <c r="CK95" s="134"/>
      <c r="CL95" s="134"/>
      <c r="CM95" s="213"/>
    </row>
    <row r="96" s="124" customFormat="1" ht="241" customHeight="1" spans="1:91">
      <c r="A96" s="151">
        <v>24</v>
      </c>
      <c r="B96" s="153" t="s">
        <v>353</v>
      </c>
      <c r="C96" s="161">
        <v>2025</v>
      </c>
      <c r="D96" s="153" t="s">
        <v>406</v>
      </c>
      <c r="E96" s="152" t="s">
        <v>123</v>
      </c>
      <c r="F96" s="154" t="s">
        <v>223</v>
      </c>
      <c r="G96" s="154" t="s">
        <v>47</v>
      </c>
      <c r="H96" s="154" t="s">
        <v>355</v>
      </c>
      <c r="I96" s="154" t="s">
        <v>100</v>
      </c>
      <c r="J96" s="153" t="s">
        <v>356</v>
      </c>
      <c r="K96" s="154">
        <v>6.6</v>
      </c>
      <c r="L96" s="152">
        <v>350</v>
      </c>
      <c r="M96" s="154">
        <v>965</v>
      </c>
      <c r="N96" s="152">
        <v>650</v>
      </c>
      <c r="O96" s="152"/>
      <c r="P96" s="175">
        <v>650</v>
      </c>
      <c r="Q96" s="175"/>
      <c r="R96" s="175"/>
      <c r="S96" s="175"/>
      <c r="T96" s="175"/>
      <c r="U96" s="175"/>
      <c r="V96" s="175"/>
      <c r="W96" s="152" t="s">
        <v>317</v>
      </c>
      <c r="X96" s="152" t="s">
        <v>318</v>
      </c>
      <c r="Y96" s="152" t="s">
        <v>72</v>
      </c>
      <c r="Z96" s="152" t="s">
        <v>54</v>
      </c>
      <c r="AA96" s="152" t="s">
        <v>55</v>
      </c>
      <c r="AB96" s="167" t="s">
        <v>401</v>
      </c>
      <c r="AC96" s="167" t="s">
        <v>229</v>
      </c>
      <c r="AD96" s="175" t="s">
        <v>402</v>
      </c>
      <c r="AE96" s="152" t="s">
        <v>403</v>
      </c>
      <c r="AF96" s="224" t="s">
        <v>367</v>
      </c>
      <c r="AH96" s="134"/>
      <c r="AI96" s="134"/>
      <c r="AJ96" s="134"/>
      <c r="AK96" s="134"/>
      <c r="AL96" s="134"/>
      <c r="AM96" s="134"/>
      <c r="AN96" s="134"/>
      <c r="AO96" s="134"/>
      <c r="AP96" s="134"/>
      <c r="AQ96" s="134"/>
      <c r="AR96" s="134"/>
      <c r="AS96" s="134"/>
      <c r="AT96" s="134"/>
      <c r="AU96" s="134"/>
      <c r="AV96" s="134"/>
      <c r="AW96" s="134"/>
      <c r="AX96" s="134"/>
      <c r="AY96" s="134"/>
      <c r="AZ96" s="134"/>
      <c r="BA96" s="134"/>
      <c r="BB96" s="134"/>
      <c r="BC96" s="134"/>
      <c r="BD96" s="134"/>
      <c r="BE96" s="134"/>
      <c r="BF96" s="134"/>
      <c r="BG96" s="134"/>
      <c r="BH96" s="134"/>
      <c r="BI96" s="134"/>
      <c r="BJ96" s="134"/>
      <c r="BK96" s="134"/>
      <c r="BL96" s="134"/>
      <c r="BM96" s="134"/>
      <c r="BN96" s="134"/>
      <c r="BO96" s="134"/>
      <c r="BP96" s="134"/>
      <c r="BQ96" s="134"/>
      <c r="BR96" s="134"/>
      <c r="BS96" s="134"/>
      <c r="BT96" s="134"/>
      <c r="BU96" s="134"/>
      <c r="BV96" s="134"/>
      <c r="BW96" s="134"/>
      <c r="BX96" s="134"/>
      <c r="BY96" s="134"/>
      <c r="BZ96" s="134"/>
      <c r="CA96" s="134"/>
      <c r="CB96" s="134"/>
      <c r="CC96" s="134"/>
      <c r="CD96" s="134"/>
      <c r="CE96" s="134"/>
      <c r="CF96" s="134"/>
      <c r="CG96" s="134"/>
      <c r="CH96" s="134"/>
      <c r="CI96" s="134"/>
      <c r="CJ96" s="134"/>
      <c r="CK96" s="134"/>
      <c r="CL96" s="134"/>
      <c r="CM96" s="213"/>
    </row>
    <row r="97" s="280" customFormat="1" ht="241" customHeight="1" spans="1:91">
      <c r="A97" s="281">
        <v>25</v>
      </c>
      <c r="B97" s="153" t="s">
        <v>426</v>
      </c>
      <c r="C97" s="161">
        <v>2025</v>
      </c>
      <c r="D97" s="285" t="s">
        <v>427</v>
      </c>
      <c r="E97" s="266" t="s">
        <v>123</v>
      </c>
      <c r="F97" s="275" t="s">
        <v>223</v>
      </c>
      <c r="G97" s="275" t="s">
        <v>47</v>
      </c>
      <c r="H97" s="275" t="s">
        <v>428</v>
      </c>
      <c r="I97" s="275" t="s">
        <v>100</v>
      </c>
      <c r="J97" s="285" t="s">
        <v>429</v>
      </c>
      <c r="K97" s="275">
        <v>3.919</v>
      </c>
      <c r="L97" s="275">
        <v>358</v>
      </c>
      <c r="M97" s="275">
        <v>1376</v>
      </c>
      <c r="N97" s="275">
        <v>550</v>
      </c>
      <c r="O97" s="266"/>
      <c r="P97" s="273">
        <v>325</v>
      </c>
      <c r="Q97" s="273"/>
      <c r="R97" s="273">
        <v>40</v>
      </c>
      <c r="S97" s="154">
        <v>185</v>
      </c>
      <c r="T97" s="273"/>
      <c r="U97" s="273"/>
      <c r="V97" s="273"/>
      <c r="W97" s="266" t="s">
        <v>430</v>
      </c>
      <c r="X97" s="266" t="s">
        <v>431</v>
      </c>
      <c r="Y97" s="266" t="s">
        <v>72</v>
      </c>
      <c r="Z97" s="266" t="s">
        <v>54</v>
      </c>
      <c r="AA97" s="266" t="s">
        <v>55</v>
      </c>
      <c r="AB97" s="278" t="s">
        <v>432</v>
      </c>
      <c r="AC97" s="278" t="s">
        <v>229</v>
      </c>
      <c r="AD97" s="273"/>
      <c r="AE97" s="266"/>
      <c r="AF97" s="266" t="s">
        <v>367</v>
      </c>
      <c r="AH97" s="283"/>
      <c r="AI97" s="283"/>
      <c r="AJ97" s="283"/>
      <c r="AK97" s="283"/>
      <c r="AL97" s="283"/>
      <c r="AM97" s="283"/>
      <c r="AN97" s="283"/>
      <c r="AO97" s="283"/>
      <c r="AP97" s="283"/>
      <c r="AQ97" s="283"/>
      <c r="AR97" s="283"/>
      <c r="AS97" s="283"/>
      <c r="AT97" s="283"/>
      <c r="AU97" s="283"/>
      <c r="AV97" s="283"/>
      <c r="AW97" s="283"/>
      <c r="AX97" s="283"/>
      <c r="AY97" s="283"/>
      <c r="AZ97" s="283"/>
      <c r="BA97" s="283"/>
      <c r="BB97" s="283"/>
      <c r="BC97" s="283"/>
      <c r="BD97" s="283"/>
      <c r="BE97" s="283"/>
      <c r="BF97" s="283"/>
      <c r="BG97" s="283"/>
      <c r="BH97" s="283"/>
      <c r="BI97" s="283"/>
      <c r="BJ97" s="283"/>
      <c r="BK97" s="283"/>
      <c r="BL97" s="283"/>
      <c r="BM97" s="283"/>
      <c r="BN97" s="283"/>
      <c r="BO97" s="283"/>
      <c r="BP97" s="283"/>
      <c r="BQ97" s="283"/>
      <c r="BR97" s="283"/>
      <c r="BS97" s="283"/>
      <c r="BT97" s="283"/>
      <c r="BU97" s="283"/>
      <c r="BV97" s="283"/>
      <c r="BW97" s="283"/>
      <c r="BX97" s="283"/>
      <c r="BY97" s="283"/>
      <c r="BZ97" s="283"/>
      <c r="CA97" s="283"/>
      <c r="CB97" s="283"/>
      <c r="CC97" s="283"/>
      <c r="CD97" s="283"/>
      <c r="CE97" s="283"/>
      <c r="CF97" s="283"/>
      <c r="CG97" s="283"/>
      <c r="CH97" s="283"/>
      <c r="CI97" s="283"/>
      <c r="CJ97" s="283"/>
      <c r="CK97" s="283"/>
      <c r="CL97" s="283"/>
      <c r="CM97" s="287"/>
    </row>
    <row r="98" s="127" customFormat="1" ht="100" customHeight="1" spans="1:90">
      <c r="A98" s="156" t="s">
        <v>58</v>
      </c>
      <c r="B98" s="148" t="s">
        <v>230</v>
      </c>
      <c r="C98" s="148"/>
      <c r="D98" s="148"/>
      <c r="E98" s="149"/>
      <c r="F98" s="149"/>
      <c r="G98" s="149"/>
      <c r="H98" s="149"/>
      <c r="I98" s="149"/>
      <c r="J98" s="148"/>
      <c r="K98" s="178">
        <f>SUM(K99)</f>
        <v>1</v>
      </c>
      <c r="L98" s="178">
        <f t="shared" ref="L98:V98" si="30">SUM(L99)</f>
        <v>334</v>
      </c>
      <c r="M98" s="178">
        <f t="shared" si="30"/>
        <v>1257</v>
      </c>
      <c r="N98" s="178">
        <f t="shared" si="30"/>
        <v>365</v>
      </c>
      <c r="O98" s="178">
        <f t="shared" si="30"/>
        <v>0</v>
      </c>
      <c r="P98" s="178">
        <f t="shared" si="30"/>
        <v>0</v>
      </c>
      <c r="Q98" s="178">
        <f t="shared" si="30"/>
        <v>0</v>
      </c>
      <c r="R98" s="178">
        <f t="shared" si="30"/>
        <v>0</v>
      </c>
      <c r="S98" s="178">
        <f t="shared" si="30"/>
        <v>365</v>
      </c>
      <c r="T98" s="178">
        <f t="shared" si="30"/>
        <v>0</v>
      </c>
      <c r="U98" s="178">
        <f t="shared" si="30"/>
        <v>0</v>
      </c>
      <c r="V98" s="178">
        <f t="shared" si="30"/>
        <v>0</v>
      </c>
      <c r="W98" s="184"/>
      <c r="X98" s="184"/>
      <c r="Y98" s="184"/>
      <c r="Z98" s="184"/>
      <c r="AA98" s="217"/>
      <c r="AB98" s="217"/>
      <c r="AC98" s="217"/>
      <c r="AD98" s="217"/>
      <c r="AE98" s="217"/>
      <c r="AF98" s="217"/>
      <c r="AG98" s="217"/>
      <c r="AH98" s="218"/>
      <c r="AI98" s="218"/>
      <c r="AJ98" s="218"/>
      <c r="AK98" s="218"/>
      <c r="AL98" s="218"/>
      <c r="AM98" s="218"/>
      <c r="AN98" s="218"/>
      <c r="AO98" s="218"/>
      <c r="AP98" s="218"/>
      <c r="AQ98" s="218"/>
      <c r="AR98" s="218"/>
      <c r="AS98" s="218"/>
      <c r="AT98" s="218"/>
      <c r="AU98" s="218"/>
      <c r="AV98" s="218"/>
      <c r="AW98" s="218"/>
      <c r="AX98" s="218"/>
      <c r="AY98" s="218"/>
      <c r="AZ98" s="218"/>
      <c r="BA98" s="218"/>
      <c r="BB98" s="218"/>
      <c r="BC98" s="218"/>
      <c r="BD98" s="218"/>
      <c r="BE98" s="218"/>
      <c r="BF98" s="218"/>
      <c r="BG98" s="218"/>
      <c r="BH98" s="218"/>
      <c r="BI98" s="218"/>
      <c r="BJ98" s="218"/>
      <c r="BK98" s="218"/>
      <c r="BL98" s="218"/>
      <c r="BM98" s="218"/>
      <c r="BN98" s="218"/>
      <c r="BO98" s="218"/>
      <c r="BP98" s="218"/>
      <c r="BQ98" s="218"/>
      <c r="BR98" s="218"/>
      <c r="BS98" s="218"/>
      <c r="BT98" s="218"/>
      <c r="BU98" s="218"/>
      <c r="BV98" s="218"/>
      <c r="BW98" s="218"/>
      <c r="BX98" s="218"/>
      <c r="BY98" s="218"/>
      <c r="BZ98" s="218"/>
      <c r="CA98" s="218"/>
      <c r="CB98" s="218"/>
      <c r="CC98" s="218"/>
      <c r="CD98" s="218"/>
      <c r="CE98" s="218"/>
      <c r="CF98" s="218"/>
      <c r="CG98" s="218"/>
      <c r="CH98" s="218"/>
      <c r="CI98" s="218"/>
      <c r="CJ98" s="218"/>
      <c r="CK98" s="218"/>
      <c r="CL98" s="218"/>
    </row>
    <row r="99" s="312" customFormat="1" ht="206" customHeight="1" spans="1:90">
      <c r="A99" s="325">
        <v>26</v>
      </c>
      <c r="B99" s="285" t="s">
        <v>437</v>
      </c>
      <c r="C99" s="326">
        <v>2025</v>
      </c>
      <c r="D99" s="327" t="s">
        <v>438</v>
      </c>
      <c r="E99" s="266" t="s">
        <v>123</v>
      </c>
      <c r="F99" s="275" t="s">
        <v>230</v>
      </c>
      <c r="G99" s="275" t="s">
        <v>47</v>
      </c>
      <c r="H99" s="275" t="s">
        <v>439</v>
      </c>
      <c r="I99" s="275" t="s">
        <v>440</v>
      </c>
      <c r="J99" s="327" t="s">
        <v>441</v>
      </c>
      <c r="K99" s="273">
        <v>1</v>
      </c>
      <c r="L99" s="273">
        <v>334</v>
      </c>
      <c r="M99" s="273">
        <v>1257</v>
      </c>
      <c r="N99" s="273">
        <v>365</v>
      </c>
      <c r="O99" s="273"/>
      <c r="P99" s="273"/>
      <c r="Q99" s="273"/>
      <c r="R99" s="273"/>
      <c r="S99" s="273">
        <v>365</v>
      </c>
      <c r="T99" s="273"/>
      <c r="U99" s="273"/>
      <c r="V99" s="273"/>
      <c r="W99" s="276" t="s">
        <v>442</v>
      </c>
      <c r="X99" s="276" t="s">
        <v>443</v>
      </c>
      <c r="Y99" s="276" t="s">
        <v>444</v>
      </c>
      <c r="Z99" s="276" t="s">
        <v>445</v>
      </c>
      <c r="AA99" s="276" t="s">
        <v>446</v>
      </c>
      <c r="AB99" s="278" t="s">
        <v>447</v>
      </c>
      <c r="AC99" s="276" t="s">
        <v>448</v>
      </c>
      <c r="AD99" s="333"/>
      <c r="AE99" s="333"/>
      <c r="AF99" s="333" t="s">
        <v>312</v>
      </c>
      <c r="AG99" s="333"/>
      <c r="AH99" s="335"/>
      <c r="AI99" s="335"/>
      <c r="AJ99" s="335"/>
      <c r="AK99" s="335"/>
      <c r="AL99" s="335"/>
      <c r="AM99" s="335"/>
      <c r="AN99" s="335"/>
      <c r="AO99" s="335"/>
      <c r="AP99" s="335"/>
      <c r="AQ99" s="335"/>
      <c r="AR99" s="335"/>
      <c r="AS99" s="335"/>
      <c r="AT99" s="335"/>
      <c r="AU99" s="335"/>
      <c r="AV99" s="335"/>
      <c r="AW99" s="335"/>
      <c r="AX99" s="335"/>
      <c r="AY99" s="335"/>
      <c r="AZ99" s="335"/>
      <c r="BA99" s="335"/>
      <c r="BB99" s="335"/>
      <c r="BC99" s="335"/>
      <c r="BD99" s="335"/>
      <c r="BE99" s="335"/>
      <c r="BF99" s="335"/>
      <c r="BG99" s="335"/>
      <c r="BH99" s="335"/>
      <c r="BI99" s="335"/>
      <c r="BJ99" s="335"/>
      <c r="BK99" s="335"/>
      <c r="BL99" s="335"/>
      <c r="BM99" s="335"/>
      <c r="BN99" s="335"/>
      <c r="BO99" s="335"/>
      <c r="BP99" s="335"/>
      <c r="BQ99" s="335"/>
      <c r="BR99" s="335"/>
      <c r="BS99" s="335"/>
      <c r="BT99" s="335"/>
      <c r="BU99" s="335"/>
      <c r="BV99" s="335"/>
      <c r="BW99" s="335"/>
      <c r="BX99" s="335"/>
      <c r="BY99" s="335"/>
      <c r="BZ99" s="335"/>
      <c r="CA99" s="335"/>
      <c r="CB99" s="335"/>
      <c r="CC99" s="335"/>
      <c r="CD99" s="335"/>
      <c r="CE99" s="335"/>
      <c r="CF99" s="335"/>
      <c r="CG99" s="335"/>
      <c r="CH99" s="335"/>
      <c r="CI99" s="335"/>
      <c r="CJ99" s="335"/>
      <c r="CK99" s="335"/>
      <c r="CL99" s="335"/>
    </row>
    <row r="100" s="127" customFormat="1" ht="100" customHeight="1" spans="1:90">
      <c r="A100" s="156" t="s">
        <v>58</v>
      </c>
      <c r="B100" s="148" t="s">
        <v>231</v>
      </c>
      <c r="C100" s="148"/>
      <c r="D100" s="148"/>
      <c r="E100" s="149"/>
      <c r="F100" s="149"/>
      <c r="G100" s="149"/>
      <c r="H100" s="149"/>
      <c r="I100" s="149"/>
      <c r="J100" s="148"/>
      <c r="K100" s="178"/>
      <c r="L100" s="178"/>
      <c r="M100" s="178"/>
      <c r="N100" s="178"/>
      <c r="O100" s="178"/>
      <c r="P100" s="178"/>
      <c r="Q100" s="178"/>
      <c r="R100" s="178"/>
      <c r="S100" s="178"/>
      <c r="T100" s="178"/>
      <c r="U100" s="178"/>
      <c r="V100" s="178"/>
      <c r="W100" s="184"/>
      <c r="X100" s="184"/>
      <c r="Y100" s="184"/>
      <c r="Z100" s="184"/>
      <c r="AA100" s="217"/>
      <c r="AB100" s="217"/>
      <c r="AC100" s="217"/>
      <c r="AD100" s="217"/>
      <c r="AE100" s="217"/>
      <c r="AF100" s="217"/>
      <c r="AG100" s="217"/>
      <c r="AH100" s="218"/>
      <c r="AI100" s="218"/>
      <c r="AJ100" s="218"/>
      <c r="AK100" s="218"/>
      <c r="AL100" s="218"/>
      <c r="AM100" s="218"/>
      <c r="AN100" s="218"/>
      <c r="AO100" s="218"/>
      <c r="AP100" s="218"/>
      <c r="AQ100" s="218"/>
      <c r="AR100" s="218"/>
      <c r="AS100" s="218"/>
      <c r="AT100" s="218"/>
      <c r="AU100" s="218"/>
      <c r="AV100" s="218"/>
      <c r="AW100" s="218"/>
      <c r="AX100" s="218"/>
      <c r="AY100" s="218"/>
      <c r="AZ100" s="218"/>
      <c r="BA100" s="218"/>
      <c r="BB100" s="218"/>
      <c r="BC100" s="218"/>
      <c r="BD100" s="218"/>
      <c r="BE100" s="218"/>
      <c r="BF100" s="218"/>
      <c r="BG100" s="218"/>
      <c r="BH100" s="218"/>
      <c r="BI100" s="218"/>
      <c r="BJ100" s="218"/>
      <c r="BK100" s="218"/>
      <c r="BL100" s="218"/>
      <c r="BM100" s="218"/>
      <c r="BN100" s="218"/>
      <c r="BO100" s="218"/>
      <c r="BP100" s="218"/>
      <c r="BQ100" s="218"/>
      <c r="BR100" s="218"/>
      <c r="BS100" s="218"/>
      <c r="BT100" s="218"/>
      <c r="BU100" s="218"/>
      <c r="BV100" s="218"/>
      <c r="BW100" s="218"/>
      <c r="BX100" s="218"/>
      <c r="BY100" s="218"/>
      <c r="BZ100" s="218"/>
      <c r="CA100" s="218"/>
      <c r="CB100" s="218"/>
      <c r="CC100" s="218"/>
      <c r="CD100" s="218"/>
      <c r="CE100" s="218"/>
      <c r="CF100" s="218"/>
      <c r="CG100" s="218"/>
      <c r="CH100" s="218"/>
      <c r="CI100" s="218"/>
      <c r="CJ100" s="218"/>
      <c r="CK100" s="218"/>
      <c r="CL100" s="218"/>
    </row>
    <row r="101" s="127" customFormat="1" ht="100" customHeight="1" spans="1:90">
      <c r="A101" s="149" t="s">
        <v>41</v>
      </c>
      <c r="B101" s="148" t="s">
        <v>232</v>
      </c>
      <c r="C101" s="148"/>
      <c r="D101" s="148"/>
      <c r="E101" s="149"/>
      <c r="F101" s="149"/>
      <c r="G101" s="149"/>
      <c r="H101" s="149"/>
      <c r="I101" s="149"/>
      <c r="J101" s="148"/>
      <c r="K101" s="178">
        <f t="shared" ref="K101:V101" si="31">K102+K103+K104+K105+K106+K107</f>
        <v>0</v>
      </c>
      <c r="L101" s="178">
        <f t="shared" si="31"/>
        <v>0</v>
      </c>
      <c r="M101" s="178">
        <f t="shared" si="31"/>
        <v>0</v>
      </c>
      <c r="N101" s="178">
        <f t="shared" si="31"/>
        <v>0</v>
      </c>
      <c r="O101" s="178">
        <f t="shared" si="31"/>
        <v>0</v>
      </c>
      <c r="P101" s="178">
        <f t="shared" si="31"/>
        <v>0</v>
      </c>
      <c r="Q101" s="178">
        <f t="shared" si="31"/>
        <v>0</v>
      </c>
      <c r="R101" s="178">
        <f t="shared" si="31"/>
        <v>0</v>
      </c>
      <c r="S101" s="178">
        <f t="shared" si="31"/>
        <v>0</v>
      </c>
      <c r="T101" s="178">
        <f t="shared" si="31"/>
        <v>0</v>
      </c>
      <c r="U101" s="178">
        <f t="shared" si="31"/>
        <v>0</v>
      </c>
      <c r="V101" s="178">
        <f t="shared" si="31"/>
        <v>0</v>
      </c>
      <c r="W101" s="184"/>
      <c r="X101" s="184"/>
      <c r="Y101" s="184"/>
      <c r="Z101" s="184"/>
      <c r="AA101" s="217"/>
      <c r="AB101" s="217"/>
      <c r="AC101" s="217"/>
      <c r="AD101" s="217"/>
      <c r="AE101" s="217"/>
      <c r="AF101" s="217"/>
      <c r="AG101" s="217"/>
      <c r="AH101" s="218"/>
      <c r="AI101" s="218"/>
      <c r="AJ101" s="218"/>
      <c r="AK101" s="218"/>
      <c r="AL101" s="218"/>
      <c r="AM101" s="218"/>
      <c r="AN101" s="218"/>
      <c r="AO101" s="218"/>
      <c r="AP101" s="218"/>
      <c r="AQ101" s="218"/>
      <c r="AR101" s="218"/>
      <c r="AS101" s="218"/>
      <c r="AT101" s="218"/>
      <c r="AU101" s="218"/>
      <c r="AV101" s="218"/>
      <c r="AW101" s="218"/>
      <c r="AX101" s="218"/>
      <c r="AY101" s="218"/>
      <c r="AZ101" s="218"/>
      <c r="BA101" s="218"/>
      <c r="BB101" s="218"/>
      <c r="BC101" s="218"/>
      <c r="BD101" s="218"/>
      <c r="BE101" s="218"/>
      <c r="BF101" s="218"/>
      <c r="BG101" s="218"/>
      <c r="BH101" s="218"/>
      <c r="BI101" s="218"/>
      <c r="BJ101" s="218"/>
      <c r="BK101" s="218"/>
      <c r="BL101" s="218"/>
      <c r="BM101" s="218"/>
      <c r="BN101" s="218"/>
      <c r="BO101" s="218"/>
      <c r="BP101" s="218"/>
      <c r="BQ101" s="218"/>
      <c r="BR101" s="218"/>
      <c r="BS101" s="218"/>
      <c r="BT101" s="218"/>
      <c r="BU101" s="218"/>
      <c r="BV101" s="218"/>
      <c r="BW101" s="218"/>
      <c r="BX101" s="218"/>
      <c r="BY101" s="218"/>
      <c r="BZ101" s="218"/>
      <c r="CA101" s="218"/>
      <c r="CB101" s="218"/>
      <c r="CC101" s="218"/>
      <c r="CD101" s="218"/>
      <c r="CE101" s="218"/>
      <c r="CF101" s="218"/>
      <c r="CG101" s="218"/>
      <c r="CH101" s="218"/>
      <c r="CI101" s="218"/>
      <c r="CJ101" s="218"/>
      <c r="CK101" s="218"/>
      <c r="CL101" s="218"/>
    </row>
    <row r="102" s="127" customFormat="1" ht="100" customHeight="1" spans="1:90">
      <c r="A102" s="156" t="s">
        <v>58</v>
      </c>
      <c r="B102" s="148" t="s">
        <v>233</v>
      </c>
      <c r="C102" s="148"/>
      <c r="D102" s="148"/>
      <c r="E102" s="149"/>
      <c r="F102" s="149"/>
      <c r="G102" s="149"/>
      <c r="H102" s="149"/>
      <c r="I102" s="149"/>
      <c r="J102" s="148"/>
      <c r="K102" s="178"/>
      <c r="L102" s="178"/>
      <c r="M102" s="178"/>
      <c r="N102" s="178"/>
      <c r="O102" s="178"/>
      <c r="P102" s="178"/>
      <c r="Q102" s="178"/>
      <c r="R102" s="178"/>
      <c r="S102" s="178"/>
      <c r="T102" s="178"/>
      <c r="U102" s="178"/>
      <c r="V102" s="178"/>
      <c r="W102" s="184"/>
      <c r="X102" s="184"/>
      <c r="Y102" s="184"/>
      <c r="Z102" s="184"/>
      <c r="AA102" s="217"/>
      <c r="AB102" s="217"/>
      <c r="AC102" s="217"/>
      <c r="AD102" s="217"/>
      <c r="AE102" s="217"/>
      <c r="AF102" s="217"/>
      <c r="AG102" s="217"/>
      <c r="AH102" s="218"/>
      <c r="AI102" s="218"/>
      <c r="AJ102" s="218"/>
      <c r="AK102" s="218"/>
      <c r="AL102" s="218"/>
      <c r="AM102" s="218"/>
      <c r="AN102" s="218"/>
      <c r="AO102" s="218"/>
      <c r="AP102" s="218"/>
      <c r="AQ102" s="218"/>
      <c r="AR102" s="218"/>
      <c r="AS102" s="218"/>
      <c r="AT102" s="218"/>
      <c r="AU102" s="218"/>
      <c r="AV102" s="218"/>
      <c r="AW102" s="218"/>
      <c r="AX102" s="218"/>
      <c r="AY102" s="218"/>
      <c r="AZ102" s="218"/>
      <c r="BA102" s="218"/>
      <c r="BB102" s="218"/>
      <c r="BC102" s="218"/>
      <c r="BD102" s="218"/>
      <c r="BE102" s="218"/>
      <c r="BF102" s="218"/>
      <c r="BG102" s="218"/>
      <c r="BH102" s="218"/>
      <c r="BI102" s="218"/>
      <c r="BJ102" s="218"/>
      <c r="BK102" s="218"/>
      <c r="BL102" s="218"/>
      <c r="BM102" s="218"/>
      <c r="BN102" s="218"/>
      <c r="BO102" s="218"/>
      <c r="BP102" s="218"/>
      <c r="BQ102" s="218"/>
      <c r="BR102" s="218"/>
      <c r="BS102" s="218"/>
      <c r="BT102" s="218"/>
      <c r="BU102" s="218"/>
      <c r="BV102" s="218"/>
      <c r="BW102" s="218"/>
      <c r="BX102" s="218"/>
      <c r="BY102" s="218"/>
      <c r="BZ102" s="218"/>
      <c r="CA102" s="218"/>
      <c r="CB102" s="218"/>
      <c r="CC102" s="218"/>
      <c r="CD102" s="218"/>
      <c r="CE102" s="218"/>
      <c r="CF102" s="218"/>
      <c r="CG102" s="218"/>
      <c r="CH102" s="218"/>
      <c r="CI102" s="218"/>
      <c r="CJ102" s="218"/>
      <c r="CK102" s="218"/>
      <c r="CL102" s="218"/>
    </row>
    <row r="103" s="127" customFormat="1" ht="100" customHeight="1" spans="1:90">
      <c r="A103" s="156" t="s">
        <v>58</v>
      </c>
      <c r="B103" s="148" t="s">
        <v>234</v>
      </c>
      <c r="C103" s="148"/>
      <c r="D103" s="148"/>
      <c r="E103" s="149"/>
      <c r="F103" s="149"/>
      <c r="G103" s="149"/>
      <c r="H103" s="149"/>
      <c r="I103" s="149"/>
      <c r="J103" s="148"/>
      <c r="K103" s="178"/>
      <c r="L103" s="178"/>
      <c r="M103" s="178"/>
      <c r="N103" s="178"/>
      <c r="O103" s="178"/>
      <c r="P103" s="178"/>
      <c r="Q103" s="178"/>
      <c r="R103" s="178"/>
      <c r="S103" s="178"/>
      <c r="T103" s="178"/>
      <c r="U103" s="178"/>
      <c r="V103" s="178"/>
      <c r="W103" s="184"/>
      <c r="X103" s="184"/>
      <c r="Y103" s="184"/>
      <c r="Z103" s="184"/>
      <c r="AA103" s="217"/>
      <c r="AB103" s="217"/>
      <c r="AC103" s="217"/>
      <c r="AD103" s="217"/>
      <c r="AE103" s="217"/>
      <c r="AF103" s="217"/>
      <c r="AG103" s="217"/>
      <c r="AH103" s="218"/>
      <c r="AI103" s="218"/>
      <c r="AJ103" s="218"/>
      <c r="AK103" s="218"/>
      <c r="AL103" s="218"/>
      <c r="AM103" s="218"/>
      <c r="AN103" s="218"/>
      <c r="AO103" s="218"/>
      <c r="AP103" s="218"/>
      <c r="AQ103" s="218"/>
      <c r="AR103" s="218"/>
      <c r="AS103" s="218"/>
      <c r="AT103" s="218"/>
      <c r="AU103" s="218"/>
      <c r="AV103" s="218"/>
      <c r="AW103" s="218"/>
      <c r="AX103" s="218"/>
      <c r="AY103" s="218"/>
      <c r="AZ103" s="218"/>
      <c r="BA103" s="218"/>
      <c r="BB103" s="218"/>
      <c r="BC103" s="218"/>
      <c r="BD103" s="218"/>
      <c r="BE103" s="218"/>
      <c r="BF103" s="218"/>
      <c r="BG103" s="218"/>
      <c r="BH103" s="218"/>
      <c r="BI103" s="218"/>
      <c r="BJ103" s="218"/>
      <c r="BK103" s="218"/>
      <c r="BL103" s="218"/>
      <c r="BM103" s="218"/>
      <c r="BN103" s="218"/>
      <c r="BO103" s="218"/>
      <c r="BP103" s="218"/>
      <c r="BQ103" s="218"/>
      <c r="BR103" s="218"/>
      <c r="BS103" s="218"/>
      <c r="BT103" s="218"/>
      <c r="BU103" s="218"/>
      <c r="BV103" s="218"/>
      <c r="BW103" s="218"/>
      <c r="BX103" s="218"/>
      <c r="BY103" s="218"/>
      <c r="BZ103" s="218"/>
      <c r="CA103" s="218"/>
      <c r="CB103" s="218"/>
      <c r="CC103" s="218"/>
      <c r="CD103" s="218"/>
      <c r="CE103" s="218"/>
      <c r="CF103" s="218"/>
      <c r="CG103" s="218"/>
      <c r="CH103" s="218"/>
      <c r="CI103" s="218"/>
      <c r="CJ103" s="218"/>
      <c r="CK103" s="218"/>
      <c r="CL103" s="218"/>
    </row>
    <row r="104" s="127" customFormat="1" ht="100" customHeight="1" spans="1:90">
      <c r="A104" s="156" t="s">
        <v>58</v>
      </c>
      <c r="B104" s="148" t="s">
        <v>235</v>
      </c>
      <c r="C104" s="148"/>
      <c r="D104" s="148"/>
      <c r="E104" s="149"/>
      <c r="F104" s="149"/>
      <c r="G104" s="149"/>
      <c r="H104" s="149"/>
      <c r="I104" s="149"/>
      <c r="J104" s="148"/>
      <c r="K104" s="178"/>
      <c r="L104" s="178"/>
      <c r="M104" s="178"/>
      <c r="N104" s="178"/>
      <c r="O104" s="178"/>
      <c r="P104" s="178"/>
      <c r="Q104" s="178"/>
      <c r="R104" s="178"/>
      <c r="S104" s="178"/>
      <c r="T104" s="178"/>
      <c r="U104" s="178"/>
      <c r="V104" s="178"/>
      <c r="W104" s="184"/>
      <c r="X104" s="184"/>
      <c r="Y104" s="184"/>
      <c r="Z104" s="184"/>
      <c r="AA104" s="217"/>
      <c r="AB104" s="217"/>
      <c r="AC104" s="217"/>
      <c r="AD104" s="217"/>
      <c r="AE104" s="217"/>
      <c r="AF104" s="217"/>
      <c r="AG104" s="217"/>
      <c r="AH104" s="218"/>
      <c r="AI104" s="218"/>
      <c r="AJ104" s="218"/>
      <c r="AK104" s="218"/>
      <c r="AL104" s="218"/>
      <c r="AM104" s="218"/>
      <c r="AN104" s="218"/>
      <c r="AO104" s="218"/>
      <c r="AP104" s="218"/>
      <c r="AQ104" s="218"/>
      <c r="AR104" s="218"/>
      <c r="AS104" s="218"/>
      <c r="AT104" s="218"/>
      <c r="AU104" s="218"/>
      <c r="AV104" s="218"/>
      <c r="AW104" s="218"/>
      <c r="AX104" s="218"/>
      <c r="AY104" s="218"/>
      <c r="AZ104" s="218"/>
      <c r="BA104" s="218"/>
      <c r="BB104" s="218"/>
      <c r="BC104" s="218"/>
      <c r="BD104" s="218"/>
      <c r="BE104" s="218"/>
      <c r="BF104" s="218"/>
      <c r="BG104" s="218"/>
      <c r="BH104" s="218"/>
      <c r="BI104" s="218"/>
      <c r="BJ104" s="218"/>
      <c r="BK104" s="218"/>
      <c r="BL104" s="218"/>
      <c r="BM104" s="218"/>
      <c r="BN104" s="218"/>
      <c r="BO104" s="218"/>
      <c r="BP104" s="218"/>
      <c r="BQ104" s="218"/>
      <c r="BR104" s="218"/>
      <c r="BS104" s="218"/>
      <c r="BT104" s="218"/>
      <c r="BU104" s="218"/>
      <c r="BV104" s="218"/>
      <c r="BW104" s="218"/>
      <c r="BX104" s="218"/>
      <c r="BY104" s="218"/>
      <c r="BZ104" s="218"/>
      <c r="CA104" s="218"/>
      <c r="CB104" s="218"/>
      <c r="CC104" s="218"/>
      <c r="CD104" s="218"/>
      <c r="CE104" s="218"/>
      <c r="CF104" s="218"/>
      <c r="CG104" s="218"/>
      <c r="CH104" s="218"/>
      <c r="CI104" s="218"/>
      <c r="CJ104" s="218"/>
      <c r="CK104" s="218"/>
      <c r="CL104" s="218"/>
    </row>
    <row r="105" s="127" customFormat="1" ht="100" customHeight="1" spans="1:90">
      <c r="A105" s="156" t="s">
        <v>58</v>
      </c>
      <c r="B105" s="148" t="s">
        <v>236</v>
      </c>
      <c r="C105" s="148"/>
      <c r="D105" s="148"/>
      <c r="E105" s="149"/>
      <c r="F105" s="149"/>
      <c r="G105" s="149"/>
      <c r="H105" s="149"/>
      <c r="I105" s="149"/>
      <c r="J105" s="148"/>
      <c r="K105" s="178"/>
      <c r="L105" s="178"/>
      <c r="M105" s="178"/>
      <c r="N105" s="178"/>
      <c r="O105" s="178"/>
      <c r="P105" s="178"/>
      <c r="Q105" s="178"/>
      <c r="R105" s="178"/>
      <c r="S105" s="178"/>
      <c r="T105" s="178"/>
      <c r="U105" s="178"/>
      <c r="V105" s="178"/>
      <c r="W105" s="184"/>
      <c r="X105" s="184"/>
      <c r="Y105" s="184"/>
      <c r="Z105" s="184"/>
      <c r="AA105" s="217"/>
      <c r="AB105" s="217"/>
      <c r="AC105" s="217"/>
      <c r="AD105" s="217"/>
      <c r="AE105" s="217"/>
      <c r="AF105" s="217"/>
      <c r="AG105" s="217"/>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row>
    <row r="106" s="127" customFormat="1" ht="100" customHeight="1" spans="1:90">
      <c r="A106" s="156" t="s">
        <v>58</v>
      </c>
      <c r="B106" s="148" t="s">
        <v>237</v>
      </c>
      <c r="C106" s="148"/>
      <c r="D106" s="148"/>
      <c r="E106" s="149"/>
      <c r="F106" s="149"/>
      <c r="G106" s="149"/>
      <c r="H106" s="149"/>
      <c r="I106" s="149"/>
      <c r="J106" s="148"/>
      <c r="K106" s="178"/>
      <c r="L106" s="178"/>
      <c r="M106" s="178"/>
      <c r="N106" s="178"/>
      <c r="O106" s="178"/>
      <c r="P106" s="178"/>
      <c r="Q106" s="178"/>
      <c r="R106" s="178"/>
      <c r="S106" s="178"/>
      <c r="T106" s="178"/>
      <c r="U106" s="178"/>
      <c r="V106" s="178"/>
      <c r="W106" s="184"/>
      <c r="X106" s="184"/>
      <c r="Y106" s="184"/>
      <c r="Z106" s="184"/>
      <c r="AA106" s="217"/>
      <c r="AB106" s="217"/>
      <c r="AC106" s="217"/>
      <c r="AD106" s="217"/>
      <c r="AE106" s="217"/>
      <c r="AF106" s="217"/>
      <c r="AG106" s="217"/>
      <c r="AH106" s="218"/>
      <c r="AI106" s="218"/>
      <c r="AJ106" s="218"/>
      <c r="AK106" s="218"/>
      <c r="AL106" s="218"/>
      <c r="AM106" s="218"/>
      <c r="AN106" s="218"/>
      <c r="AO106" s="218"/>
      <c r="AP106" s="218"/>
      <c r="AQ106" s="218"/>
      <c r="AR106" s="218"/>
      <c r="AS106" s="218"/>
      <c r="AT106" s="218"/>
      <c r="AU106" s="218"/>
      <c r="AV106" s="218"/>
      <c r="AW106" s="218"/>
      <c r="AX106" s="218"/>
      <c r="AY106" s="218"/>
      <c r="AZ106" s="218"/>
      <c r="BA106" s="218"/>
      <c r="BB106" s="218"/>
      <c r="BC106" s="218"/>
      <c r="BD106" s="218"/>
      <c r="BE106" s="218"/>
      <c r="BF106" s="218"/>
      <c r="BG106" s="218"/>
      <c r="BH106" s="218"/>
      <c r="BI106" s="218"/>
      <c r="BJ106" s="218"/>
      <c r="BK106" s="218"/>
      <c r="BL106" s="218"/>
      <c r="BM106" s="218"/>
      <c r="BN106" s="218"/>
      <c r="BO106" s="218"/>
      <c r="BP106" s="218"/>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row>
    <row r="107" s="127" customFormat="1" ht="100" customHeight="1" spans="1:90">
      <c r="A107" s="156" t="s">
        <v>58</v>
      </c>
      <c r="B107" s="148" t="s">
        <v>238</v>
      </c>
      <c r="C107" s="148"/>
      <c r="D107" s="148"/>
      <c r="E107" s="149"/>
      <c r="F107" s="149"/>
      <c r="G107" s="149"/>
      <c r="H107" s="149"/>
      <c r="I107" s="149"/>
      <c r="J107" s="148"/>
      <c r="K107" s="178"/>
      <c r="L107" s="178"/>
      <c r="M107" s="178"/>
      <c r="N107" s="178"/>
      <c r="O107" s="178"/>
      <c r="P107" s="178"/>
      <c r="Q107" s="178"/>
      <c r="R107" s="178"/>
      <c r="S107" s="178"/>
      <c r="T107" s="178"/>
      <c r="U107" s="178"/>
      <c r="V107" s="178"/>
      <c r="W107" s="184"/>
      <c r="X107" s="184"/>
      <c r="Y107" s="184"/>
      <c r="Z107" s="184"/>
      <c r="AA107" s="217"/>
      <c r="AB107" s="217"/>
      <c r="AC107" s="217"/>
      <c r="AD107" s="217"/>
      <c r="AE107" s="217"/>
      <c r="AF107" s="217"/>
      <c r="AG107" s="217"/>
      <c r="AH107" s="218"/>
      <c r="AI107" s="218"/>
      <c r="AJ107" s="218"/>
      <c r="AK107" s="218"/>
      <c r="AL107" s="218"/>
      <c r="AM107" s="218"/>
      <c r="AN107" s="218"/>
      <c r="AO107" s="218"/>
      <c r="AP107" s="218"/>
      <c r="AQ107" s="218"/>
      <c r="AR107" s="218"/>
      <c r="AS107" s="218"/>
      <c r="AT107" s="218"/>
      <c r="AU107" s="218"/>
      <c r="AV107" s="218"/>
      <c r="AW107" s="218"/>
      <c r="AX107" s="218"/>
      <c r="AY107" s="218"/>
      <c r="AZ107" s="218"/>
      <c r="BA107" s="218"/>
      <c r="BB107" s="218"/>
      <c r="BC107" s="218"/>
      <c r="BD107" s="218"/>
      <c r="BE107" s="218"/>
      <c r="BF107" s="218"/>
      <c r="BG107" s="218"/>
      <c r="BH107" s="218"/>
      <c r="BI107" s="218"/>
      <c r="BJ107" s="218"/>
      <c r="BK107" s="218"/>
      <c r="BL107" s="218"/>
      <c r="BM107" s="218"/>
      <c r="BN107" s="218"/>
      <c r="BO107" s="218"/>
      <c r="BP107" s="218"/>
      <c r="BQ107" s="218"/>
      <c r="BR107" s="218"/>
      <c r="BS107" s="218"/>
      <c r="BT107" s="218"/>
      <c r="BU107" s="218"/>
      <c r="BV107" s="218"/>
      <c r="BW107" s="218"/>
      <c r="BX107" s="218"/>
      <c r="BY107" s="218"/>
      <c r="BZ107" s="218"/>
      <c r="CA107" s="218"/>
      <c r="CB107" s="218"/>
      <c r="CC107" s="218"/>
      <c r="CD107" s="218"/>
      <c r="CE107" s="218"/>
      <c r="CF107" s="218"/>
      <c r="CG107" s="218"/>
      <c r="CH107" s="218"/>
      <c r="CI107" s="218"/>
      <c r="CJ107" s="218"/>
      <c r="CK107" s="218"/>
      <c r="CL107" s="218"/>
    </row>
    <row r="108" s="127" customFormat="1" ht="100" customHeight="1" spans="1:90">
      <c r="A108" s="147" t="s">
        <v>39</v>
      </c>
      <c r="B108" s="148" t="s">
        <v>239</v>
      </c>
      <c r="C108" s="148"/>
      <c r="D108" s="148"/>
      <c r="E108" s="149"/>
      <c r="F108" s="149"/>
      <c r="G108" s="149"/>
      <c r="H108" s="149"/>
      <c r="I108" s="149"/>
      <c r="J108" s="148"/>
      <c r="K108" s="178">
        <f t="shared" ref="K108:V108" si="32">K109</f>
        <v>0</v>
      </c>
      <c r="L108" s="178">
        <f t="shared" si="32"/>
        <v>0</v>
      </c>
      <c r="M108" s="178">
        <f t="shared" si="32"/>
        <v>0</v>
      </c>
      <c r="N108" s="178">
        <f t="shared" si="32"/>
        <v>0</v>
      </c>
      <c r="O108" s="178">
        <f t="shared" si="32"/>
        <v>0</v>
      </c>
      <c r="P108" s="178">
        <f t="shared" si="32"/>
        <v>0</v>
      </c>
      <c r="Q108" s="178">
        <f t="shared" si="32"/>
        <v>0</v>
      </c>
      <c r="R108" s="178">
        <f t="shared" si="32"/>
        <v>0</v>
      </c>
      <c r="S108" s="178">
        <f t="shared" si="32"/>
        <v>0</v>
      </c>
      <c r="T108" s="178">
        <f t="shared" si="32"/>
        <v>0</v>
      </c>
      <c r="U108" s="178">
        <f t="shared" si="32"/>
        <v>0</v>
      </c>
      <c r="V108" s="178">
        <f t="shared" si="32"/>
        <v>0</v>
      </c>
      <c r="W108" s="184"/>
      <c r="X108" s="184"/>
      <c r="Y108" s="184"/>
      <c r="Z108" s="184"/>
      <c r="AA108" s="217"/>
      <c r="AB108" s="217"/>
      <c r="AC108" s="217"/>
      <c r="AD108" s="217"/>
      <c r="AE108" s="217"/>
      <c r="AF108" s="217"/>
      <c r="AG108" s="217"/>
      <c r="AH108" s="218"/>
      <c r="AI108" s="218"/>
      <c r="AJ108" s="218"/>
      <c r="AK108" s="218"/>
      <c r="AL108" s="218"/>
      <c r="AM108" s="218"/>
      <c r="AN108" s="218"/>
      <c r="AO108" s="218"/>
      <c r="AP108" s="218"/>
      <c r="AQ108" s="218"/>
      <c r="AR108" s="218"/>
      <c r="AS108" s="218"/>
      <c r="AT108" s="218"/>
      <c r="AU108" s="218"/>
      <c r="AV108" s="218"/>
      <c r="AW108" s="218"/>
      <c r="AX108" s="218"/>
      <c r="AY108" s="218"/>
      <c r="AZ108" s="218"/>
      <c r="BA108" s="218"/>
      <c r="BB108" s="218"/>
      <c r="BC108" s="218"/>
      <c r="BD108" s="218"/>
      <c r="BE108" s="218"/>
      <c r="BF108" s="218"/>
      <c r="BG108" s="218"/>
      <c r="BH108" s="218"/>
      <c r="BI108" s="218"/>
      <c r="BJ108" s="218"/>
      <c r="BK108" s="218"/>
      <c r="BL108" s="218"/>
      <c r="BM108" s="218"/>
      <c r="BN108" s="218"/>
      <c r="BO108" s="218"/>
      <c r="BP108" s="218"/>
      <c r="BQ108" s="218"/>
      <c r="BR108" s="218"/>
      <c r="BS108" s="218"/>
      <c r="BT108" s="218"/>
      <c r="BU108" s="218"/>
      <c r="BV108" s="218"/>
      <c r="BW108" s="218"/>
      <c r="BX108" s="218"/>
      <c r="BY108" s="218"/>
      <c r="BZ108" s="218"/>
      <c r="CA108" s="218"/>
      <c r="CB108" s="218"/>
      <c r="CC108" s="218"/>
      <c r="CD108" s="218"/>
      <c r="CE108" s="218"/>
      <c r="CF108" s="218"/>
      <c r="CG108" s="218"/>
      <c r="CH108" s="218"/>
      <c r="CI108" s="218"/>
      <c r="CJ108" s="218"/>
      <c r="CK108" s="218"/>
      <c r="CL108" s="218"/>
    </row>
    <row r="109" s="127" customFormat="1" ht="100" customHeight="1" spans="1:90">
      <c r="A109" s="147" t="s">
        <v>41</v>
      </c>
      <c r="B109" s="148" t="s">
        <v>239</v>
      </c>
      <c r="C109" s="148"/>
      <c r="D109" s="148"/>
      <c r="E109" s="149"/>
      <c r="F109" s="149"/>
      <c r="G109" s="149"/>
      <c r="H109" s="149"/>
      <c r="I109" s="149"/>
      <c r="J109" s="148"/>
      <c r="K109" s="178">
        <f t="shared" ref="K109:V109" si="33">K110+K111+K112+K113+K114+K115</f>
        <v>0</v>
      </c>
      <c r="L109" s="178">
        <f t="shared" si="33"/>
        <v>0</v>
      </c>
      <c r="M109" s="178">
        <f t="shared" si="33"/>
        <v>0</v>
      </c>
      <c r="N109" s="178">
        <f t="shared" si="33"/>
        <v>0</v>
      </c>
      <c r="O109" s="178">
        <f t="shared" si="33"/>
        <v>0</v>
      </c>
      <c r="P109" s="178">
        <f t="shared" si="33"/>
        <v>0</v>
      </c>
      <c r="Q109" s="178">
        <f t="shared" si="33"/>
        <v>0</v>
      </c>
      <c r="R109" s="178">
        <f t="shared" si="33"/>
        <v>0</v>
      </c>
      <c r="S109" s="178">
        <f t="shared" si="33"/>
        <v>0</v>
      </c>
      <c r="T109" s="178">
        <f t="shared" si="33"/>
        <v>0</v>
      </c>
      <c r="U109" s="178">
        <f t="shared" si="33"/>
        <v>0</v>
      </c>
      <c r="V109" s="178">
        <f t="shared" si="33"/>
        <v>0</v>
      </c>
      <c r="W109" s="184"/>
      <c r="X109" s="184"/>
      <c r="Y109" s="184"/>
      <c r="Z109" s="184"/>
      <c r="AA109" s="217"/>
      <c r="AB109" s="217"/>
      <c r="AC109" s="217"/>
      <c r="AD109" s="217"/>
      <c r="AE109" s="217"/>
      <c r="AF109" s="217"/>
      <c r="AG109" s="217"/>
      <c r="AH109" s="218"/>
      <c r="AI109" s="218"/>
      <c r="AJ109" s="218"/>
      <c r="AK109" s="218"/>
      <c r="AL109" s="218"/>
      <c r="AM109" s="218"/>
      <c r="AN109" s="218"/>
      <c r="AO109" s="218"/>
      <c r="AP109" s="218"/>
      <c r="AQ109" s="218"/>
      <c r="AR109" s="218"/>
      <c r="AS109" s="218"/>
      <c r="AT109" s="218"/>
      <c r="AU109" s="218"/>
      <c r="AV109" s="218"/>
      <c r="AW109" s="218"/>
      <c r="AX109" s="218"/>
      <c r="AY109" s="218"/>
      <c r="AZ109" s="218"/>
      <c r="BA109" s="218"/>
      <c r="BB109" s="218"/>
      <c r="BC109" s="218"/>
      <c r="BD109" s="218"/>
      <c r="BE109" s="218"/>
      <c r="BF109" s="218"/>
      <c r="BG109" s="218"/>
      <c r="BH109" s="218"/>
      <c r="BI109" s="218"/>
      <c r="BJ109" s="218"/>
      <c r="BK109" s="218"/>
      <c r="BL109" s="218"/>
      <c r="BM109" s="218"/>
      <c r="BN109" s="218"/>
      <c r="BO109" s="218"/>
      <c r="BP109" s="218"/>
      <c r="BQ109" s="218"/>
      <c r="BR109" s="218"/>
      <c r="BS109" s="218"/>
      <c r="BT109" s="218"/>
      <c r="BU109" s="218"/>
      <c r="BV109" s="218"/>
      <c r="BW109" s="218"/>
      <c r="BX109" s="218"/>
      <c r="BY109" s="218"/>
      <c r="BZ109" s="218"/>
      <c r="CA109" s="218"/>
      <c r="CB109" s="218"/>
      <c r="CC109" s="218"/>
      <c r="CD109" s="218"/>
      <c r="CE109" s="218"/>
      <c r="CF109" s="218"/>
      <c r="CG109" s="218"/>
      <c r="CH109" s="218"/>
      <c r="CI109" s="218"/>
      <c r="CJ109" s="218"/>
      <c r="CK109" s="218"/>
      <c r="CL109" s="218"/>
    </row>
    <row r="110" s="127" customFormat="1" ht="100" customHeight="1" spans="1:90">
      <c r="A110" s="156" t="s">
        <v>58</v>
      </c>
      <c r="B110" s="148" t="s">
        <v>240</v>
      </c>
      <c r="C110" s="148"/>
      <c r="D110" s="148"/>
      <c r="E110" s="149"/>
      <c r="F110" s="149"/>
      <c r="G110" s="149"/>
      <c r="H110" s="149"/>
      <c r="I110" s="149"/>
      <c r="J110" s="148"/>
      <c r="K110" s="178"/>
      <c r="L110" s="178"/>
      <c r="M110" s="178"/>
      <c r="N110" s="178"/>
      <c r="O110" s="178"/>
      <c r="P110" s="178"/>
      <c r="Q110" s="178"/>
      <c r="R110" s="178"/>
      <c r="S110" s="178"/>
      <c r="T110" s="178"/>
      <c r="U110" s="178"/>
      <c r="V110" s="178"/>
      <c r="W110" s="184"/>
      <c r="X110" s="184"/>
      <c r="Y110" s="184"/>
      <c r="Z110" s="184"/>
      <c r="AA110" s="217"/>
      <c r="AB110" s="217"/>
      <c r="AC110" s="217"/>
      <c r="AD110" s="217"/>
      <c r="AE110" s="217"/>
      <c r="AF110" s="217"/>
      <c r="AG110" s="217"/>
      <c r="AH110" s="218"/>
      <c r="AI110" s="218"/>
      <c r="AJ110" s="218"/>
      <c r="AK110" s="218"/>
      <c r="AL110" s="218"/>
      <c r="AM110" s="218"/>
      <c r="AN110" s="218"/>
      <c r="AO110" s="218"/>
      <c r="AP110" s="218"/>
      <c r="AQ110" s="218"/>
      <c r="AR110" s="218"/>
      <c r="AS110" s="218"/>
      <c r="AT110" s="218"/>
      <c r="AU110" s="218"/>
      <c r="AV110" s="218"/>
      <c r="AW110" s="218"/>
      <c r="AX110" s="218"/>
      <c r="AY110" s="218"/>
      <c r="AZ110" s="218"/>
      <c r="BA110" s="218"/>
      <c r="BB110" s="218"/>
      <c r="BC110" s="218"/>
      <c r="BD110" s="218"/>
      <c r="BE110" s="218"/>
      <c r="BF110" s="218"/>
      <c r="BG110" s="218"/>
      <c r="BH110" s="218"/>
      <c r="BI110" s="218"/>
      <c r="BJ110" s="218"/>
      <c r="BK110" s="218"/>
      <c r="BL110" s="218"/>
      <c r="BM110" s="218"/>
      <c r="BN110" s="218"/>
      <c r="BO110" s="218"/>
      <c r="BP110" s="218"/>
      <c r="BQ110" s="218"/>
      <c r="BR110" s="218"/>
      <c r="BS110" s="218"/>
      <c r="BT110" s="218"/>
      <c r="BU110" s="218"/>
      <c r="BV110" s="218"/>
      <c r="BW110" s="218"/>
      <c r="BX110" s="218"/>
      <c r="BY110" s="218"/>
      <c r="BZ110" s="218"/>
      <c r="CA110" s="218"/>
      <c r="CB110" s="218"/>
      <c r="CC110" s="218"/>
      <c r="CD110" s="218"/>
      <c r="CE110" s="218"/>
      <c r="CF110" s="218"/>
      <c r="CG110" s="218"/>
      <c r="CH110" s="218"/>
      <c r="CI110" s="218"/>
      <c r="CJ110" s="218"/>
      <c r="CK110" s="218"/>
      <c r="CL110" s="218"/>
    </row>
    <row r="111" s="127" customFormat="1" ht="100" customHeight="1" spans="1:90">
      <c r="A111" s="156" t="s">
        <v>58</v>
      </c>
      <c r="B111" s="148" t="s">
        <v>241</v>
      </c>
      <c r="C111" s="148"/>
      <c r="D111" s="148"/>
      <c r="E111" s="149"/>
      <c r="F111" s="149"/>
      <c r="G111" s="149"/>
      <c r="H111" s="149"/>
      <c r="I111" s="149"/>
      <c r="J111" s="148"/>
      <c r="K111" s="178"/>
      <c r="L111" s="178"/>
      <c r="M111" s="178"/>
      <c r="N111" s="178"/>
      <c r="O111" s="178"/>
      <c r="P111" s="178"/>
      <c r="Q111" s="178"/>
      <c r="R111" s="178"/>
      <c r="S111" s="178"/>
      <c r="T111" s="178"/>
      <c r="U111" s="178"/>
      <c r="V111" s="178"/>
      <c r="W111" s="184"/>
      <c r="X111" s="184"/>
      <c r="Y111" s="184"/>
      <c r="Z111" s="184"/>
      <c r="AA111" s="217"/>
      <c r="AB111" s="217"/>
      <c r="AC111" s="217"/>
      <c r="AD111" s="217"/>
      <c r="AE111" s="217"/>
      <c r="AF111" s="217"/>
      <c r="AG111" s="217"/>
      <c r="AH111" s="218"/>
      <c r="AI111" s="218"/>
      <c r="AJ111" s="218"/>
      <c r="AK111" s="218"/>
      <c r="AL111" s="218"/>
      <c r="AM111" s="218"/>
      <c r="AN111" s="218"/>
      <c r="AO111" s="218"/>
      <c r="AP111" s="218"/>
      <c r="AQ111" s="218"/>
      <c r="AR111" s="218"/>
      <c r="AS111" s="218"/>
      <c r="AT111" s="218"/>
      <c r="AU111" s="218"/>
      <c r="AV111" s="218"/>
      <c r="AW111" s="218"/>
      <c r="AX111" s="218"/>
      <c r="AY111" s="218"/>
      <c r="AZ111" s="218"/>
      <c r="BA111" s="218"/>
      <c r="BB111" s="218"/>
      <c r="BC111" s="218"/>
      <c r="BD111" s="218"/>
      <c r="BE111" s="218"/>
      <c r="BF111" s="218"/>
      <c r="BG111" s="218"/>
      <c r="BH111" s="218"/>
      <c r="BI111" s="218"/>
      <c r="BJ111" s="218"/>
      <c r="BK111" s="218"/>
      <c r="BL111" s="218"/>
      <c r="BM111" s="218"/>
      <c r="BN111" s="218"/>
      <c r="BO111" s="218"/>
      <c r="BP111" s="218"/>
      <c r="BQ111" s="218"/>
      <c r="BR111" s="218"/>
      <c r="BS111" s="218"/>
      <c r="BT111" s="218"/>
      <c r="BU111" s="218"/>
      <c r="BV111" s="218"/>
      <c r="BW111" s="218"/>
      <c r="BX111" s="218"/>
      <c r="BY111" s="218"/>
      <c r="BZ111" s="218"/>
      <c r="CA111" s="218"/>
      <c r="CB111" s="218"/>
      <c r="CC111" s="218"/>
      <c r="CD111" s="218"/>
      <c r="CE111" s="218"/>
      <c r="CF111" s="218"/>
      <c r="CG111" s="218"/>
      <c r="CH111" s="218"/>
      <c r="CI111" s="218"/>
      <c r="CJ111" s="218"/>
      <c r="CK111" s="218"/>
      <c r="CL111" s="218"/>
    </row>
    <row r="112" s="127" customFormat="1" ht="100" customHeight="1" spans="1:90">
      <c r="A112" s="156" t="s">
        <v>58</v>
      </c>
      <c r="B112" s="148" t="s">
        <v>242</v>
      </c>
      <c r="C112" s="148"/>
      <c r="D112" s="148"/>
      <c r="E112" s="149"/>
      <c r="F112" s="149"/>
      <c r="G112" s="149"/>
      <c r="H112" s="149"/>
      <c r="I112" s="149"/>
      <c r="J112" s="148"/>
      <c r="K112" s="178"/>
      <c r="L112" s="178"/>
      <c r="M112" s="178"/>
      <c r="N112" s="178"/>
      <c r="O112" s="178"/>
      <c r="P112" s="178"/>
      <c r="Q112" s="178"/>
      <c r="R112" s="178"/>
      <c r="S112" s="178"/>
      <c r="T112" s="178"/>
      <c r="U112" s="178"/>
      <c r="V112" s="178"/>
      <c r="W112" s="184"/>
      <c r="X112" s="184"/>
      <c r="Y112" s="184"/>
      <c r="Z112" s="184"/>
      <c r="AA112" s="217"/>
      <c r="AB112" s="217"/>
      <c r="AC112" s="217"/>
      <c r="AD112" s="217"/>
      <c r="AE112" s="217"/>
      <c r="AF112" s="217"/>
      <c r="AG112" s="217"/>
      <c r="AH112" s="218"/>
      <c r="AI112" s="218"/>
      <c r="AJ112" s="218"/>
      <c r="AK112" s="218"/>
      <c r="AL112" s="218"/>
      <c r="AM112" s="218"/>
      <c r="AN112" s="218"/>
      <c r="AO112" s="218"/>
      <c r="AP112" s="218"/>
      <c r="AQ112" s="218"/>
      <c r="AR112" s="218"/>
      <c r="AS112" s="218"/>
      <c r="AT112" s="218"/>
      <c r="AU112" s="218"/>
      <c r="AV112" s="218"/>
      <c r="AW112" s="218"/>
      <c r="AX112" s="218"/>
      <c r="AY112" s="218"/>
      <c r="AZ112" s="218"/>
      <c r="BA112" s="218"/>
      <c r="BB112" s="218"/>
      <c r="BC112" s="218"/>
      <c r="BD112" s="218"/>
      <c r="BE112" s="218"/>
      <c r="BF112" s="218"/>
      <c r="BG112" s="218"/>
      <c r="BH112" s="218"/>
      <c r="BI112" s="218"/>
      <c r="BJ112" s="218"/>
      <c r="BK112" s="218"/>
      <c r="BL112" s="218"/>
      <c r="BM112" s="218"/>
      <c r="BN112" s="218"/>
      <c r="BO112" s="218"/>
      <c r="BP112" s="218"/>
      <c r="BQ112" s="218"/>
      <c r="BR112" s="218"/>
      <c r="BS112" s="218"/>
      <c r="BT112" s="218"/>
      <c r="BU112" s="218"/>
      <c r="BV112" s="218"/>
      <c r="BW112" s="218"/>
      <c r="BX112" s="218"/>
      <c r="BY112" s="218"/>
      <c r="BZ112" s="218"/>
      <c r="CA112" s="218"/>
      <c r="CB112" s="218"/>
      <c r="CC112" s="218"/>
      <c r="CD112" s="218"/>
      <c r="CE112" s="218"/>
      <c r="CF112" s="218"/>
      <c r="CG112" s="218"/>
      <c r="CH112" s="218"/>
      <c r="CI112" s="218"/>
      <c r="CJ112" s="218"/>
      <c r="CK112" s="218"/>
      <c r="CL112" s="218"/>
    </row>
    <row r="113" s="127" customFormat="1" ht="100" customHeight="1" spans="1:90">
      <c r="A113" s="156" t="s">
        <v>58</v>
      </c>
      <c r="B113" s="148" t="s">
        <v>243</v>
      </c>
      <c r="C113" s="148"/>
      <c r="D113" s="148"/>
      <c r="E113" s="149"/>
      <c r="F113" s="149"/>
      <c r="G113" s="149"/>
      <c r="H113" s="149"/>
      <c r="I113" s="149"/>
      <c r="J113" s="148"/>
      <c r="K113" s="178"/>
      <c r="L113" s="178"/>
      <c r="M113" s="178"/>
      <c r="N113" s="178"/>
      <c r="O113" s="178"/>
      <c r="P113" s="178"/>
      <c r="Q113" s="178"/>
      <c r="R113" s="178"/>
      <c r="S113" s="178"/>
      <c r="T113" s="178"/>
      <c r="U113" s="178"/>
      <c r="V113" s="178"/>
      <c r="W113" s="184"/>
      <c r="X113" s="184"/>
      <c r="Y113" s="184"/>
      <c r="Z113" s="184"/>
      <c r="AA113" s="217"/>
      <c r="AB113" s="217"/>
      <c r="AC113" s="217"/>
      <c r="AD113" s="217"/>
      <c r="AE113" s="217"/>
      <c r="AF113" s="217"/>
      <c r="AG113" s="217"/>
      <c r="AH113" s="218"/>
      <c r="AI113" s="218"/>
      <c r="AJ113" s="218"/>
      <c r="AK113" s="218"/>
      <c r="AL113" s="218"/>
      <c r="AM113" s="218"/>
      <c r="AN113" s="218"/>
      <c r="AO113" s="218"/>
      <c r="AP113" s="218"/>
      <c r="AQ113" s="218"/>
      <c r="AR113" s="218"/>
      <c r="AS113" s="218"/>
      <c r="AT113" s="218"/>
      <c r="AU113" s="218"/>
      <c r="AV113" s="218"/>
      <c r="AW113" s="218"/>
      <c r="AX113" s="218"/>
      <c r="AY113" s="218"/>
      <c r="AZ113" s="218"/>
      <c r="BA113" s="218"/>
      <c r="BB113" s="218"/>
      <c r="BC113" s="218"/>
      <c r="BD113" s="218"/>
      <c r="BE113" s="218"/>
      <c r="BF113" s="218"/>
      <c r="BG113" s="218"/>
      <c r="BH113" s="218"/>
      <c r="BI113" s="218"/>
      <c r="BJ113" s="218"/>
      <c r="BK113" s="218"/>
      <c r="BL113" s="218"/>
      <c r="BM113" s="218"/>
      <c r="BN113" s="218"/>
      <c r="BO113" s="218"/>
      <c r="BP113" s="218"/>
      <c r="BQ113" s="218"/>
      <c r="BR113" s="218"/>
      <c r="BS113" s="218"/>
      <c r="BT113" s="218"/>
      <c r="BU113" s="218"/>
      <c r="BV113" s="218"/>
      <c r="BW113" s="218"/>
      <c r="BX113" s="218"/>
      <c r="BY113" s="218"/>
      <c r="BZ113" s="218"/>
      <c r="CA113" s="218"/>
      <c r="CB113" s="218"/>
      <c r="CC113" s="218"/>
      <c r="CD113" s="218"/>
      <c r="CE113" s="218"/>
      <c r="CF113" s="218"/>
      <c r="CG113" s="218"/>
      <c r="CH113" s="218"/>
      <c r="CI113" s="218"/>
      <c r="CJ113" s="218"/>
      <c r="CK113" s="218"/>
      <c r="CL113" s="218"/>
    </row>
    <row r="114" s="127" customFormat="1" ht="100" customHeight="1" spans="1:90">
      <c r="A114" s="156" t="s">
        <v>58</v>
      </c>
      <c r="B114" s="148" t="s">
        <v>244</v>
      </c>
      <c r="C114" s="148"/>
      <c r="D114" s="148"/>
      <c r="E114" s="149"/>
      <c r="F114" s="149"/>
      <c r="G114" s="149"/>
      <c r="H114" s="149"/>
      <c r="I114" s="149"/>
      <c r="J114" s="148"/>
      <c r="K114" s="178"/>
      <c r="L114" s="178"/>
      <c r="M114" s="178"/>
      <c r="N114" s="178"/>
      <c r="O114" s="178"/>
      <c r="P114" s="178"/>
      <c r="Q114" s="178"/>
      <c r="R114" s="178"/>
      <c r="S114" s="178"/>
      <c r="T114" s="178"/>
      <c r="U114" s="178"/>
      <c r="V114" s="178"/>
      <c r="W114" s="184"/>
      <c r="X114" s="184"/>
      <c r="Y114" s="184"/>
      <c r="Z114" s="184"/>
      <c r="AA114" s="217"/>
      <c r="AB114" s="217"/>
      <c r="AC114" s="217"/>
      <c r="AD114" s="217"/>
      <c r="AE114" s="217"/>
      <c r="AF114" s="217"/>
      <c r="AG114" s="217"/>
      <c r="AH114" s="218"/>
      <c r="AI114" s="218"/>
      <c r="AJ114" s="218"/>
      <c r="AK114" s="218"/>
      <c r="AL114" s="218"/>
      <c r="AM114" s="218"/>
      <c r="AN114" s="218"/>
      <c r="AO114" s="218"/>
      <c r="AP114" s="218"/>
      <c r="AQ114" s="218"/>
      <c r="AR114" s="218"/>
      <c r="AS114" s="218"/>
      <c r="AT114" s="218"/>
      <c r="AU114" s="218"/>
      <c r="AV114" s="218"/>
      <c r="AW114" s="218"/>
      <c r="AX114" s="218"/>
      <c r="AY114" s="218"/>
      <c r="AZ114" s="218"/>
      <c r="BA114" s="218"/>
      <c r="BB114" s="218"/>
      <c r="BC114" s="218"/>
      <c r="BD114" s="218"/>
      <c r="BE114" s="218"/>
      <c r="BF114" s="218"/>
      <c r="BG114" s="218"/>
      <c r="BH114" s="218"/>
      <c r="BI114" s="218"/>
      <c r="BJ114" s="218"/>
      <c r="BK114" s="218"/>
      <c r="BL114" s="218"/>
      <c r="BM114" s="218"/>
      <c r="BN114" s="218"/>
      <c r="BO114" s="218"/>
      <c r="BP114" s="218"/>
      <c r="BQ114" s="218"/>
      <c r="BR114" s="218"/>
      <c r="BS114" s="218"/>
      <c r="BT114" s="218"/>
      <c r="BU114" s="218"/>
      <c r="BV114" s="218"/>
      <c r="BW114" s="218"/>
      <c r="BX114" s="218"/>
      <c r="BY114" s="218"/>
      <c r="BZ114" s="218"/>
      <c r="CA114" s="218"/>
      <c r="CB114" s="218"/>
      <c r="CC114" s="218"/>
      <c r="CD114" s="218"/>
      <c r="CE114" s="218"/>
      <c r="CF114" s="218"/>
      <c r="CG114" s="218"/>
      <c r="CH114" s="218"/>
      <c r="CI114" s="218"/>
      <c r="CJ114" s="218"/>
      <c r="CK114" s="218"/>
      <c r="CL114" s="218"/>
    </row>
    <row r="115" s="127" customFormat="1" ht="100" customHeight="1" spans="1:90">
      <c r="A115" s="156" t="s">
        <v>58</v>
      </c>
      <c r="B115" s="148" t="s">
        <v>245</v>
      </c>
      <c r="C115" s="148"/>
      <c r="D115" s="148"/>
      <c r="E115" s="149"/>
      <c r="F115" s="149"/>
      <c r="G115" s="149"/>
      <c r="H115" s="149"/>
      <c r="I115" s="149"/>
      <c r="J115" s="148"/>
      <c r="K115" s="178"/>
      <c r="L115" s="178"/>
      <c r="M115" s="178"/>
      <c r="N115" s="178"/>
      <c r="O115" s="178"/>
      <c r="P115" s="178"/>
      <c r="Q115" s="178"/>
      <c r="R115" s="178"/>
      <c r="S115" s="178"/>
      <c r="T115" s="178"/>
      <c r="U115" s="178"/>
      <c r="V115" s="178"/>
      <c r="W115" s="184"/>
      <c r="X115" s="184"/>
      <c r="Y115" s="184"/>
      <c r="Z115" s="184"/>
      <c r="AA115" s="217"/>
      <c r="AB115" s="217"/>
      <c r="AC115" s="217"/>
      <c r="AD115" s="217"/>
      <c r="AE115" s="217"/>
      <c r="AF115" s="217"/>
      <c r="AG115" s="217"/>
      <c r="AH115" s="218"/>
      <c r="AI115" s="218"/>
      <c r="AJ115" s="218"/>
      <c r="AK115" s="218"/>
      <c r="AL115" s="218"/>
      <c r="AM115" s="218"/>
      <c r="AN115" s="218"/>
      <c r="AO115" s="218"/>
      <c r="AP115" s="218"/>
      <c r="AQ115" s="218"/>
      <c r="AR115" s="218"/>
      <c r="AS115" s="218"/>
      <c r="AT115" s="218"/>
      <c r="AU115" s="218"/>
      <c r="AV115" s="218"/>
      <c r="AW115" s="218"/>
      <c r="AX115" s="218"/>
      <c r="AY115" s="218"/>
      <c r="AZ115" s="218"/>
      <c r="BA115" s="218"/>
      <c r="BB115" s="218"/>
      <c r="BC115" s="218"/>
      <c r="BD115" s="218"/>
      <c r="BE115" s="218"/>
      <c r="BF115" s="218"/>
      <c r="BG115" s="218"/>
      <c r="BH115" s="218"/>
      <c r="BI115" s="218"/>
      <c r="BJ115" s="218"/>
      <c r="BK115" s="218"/>
      <c r="BL115" s="218"/>
      <c r="BM115" s="218"/>
      <c r="BN115" s="218"/>
      <c r="BO115" s="218"/>
      <c r="BP115" s="218"/>
      <c r="BQ115" s="218"/>
      <c r="BR115" s="218"/>
      <c r="BS115" s="218"/>
      <c r="BT115" s="218"/>
      <c r="BU115" s="218"/>
      <c r="BV115" s="218"/>
      <c r="BW115" s="218"/>
      <c r="BX115" s="218"/>
      <c r="BY115" s="218"/>
      <c r="BZ115" s="218"/>
      <c r="CA115" s="218"/>
      <c r="CB115" s="218"/>
      <c r="CC115" s="218"/>
      <c r="CD115" s="218"/>
      <c r="CE115" s="218"/>
      <c r="CF115" s="218"/>
      <c r="CG115" s="218"/>
      <c r="CH115" s="218"/>
      <c r="CI115" s="218"/>
      <c r="CJ115" s="218"/>
      <c r="CK115" s="218"/>
      <c r="CL115" s="218"/>
    </row>
    <row r="116" s="127" customFormat="1" ht="100" customHeight="1" spans="1:90">
      <c r="A116" s="147" t="s">
        <v>39</v>
      </c>
      <c r="B116" s="148" t="s">
        <v>246</v>
      </c>
      <c r="C116" s="148"/>
      <c r="D116" s="148"/>
      <c r="E116" s="149"/>
      <c r="F116" s="149"/>
      <c r="G116" s="149"/>
      <c r="H116" s="149"/>
      <c r="I116" s="149"/>
      <c r="J116" s="148"/>
      <c r="K116" s="178">
        <f t="shared" ref="K116:V116" si="34">K117+K119</f>
        <v>850</v>
      </c>
      <c r="L116" s="178">
        <f t="shared" si="34"/>
        <v>850</v>
      </c>
      <c r="M116" s="178">
        <f t="shared" si="34"/>
        <v>0</v>
      </c>
      <c r="N116" s="178">
        <f t="shared" si="34"/>
        <v>255</v>
      </c>
      <c r="O116" s="178">
        <f t="shared" si="34"/>
        <v>255</v>
      </c>
      <c r="P116" s="178">
        <f t="shared" si="34"/>
        <v>0</v>
      </c>
      <c r="Q116" s="178">
        <f t="shared" si="34"/>
        <v>0</v>
      </c>
      <c r="R116" s="178">
        <f t="shared" si="34"/>
        <v>0</v>
      </c>
      <c r="S116" s="178">
        <f t="shared" si="34"/>
        <v>0</v>
      </c>
      <c r="T116" s="178">
        <f t="shared" si="34"/>
        <v>0</v>
      </c>
      <c r="U116" s="178">
        <f t="shared" si="34"/>
        <v>0</v>
      </c>
      <c r="V116" s="178">
        <f t="shared" si="34"/>
        <v>0</v>
      </c>
      <c r="W116" s="184"/>
      <c r="X116" s="184"/>
      <c r="Y116" s="184"/>
      <c r="Z116" s="184"/>
      <c r="AA116" s="217"/>
      <c r="AB116" s="217"/>
      <c r="AC116" s="217"/>
      <c r="AD116" s="217"/>
      <c r="AE116" s="217"/>
      <c r="AF116" s="217"/>
      <c r="AG116" s="217"/>
      <c r="AH116" s="218"/>
      <c r="AI116" s="218"/>
      <c r="AJ116" s="218"/>
      <c r="AK116" s="218"/>
      <c r="AL116" s="218"/>
      <c r="AM116" s="218"/>
      <c r="AN116" s="218"/>
      <c r="AO116" s="218"/>
      <c r="AP116" s="218"/>
      <c r="AQ116" s="218"/>
      <c r="AR116" s="218"/>
      <c r="AS116" s="218"/>
      <c r="AT116" s="218"/>
      <c r="AU116" s="218"/>
      <c r="AV116" s="218"/>
      <c r="AW116" s="218"/>
      <c r="AX116" s="218"/>
      <c r="AY116" s="218"/>
      <c r="AZ116" s="218"/>
      <c r="BA116" s="218"/>
      <c r="BB116" s="218"/>
      <c r="BC116" s="218"/>
      <c r="BD116" s="218"/>
      <c r="BE116" s="218"/>
      <c r="BF116" s="218"/>
      <c r="BG116" s="218"/>
      <c r="BH116" s="218"/>
      <c r="BI116" s="218"/>
      <c r="BJ116" s="218"/>
      <c r="BK116" s="218"/>
      <c r="BL116" s="218"/>
      <c r="BM116" s="218"/>
      <c r="BN116" s="218"/>
      <c r="BO116" s="218"/>
      <c r="BP116" s="218"/>
      <c r="BQ116" s="218"/>
      <c r="BR116" s="218"/>
      <c r="BS116" s="218"/>
      <c r="BT116" s="218"/>
      <c r="BU116" s="218"/>
      <c r="BV116" s="218"/>
      <c r="BW116" s="218"/>
      <c r="BX116" s="218"/>
      <c r="BY116" s="218"/>
      <c r="BZ116" s="218"/>
      <c r="CA116" s="218"/>
      <c r="CB116" s="218"/>
      <c r="CC116" s="218"/>
      <c r="CD116" s="218"/>
      <c r="CE116" s="218"/>
      <c r="CF116" s="218"/>
      <c r="CG116" s="218"/>
      <c r="CH116" s="218"/>
      <c r="CI116" s="218"/>
      <c r="CJ116" s="218"/>
      <c r="CK116" s="218"/>
      <c r="CL116" s="218"/>
    </row>
    <row r="117" s="127" customFormat="1" ht="100" customHeight="1" spans="1:90">
      <c r="A117" s="149" t="s">
        <v>41</v>
      </c>
      <c r="B117" s="148" t="s">
        <v>247</v>
      </c>
      <c r="C117" s="148"/>
      <c r="D117" s="148"/>
      <c r="E117" s="149"/>
      <c r="F117" s="149"/>
      <c r="G117" s="149"/>
      <c r="H117" s="149"/>
      <c r="I117" s="149"/>
      <c r="J117" s="148"/>
      <c r="K117" s="178">
        <f t="shared" ref="K117:V117" si="35">K118</f>
        <v>0</v>
      </c>
      <c r="L117" s="178">
        <f t="shared" si="35"/>
        <v>0</v>
      </c>
      <c r="M117" s="178">
        <f t="shared" si="35"/>
        <v>0</v>
      </c>
      <c r="N117" s="178">
        <f t="shared" si="35"/>
        <v>0</v>
      </c>
      <c r="O117" s="178">
        <f t="shared" si="35"/>
        <v>0</v>
      </c>
      <c r="P117" s="178">
        <f t="shared" si="35"/>
        <v>0</v>
      </c>
      <c r="Q117" s="178">
        <f t="shared" si="35"/>
        <v>0</v>
      </c>
      <c r="R117" s="178">
        <f t="shared" si="35"/>
        <v>0</v>
      </c>
      <c r="S117" s="178">
        <f t="shared" si="35"/>
        <v>0</v>
      </c>
      <c r="T117" s="178">
        <f t="shared" si="35"/>
        <v>0</v>
      </c>
      <c r="U117" s="178">
        <f t="shared" si="35"/>
        <v>0</v>
      </c>
      <c r="V117" s="178">
        <f t="shared" si="35"/>
        <v>0</v>
      </c>
      <c r="W117" s="184"/>
      <c r="X117" s="184"/>
      <c r="Y117" s="184"/>
      <c r="Z117" s="184"/>
      <c r="AA117" s="217"/>
      <c r="AB117" s="217"/>
      <c r="AC117" s="217"/>
      <c r="AD117" s="217"/>
      <c r="AE117" s="217"/>
      <c r="AF117" s="217"/>
      <c r="AG117" s="217"/>
      <c r="AH117" s="218"/>
      <c r="AI117" s="218"/>
      <c r="AJ117" s="218"/>
      <c r="AK117" s="218"/>
      <c r="AL117" s="218"/>
      <c r="AM117" s="218"/>
      <c r="AN117" s="218"/>
      <c r="AO117" s="218"/>
      <c r="AP117" s="218"/>
      <c r="AQ117" s="218"/>
      <c r="AR117" s="218"/>
      <c r="AS117" s="218"/>
      <c r="AT117" s="218"/>
      <c r="AU117" s="218"/>
      <c r="AV117" s="218"/>
      <c r="AW117" s="218"/>
      <c r="AX117" s="218"/>
      <c r="AY117" s="218"/>
      <c r="AZ117" s="218"/>
      <c r="BA117" s="218"/>
      <c r="BB117" s="218"/>
      <c r="BC117" s="218"/>
      <c r="BD117" s="218"/>
      <c r="BE117" s="218"/>
      <c r="BF117" s="218"/>
      <c r="BG117" s="218"/>
      <c r="BH117" s="218"/>
      <c r="BI117" s="218"/>
      <c r="BJ117" s="218"/>
      <c r="BK117" s="218"/>
      <c r="BL117" s="218"/>
      <c r="BM117" s="218"/>
      <c r="BN117" s="218"/>
      <c r="BO117" s="218"/>
      <c r="BP117" s="218"/>
      <c r="BQ117" s="218"/>
      <c r="BR117" s="218"/>
      <c r="BS117" s="218"/>
      <c r="BT117" s="218"/>
      <c r="BU117" s="218"/>
      <c r="BV117" s="218"/>
      <c r="BW117" s="218"/>
      <c r="BX117" s="218"/>
      <c r="BY117" s="218"/>
      <c r="BZ117" s="218"/>
      <c r="CA117" s="218"/>
      <c r="CB117" s="218"/>
      <c r="CC117" s="218"/>
      <c r="CD117" s="218"/>
      <c r="CE117" s="218"/>
      <c r="CF117" s="218"/>
      <c r="CG117" s="218"/>
      <c r="CH117" s="218"/>
      <c r="CI117" s="218"/>
      <c r="CJ117" s="218"/>
      <c r="CK117" s="218"/>
      <c r="CL117" s="218"/>
    </row>
    <row r="118" s="127" customFormat="1" ht="100" customHeight="1" spans="1:90">
      <c r="A118" s="156" t="s">
        <v>58</v>
      </c>
      <c r="B118" s="148" t="s">
        <v>248</v>
      </c>
      <c r="C118" s="148"/>
      <c r="D118" s="148"/>
      <c r="E118" s="149"/>
      <c r="F118" s="149"/>
      <c r="G118" s="149"/>
      <c r="H118" s="149"/>
      <c r="I118" s="149"/>
      <c r="J118" s="148"/>
      <c r="K118" s="178"/>
      <c r="L118" s="178"/>
      <c r="M118" s="178"/>
      <c r="N118" s="178"/>
      <c r="O118" s="178"/>
      <c r="P118" s="178"/>
      <c r="Q118" s="178"/>
      <c r="R118" s="178"/>
      <c r="S118" s="178"/>
      <c r="T118" s="178"/>
      <c r="U118" s="178"/>
      <c r="V118" s="178"/>
      <c r="W118" s="184"/>
      <c r="X118" s="184"/>
      <c r="Y118" s="184"/>
      <c r="Z118" s="184"/>
      <c r="AA118" s="217"/>
      <c r="AB118" s="217"/>
      <c r="AC118" s="217"/>
      <c r="AD118" s="217"/>
      <c r="AE118" s="217"/>
      <c r="AF118" s="217"/>
      <c r="AG118" s="217"/>
      <c r="AH118" s="218"/>
      <c r="AI118" s="218"/>
      <c r="AJ118" s="218"/>
      <c r="AK118" s="218"/>
      <c r="AL118" s="218"/>
      <c r="AM118" s="218"/>
      <c r="AN118" s="218"/>
      <c r="AO118" s="218"/>
      <c r="AP118" s="218"/>
      <c r="AQ118" s="218"/>
      <c r="AR118" s="218"/>
      <c r="AS118" s="218"/>
      <c r="AT118" s="218"/>
      <c r="AU118" s="218"/>
      <c r="AV118" s="218"/>
      <c r="AW118" s="218"/>
      <c r="AX118" s="218"/>
      <c r="AY118" s="218"/>
      <c r="AZ118" s="218"/>
      <c r="BA118" s="218"/>
      <c r="BB118" s="218"/>
      <c r="BC118" s="218"/>
      <c r="BD118" s="218"/>
      <c r="BE118" s="218"/>
      <c r="BF118" s="218"/>
      <c r="BG118" s="218"/>
      <c r="BH118" s="218"/>
      <c r="BI118" s="218"/>
      <c r="BJ118" s="218"/>
      <c r="BK118" s="218"/>
      <c r="BL118" s="218"/>
      <c r="BM118" s="218"/>
      <c r="BN118" s="218"/>
      <c r="BO118" s="218"/>
      <c r="BP118" s="218"/>
      <c r="BQ118" s="218"/>
      <c r="BR118" s="218"/>
      <c r="BS118" s="218"/>
      <c r="BT118" s="218"/>
      <c r="BU118" s="218"/>
      <c r="BV118" s="218"/>
      <c r="BW118" s="218"/>
      <c r="BX118" s="218"/>
      <c r="BY118" s="218"/>
      <c r="BZ118" s="218"/>
      <c r="CA118" s="218"/>
      <c r="CB118" s="218"/>
      <c r="CC118" s="218"/>
      <c r="CD118" s="218"/>
      <c r="CE118" s="218"/>
      <c r="CF118" s="218"/>
      <c r="CG118" s="218"/>
      <c r="CH118" s="218"/>
      <c r="CI118" s="218"/>
      <c r="CJ118" s="218"/>
      <c r="CK118" s="218"/>
      <c r="CL118" s="218"/>
    </row>
    <row r="119" s="127" customFormat="1" ht="100" customHeight="1" spans="1:90">
      <c r="A119" s="149" t="s">
        <v>41</v>
      </c>
      <c r="B119" s="148" t="s">
        <v>249</v>
      </c>
      <c r="C119" s="148"/>
      <c r="D119" s="148"/>
      <c r="E119" s="149"/>
      <c r="F119" s="149"/>
      <c r="G119" s="149"/>
      <c r="H119" s="149"/>
      <c r="I119" s="149"/>
      <c r="J119" s="148"/>
      <c r="K119" s="178">
        <f t="shared" ref="K119:V119" si="36">K120</f>
        <v>850</v>
      </c>
      <c r="L119" s="178">
        <f t="shared" si="36"/>
        <v>850</v>
      </c>
      <c r="M119" s="178">
        <f t="shared" si="36"/>
        <v>0</v>
      </c>
      <c r="N119" s="178">
        <f t="shared" si="36"/>
        <v>255</v>
      </c>
      <c r="O119" s="178">
        <f t="shared" si="36"/>
        <v>255</v>
      </c>
      <c r="P119" s="178">
        <f t="shared" si="36"/>
        <v>0</v>
      </c>
      <c r="Q119" s="178">
        <f t="shared" si="36"/>
        <v>0</v>
      </c>
      <c r="R119" s="178">
        <f t="shared" si="36"/>
        <v>0</v>
      </c>
      <c r="S119" s="178">
        <f t="shared" si="36"/>
        <v>0</v>
      </c>
      <c r="T119" s="178">
        <f t="shared" si="36"/>
        <v>0</v>
      </c>
      <c r="U119" s="178">
        <f t="shared" si="36"/>
        <v>0</v>
      </c>
      <c r="V119" s="178">
        <f t="shared" si="36"/>
        <v>0</v>
      </c>
      <c r="W119" s="184"/>
      <c r="X119" s="184"/>
      <c r="Y119" s="184"/>
      <c r="Z119" s="184"/>
      <c r="AA119" s="217"/>
      <c r="AB119" s="217"/>
      <c r="AC119" s="217"/>
      <c r="AD119" s="217"/>
      <c r="AE119" s="217"/>
      <c r="AF119" s="217"/>
      <c r="AG119" s="217"/>
      <c r="AH119" s="218"/>
      <c r="AI119" s="218"/>
      <c r="AJ119" s="218"/>
      <c r="AK119" s="218"/>
      <c r="AL119" s="218"/>
      <c r="AM119" s="218"/>
      <c r="AN119" s="218"/>
      <c r="AO119" s="218"/>
      <c r="AP119" s="218"/>
      <c r="AQ119" s="218"/>
      <c r="AR119" s="218"/>
      <c r="AS119" s="218"/>
      <c r="AT119" s="218"/>
      <c r="AU119" s="218"/>
      <c r="AV119" s="218"/>
      <c r="AW119" s="218"/>
      <c r="AX119" s="218"/>
      <c r="AY119" s="218"/>
      <c r="AZ119" s="218"/>
      <c r="BA119" s="218"/>
      <c r="BB119" s="218"/>
      <c r="BC119" s="218"/>
      <c r="BD119" s="218"/>
      <c r="BE119" s="218"/>
      <c r="BF119" s="218"/>
      <c r="BG119" s="218"/>
      <c r="BH119" s="218"/>
      <c r="BI119" s="218"/>
      <c r="BJ119" s="218"/>
      <c r="BK119" s="218"/>
      <c r="BL119" s="218"/>
      <c r="BM119" s="218"/>
      <c r="BN119" s="218"/>
      <c r="BO119" s="218"/>
      <c r="BP119" s="218"/>
      <c r="BQ119" s="218"/>
      <c r="BR119" s="218"/>
      <c r="BS119" s="218"/>
      <c r="BT119" s="218"/>
      <c r="BU119" s="218"/>
      <c r="BV119" s="218"/>
      <c r="BW119" s="218"/>
      <c r="BX119" s="218"/>
      <c r="BY119" s="218"/>
      <c r="BZ119" s="218"/>
      <c r="CA119" s="218"/>
      <c r="CB119" s="218"/>
      <c r="CC119" s="218"/>
      <c r="CD119" s="218"/>
      <c r="CE119" s="218"/>
      <c r="CF119" s="218"/>
      <c r="CG119" s="218"/>
      <c r="CH119" s="218"/>
      <c r="CI119" s="218"/>
      <c r="CJ119" s="218"/>
      <c r="CK119" s="218"/>
      <c r="CL119" s="218"/>
    </row>
    <row r="120" s="127" customFormat="1" ht="100" customHeight="1" spans="1:90">
      <c r="A120" s="156" t="s">
        <v>58</v>
      </c>
      <c r="B120" s="148" t="s">
        <v>250</v>
      </c>
      <c r="C120" s="148"/>
      <c r="D120" s="148"/>
      <c r="E120" s="149"/>
      <c r="F120" s="149"/>
      <c r="G120" s="149"/>
      <c r="H120" s="149"/>
      <c r="I120" s="149"/>
      <c r="J120" s="148"/>
      <c r="K120" s="178">
        <f t="shared" ref="K120:V120" si="37">SUM(K121)</f>
        <v>850</v>
      </c>
      <c r="L120" s="178">
        <f t="shared" si="37"/>
        <v>850</v>
      </c>
      <c r="M120" s="178">
        <f t="shared" si="37"/>
        <v>0</v>
      </c>
      <c r="N120" s="178">
        <f t="shared" si="37"/>
        <v>255</v>
      </c>
      <c r="O120" s="178">
        <f t="shared" si="37"/>
        <v>255</v>
      </c>
      <c r="P120" s="178">
        <f t="shared" si="37"/>
        <v>0</v>
      </c>
      <c r="Q120" s="178">
        <f t="shared" si="37"/>
        <v>0</v>
      </c>
      <c r="R120" s="178">
        <f t="shared" si="37"/>
        <v>0</v>
      </c>
      <c r="S120" s="178">
        <f t="shared" si="37"/>
        <v>0</v>
      </c>
      <c r="T120" s="178">
        <f t="shared" si="37"/>
        <v>0</v>
      </c>
      <c r="U120" s="178">
        <f t="shared" si="37"/>
        <v>0</v>
      </c>
      <c r="V120" s="178">
        <f t="shared" si="37"/>
        <v>0</v>
      </c>
      <c r="W120" s="184"/>
      <c r="X120" s="184"/>
      <c r="Y120" s="184"/>
      <c r="Z120" s="184"/>
      <c r="AA120" s="217"/>
      <c r="AB120" s="217"/>
      <c r="AC120" s="217"/>
      <c r="AD120" s="217"/>
      <c r="AE120" s="217"/>
      <c r="AF120" s="217"/>
      <c r="AG120" s="217"/>
      <c r="AH120" s="218"/>
      <c r="AI120" s="218"/>
      <c r="AJ120" s="218"/>
      <c r="AK120" s="218"/>
      <c r="AL120" s="218"/>
      <c r="AM120" s="218"/>
      <c r="AN120" s="218"/>
      <c r="AO120" s="218"/>
      <c r="AP120" s="218"/>
      <c r="AQ120" s="218"/>
      <c r="AR120" s="218"/>
      <c r="AS120" s="218"/>
      <c r="AT120" s="218"/>
      <c r="AU120" s="218"/>
      <c r="AV120" s="218"/>
      <c r="AW120" s="218"/>
      <c r="AX120" s="218"/>
      <c r="AY120" s="218"/>
      <c r="AZ120" s="218"/>
      <c r="BA120" s="218"/>
      <c r="BB120" s="218"/>
      <c r="BC120" s="218"/>
      <c r="BD120" s="218"/>
      <c r="BE120" s="218"/>
      <c r="BF120" s="218"/>
      <c r="BG120" s="218"/>
      <c r="BH120" s="218"/>
      <c r="BI120" s="218"/>
      <c r="BJ120" s="218"/>
      <c r="BK120" s="218"/>
      <c r="BL120" s="218"/>
      <c r="BM120" s="218"/>
      <c r="BN120" s="218"/>
      <c r="BO120" s="218"/>
      <c r="BP120" s="218"/>
      <c r="BQ120" s="218"/>
      <c r="BR120" s="218"/>
      <c r="BS120" s="218"/>
      <c r="BT120" s="218"/>
      <c r="BU120" s="218"/>
      <c r="BV120" s="218"/>
      <c r="BW120" s="218"/>
      <c r="BX120" s="218"/>
      <c r="BY120" s="218"/>
      <c r="BZ120" s="218"/>
      <c r="CA120" s="218"/>
      <c r="CB120" s="218"/>
      <c r="CC120" s="218"/>
      <c r="CD120" s="218"/>
      <c r="CE120" s="218"/>
      <c r="CF120" s="218"/>
      <c r="CG120" s="218"/>
      <c r="CH120" s="218"/>
      <c r="CI120" s="218"/>
      <c r="CJ120" s="218"/>
      <c r="CK120" s="218"/>
      <c r="CL120" s="218"/>
    </row>
    <row r="121" s="124" customFormat="1" ht="153" customHeight="1" spans="1:91">
      <c r="A121" s="151">
        <v>27</v>
      </c>
      <c r="B121" s="152" t="s">
        <v>251</v>
      </c>
      <c r="C121" s="152">
        <v>2025</v>
      </c>
      <c r="D121" s="167" t="s">
        <v>252</v>
      </c>
      <c r="E121" s="152" t="s">
        <v>246</v>
      </c>
      <c r="F121" s="152" t="s">
        <v>253</v>
      </c>
      <c r="G121" s="152" t="s">
        <v>47</v>
      </c>
      <c r="H121" s="152" t="s">
        <v>48</v>
      </c>
      <c r="I121" s="152" t="s">
        <v>49</v>
      </c>
      <c r="J121" s="167" t="s">
        <v>254</v>
      </c>
      <c r="K121" s="175">
        <v>850</v>
      </c>
      <c r="L121" s="175">
        <v>850</v>
      </c>
      <c r="M121" s="175"/>
      <c r="N121" s="175">
        <v>255</v>
      </c>
      <c r="O121" s="152">
        <v>255</v>
      </c>
      <c r="P121" s="175"/>
      <c r="Q121" s="175"/>
      <c r="R121" s="175"/>
      <c r="S121" s="175"/>
      <c r="T121" s="175"/>
      <c r="U121" s="175"/>
      <c r="V121" s="175"/>
      <c r="W121" s="152" t="s">
        <v>255</v>
      </c>
      <c r="X121" s="152" t="s">
        <v>256</v>
      </c>
      <c r="Y121" s="152" t="s">
        <v>255</v>
      </c>
      <c r="Z121" s="152" t="s">
        <v>256</v>
      </c>
      <c r="AA121" s="152" t="s">
        <v>257</v>
      </c>
      <c r="AB121" s="167" t="s">
        <v>258</v>
      </c>
      <c r="AC121" s="167" t="s">
        <v>259</v>
      </c>
      <c r="AD121" s="175" t="s">
        <v>402</v>
      </c>
      <c r="AE121" s="152" t="s">
        <v>403</v>
      </c>
      <c r="AF121" s="152" t="s">
        <v>367</v>
      </c>
      <c r="AH121" s="134"/>
      <c r="AI121" s="134"/>
      <c r="AJ121" s="134"/>
      <c r="AK121" s="134"/>
      <c r="AL121" s="134"/>
      <c r="AM121" s="134"/>
      <c r="AN121" s="134"/>
      <c r="AO121" s="134"/>
      <c r="AP121" s="134"/>
      <c r="AQ121" s="134"/>
      <c r="AR121" s="134"/>
      <c r="AS121" s="134"/>
      <c r="AT121" s="134"/>
      <c r="AU121" s="134"/>
      <c r="AV121" s="134"/>
      <c r="AW121" s="134"/>
      <c r="AX121" s="134"/>
      <c r="AY121" s="134"/>
      <c r="AZ121" s="134"/>
      <c r="BA121" s="134"/>
      <c r="BB121" s="134"/>
      <c r="BC121" s="134"/>
      <c r="BD121" s="134"/>
      <c r="BE121" s="134"/>
      <c r="BF121" s="134"/>
      <c r="BG121" s="134"/>
      <c r="BH121" s="134"/>
      <c r="BI121" s="134"/>
      <c r="BJ121" s="134"/>
      <c r="BK121" s="134"/>
      <c r="BL121" s="134"/>
      <c r="BM121" s="134"/>
      <c r="BN121" s="134"/>
      <c r="BO121" s="134"/>
      <c r="BP121" s="134"/>
      <c r="BQ121" s="134"/>
      <c r="BR121" s="134"/>
      <c r="BS121" s="134"/>
      <c r="BT121" s="134"/>
      <c r="BU121" s="134"/>
      <c r="BV121" s="134"/>
      <c r="BW121" s="134"/>
      <c r="BX121" s="134"/>
      <c r="BY121" s="134"/>
      <c r="BZ121" s="134"/>
      <c r="CA121" s="134"/>
      <c r="CB121" s="134"/>
      <c r="CC121" s="134"/>
      <c r="CD121" s="134"/>
      <c r="CE121" s="134"/>
      <c r="CF121" s="134"/>
      <c r="CG121" s="134"/>
      <c r="CH121" s="134"/>
      <c r="CI121" s="134"/>
      <c r="CJ121" s="134"/>
      <c r="CK121" s="134"/>
      <c r="CL121" s="134"/>
      <c r="CM121" s="213"/>
    </row>
    <row r="122" s="127" customFormat="1" ht="100" customHeight="1" spans="1:90">
      <c r="A122" s="149" t="s">
        <v>41</v>
      </c>
      <c r="B122" s="148" t="s">
        <v>260</v>
      </c>
      <c r="C122" s="148"/>
      <c r="D122" s="148"/>
      <c r="E122" s="149"/>
      <c r="F122" s="149"/>
      <c r="G122" s="149"/>
      <c r="H122" s="149"/>
      <c r="I122" s="149"/>
      <c r="J122" s="148"/>
      <c r="K122" s="178">
        <f t="shared" ref="K122:V122" si="38">K123</f>
        <v>0</v>
      </c>
      <c r="L122" s="178">
        <f t="shared" si="38"/>
        <v>0</v>
      </c>
      <c r="M122" s="178">
        <f t="shared" si="38"/>
        <v>0</v>
      </c>
      <c r="N122" s="178">
        <f t="shared" si="38"/>
        <v>0</v>
      </c>
      <c r="O122" s="178">
        <f t="shared" si="38"/>
        <v>0</v>
      </c>
      <c r="P122" s="178">
        <f t="shared" si="38"/>
        <v>0</v>
      </c>
      <c r="Q122" s="178">
        <f t="shared" si="38"/>
        <v>0</v>
      </c>
      <c r="R122" s="178">
        <f t="shared" si="38"/>
        <v>0</v>
      </c>
      <c r="S122" s="178">
        <f t="shared" si="38"/>
        <v>0</v>
      </c>
      <c r="T122" s="178">
        <f t="shared" si="38"/>
        <v>0</v>
      </c>
      <c r="U122" s="178">
        <f t="shared" si="38"/>
        <v>0</v>
      </c>
      <c r="V122" s="178">
        <f t="shared" si="38"/>
        <v>0</v>
      </c>
      <c r="W122" s="184"/>
      <c r="X122" s="184"/>
      <c r="Y122" s="184"/>
      <c r="Z122" s="184"/>
      <c r="AA122" s="217"/>
      <c r="AB122" s="217"/>
      <c r="AC122" s="217"/>
      <c r="AD122" s="217"/>
      <c r="AE122" s="217"/>
      <c r="AF122" s="217"/>
      <c r="AG122" s="217"/>
      <c r="AH122" s="218"/>
      <c r="AI122" s="218"/>
      <c r="AJ122" s="218"/>
      <c r="AK122" s="218"/>
      <c r="AL122" s="218"/>
      <c r="AM122" s="218"/>
      <c r="AN122" s="218"/>
      <c r="AO122" s="218"/>
      <c r="AP122" s="218"/>
      <c r="AQ122" s="218"/>
      <c r="AR122" s="218"/>
      <c r="AS122" s="218"/>
      <c r="AT122" s="218"/>
      <c r="AU122" s="218"/>
      <c r="AV122" s="218"/>
      <c r="AW122" s="218"/>
      <c r="AX122" s="218"/>
      <c r="AY122" s="218"/>
      <c r="AZ122" s="218"/>
      <c r="BA122" s="218"/>
      <c r="BB122" s="218"/>
      <c r="BC122" s="218"/>
      <c r="BD122" s="218"/>
      <c r="BE122" s="218"/>
      <c r="BF122" s="218"/>
      <c r="BG122" s="218"/>
      <c r="BH122" s="218"/>
      <c r="BI122" s="218"/>
      <c r="BJ122" s="218"/>
      <c r="BK122" s="218"/>
      <c r="BL122" s="218"/>
      <c r="BM122" s="218"/>
      <c r="BN122" s="218"/>
      <c r="BO122" s="218"/>
      <c r="BP122" s="218"/>
      <c r="BQ122" s="218"/>
      <c r="BR122" s="218"/>
      <c r="BS122" s="218"/>
      <c r="BT122" s="218"/>
      <c r="BU122" s="218"/>
      <c r="BV122" s="218"/>
      <c r="BW122" s="218"/>
      <c r="BX122" s="218"/>
      <c r="BY122" s="218"/>
      <c r="BZ122" s="218"/>
      <c r="CA122" s="218"/>
      <c r="CB122" s="218"/>
      <c r="CC122" s="218"/>
      <c r="CD122" s="218"/>
      <c r="CE122" s="218"/>
      <c r="CF122" s="218"/>
      <c r="CG122" s="218"/>
      <c r="CH122" s="218"/>
      <c r="CI122" s="218"/>
      <c r="CJ122" s="218"/>
      <c r="CK122" s="218"/>
      <c r="CL122" s="218"/>
    </row>
    <row r="123" s="127" customFormat="1" ht="100" customHeight="1" spans="1:90">
      <c r="A123" s="156" t="s">
        <v>58</v>
      </c>
      <c r="B123" s="148" t="s">
        <v>261</v>
      </c>
      <c r="C123" s="148"/>
      <c r="D123" s="148"/>
      <c r="E123" s="149"/>
      <c r="F123" s="149"/>
      <c r="G123" s="149"/>
      <c r="H123" s="149"/>
      <c r="I123" s="149"/>
      <c r="J123" s="148"/>
      <c r="K123" s="178"/>
      <c r="L123" s="178"/>
      <c r="M123" s="178"/>
      <c r="N123" s="178"/>
      <c r="O123" s="178"/>
      <c r="P123" s="178"/>
      <c r="Q123" s="178"/>
      <c r="R123" s="178"/>
      <c r="S123" s="178"/>
      <c r="T123" s="178"/>
      <c r="U123" s="178"/>
      <c r="V123" s="178"/>
      <c r="W123" s="184"/>
      <c r="X123" s="184"/>
      <c r="Y123" s="184"/>
      <c r="Z123" s="184"/>
      <c r="AA123" s="217"/>
      <c r="AB123" s="217"/>
      <c r="AC123" s="217"/>
      <c r="AD123" s="217"/>
      <c r="AE123" s="217"/>
      <c r="AF123" s="217"/>
      <c r="AG123" s="217"/>
      <c r="AH123" s="218"/>
      <c r="AI123" s="218"/>
      <c r="AJ123" s="218"/>
      <c r="AK123" s="218"/>
      <c r="AL123" s="218"/>
      <c r="AM123" s="218"/>
      <c r="AN123" s="218"/>
      <c r="AO123" s="218"/>
      <c r="AP123" s="218"/>
      <c r="AQ123" s="218"/>
      <c r="AR123" s="218"/>
      <c r="AS123" s="218"/>
      <c r="AT123" s="218"/>
      <c r="AU123" s="218"/>
      <c r="AV123" s="218"/>
      <c r="AW123" s="218"/>
      <c r="AX123" s="218"/>
      <c r="AY123" s="218"/>
      <c r="AZ123" s="218"/>
      <c r="BA123" s="218"/>
      <c r="BB123" s="218"/>
      <c r="BC123" s="218"/>
      <c r="BD123" s="218"/>
      <c r="BE123" s="218"/>
      <c r="BF123" s="218"/>
      <c r="BG123" s="218"/>
      <c r="BH123" s="218"/>
      <c r="BI123" s="218"/>
      <c r="BJ123" s="218"/>
      <c r="BK123" s="218"/>
      <c r="BL123" s="218"/>
      <c r="BM123" s="218"/>
      <c r="BN123" s="218"/>
      <c r="BO123" s="218"/>
      <c r="BP123" s="218"/>
      <c r="BQ123" s="218"/>
      <c r="BR123" s="218"/>
      <c r="BS123" s="218"/>
      <c r="BT123" s="218"/>
      <c r="BU123" s="218"/>
      <c r="BV123" s="218"/>
      <c r="BW123" s="218"/>
      <c r="BX123" s="218"/>
      <c r="BY123" s="218"/>
      <c r="BZ123" s="218"/>
      <c r="CA123" s="218"/>
      <c r="CB123" s="218"/>
      <c r="CC123" s="218"/>
      <c r="CD123" s="218"/>
      <c r="CE123" s="218"/>
      <c r="CF123" s="218"/>
      <c r="CG123" s="218"/>
      <c r="CH123" s="218"/>
      <c r="CI123" s="218"/>
      <c r="CJ123" s="218"/>
      <c r="CK123" s="218"/>
      <c r="CL123" s="218"/>
    </row>
    <row r="124" s="127" customFormat="1" ht="100" customHeight="1" spans="1:90">
      <c r="A124" s="147" t="s">
        <v>39</v>
      </c>
      <c r="B124" s="148" t="s">
        <v>262</v>
      </c>
      <c r="C124" s="148"/>
      <c r="D124" s="148"/>
      <c r="E124" s="149"/>
      <c r="F124" s="149"/>
      <c r="G124" s="149"/>
      <c r="H124" s="149"/>
      <c r="I124" s="149"/>
      <c r="J124" s="148"/>
      <c r="K124" s="178">
        <f t="shared" ref="K124:V124" si="39">K125</f>
        <v>0</v>
      </c>
      <c r="L124" s="178">
        <f t="shared" si="39"/>
        <v>0</v>
      </c>
      <c r="M124" s="178">
        <f t="shared" si="39"/>
        <v>0</v>
      </c>
      <c r="N124" s="178">
        <f t="shared" si="39"/>
        <v>0</v>
      </c>
      <c r="O124" s="178">
        <f t="shared" si="39"/>
        <v>0</v>
      </c>
      <c r="P124" s="178">
        <f t="shared" si="39"/>
        <v>0</v>
      </c>
      <c r="Q124" s="178">
        <f t="shared" si="39"/>
        <v>0</v>
      </c>
      <c r="R124" s="178">
        <f t="shared" si="39"/>
        <v>0</v>
      </c>
      <c r="S124" s="178">
        <f t="shared" si="39"/>
        <v>0</v>
      </c>
      <c r="T124" s="178">
        <f t="shared" si="39"/>
        <v>0</v>
      </c>
      <c r="U124" s="178">
        <f t="shared" si="39"/>
        <v>0</v>
      </c>
      <c r="V124" s="178">
        <f t="shared" si="39"/>
        <v>0</v>
      </c>
      <c r="W124" s="184"/>
      <c r="X124" s="184"/>
      <c r="Y124" s="184"/>
      <c r="Z124" s="184"/>
      <c r="AA124" s="217"/>
      <c r="AB124" s="217"/>
      <c r="AC124" s="217"/>
      <c r="AD124" s="217"/>
      <c r="AE124" s="217"/>
      <c r="AF124" s="217"/>
      <c r="AG124" s="217"/>
      <c r="AH124" s="218"/>
      <c r="AI124" s="218"/>
      <c r="AJ124" s="218"/>
      <c r="AK124" s="218"/>
      <c r="AL124" s="218"/>
      <c r="AM124" s="218"/>
      <c r="AN124" s="218"/>
      <c r="AO124" s="218"/>
      <c r="AP124" s="218"/>
      <c r="AQ124" s="218"/>
      <c r="AR124" s="218"/>
      <c r="AS124" s="218"/>
      <c r="AT124" s="218"/>
      <c r="AU124" s="218"/>
      <c r="AV124" s="218"/>
      <c r="AW124" s="218"/>
      <c r="AX124" s="218"/>
      <c r="AY124" s="218"/>
      <c r="AZ124" s="218"/>
      <c r="BA124" s="218"/>
      <c r="BB124" s="218"/>
      <c r="BC124" s="218"/>
      <c r="BD124" s="218"/>
      <c r="BE124" s="218"/>
      <c r="BF124" s="218"/>
      <c r="BG124" s="218"/>
      <c r="BH124" s="218"/>
      <c r="BI124" s="218"/>
      <c r="BJ124" s="218"/>
      <c r="BK124" s="218"/>
      <c r="BL124" s="218"/>
      <c r="BM124" s="218"/>
      <c r="BN124" s="218"/>
      <c r="BO124" s="218"/>
      <c r="BP124" s="218"/>
      <c r="BQ124" s="218"/>
      <c r="BR124" s="218"/>
      <c r="BS124" s="218"/>
      <c r="BT124" s="218"/>
      <c r="BU124" s="218"/>
      <c r="BV124" s="218"/>
      <c r="BW124" s="218"/>
      <c r="BX124" s="218"/>
      <c r="BY124" s="218"/>
      <c r="BZ124" s="218"/>
      <c r="CA124" s="218"/>
      <c r="CB124" s="218"/>
      <c r="CC124" s="218"/>
      <c r="CD124" s="218"/>
      <c r="CE124" s="218"/>
      <c r="CF124" s="218"/>
      <c r="CG124" s="218"/>
      <c r="CH124" s="218"/>
      <c r="CI124" s="218"/>
      <c r="CJ124" s="218"/>
      <c r="CK124" s="218"/>
      <c r="CL124" s="218"/>
    </row>
    <row r="125" s="127" customFormat="1" ht="100" customHeight="1" spans="1:90">
      <c r="A125" s="147" t="s">
        <v>41</v>
      </c>
      <c r="B125" s="148" t="s">
        <v>262</v>
      </c>
      <c r="C125" s="148"/>
      <c r="D125" s="148"/>
      <c r="E125" s="149"/>
      <c r="F125" s="149"/>
      <c r="G125" s="149"/>
      <c r="H125" s="149"/>
      <c r="I125" s="149"/>
      <c r="J125" s="148"/>
      <c r="K125" s="178">
        <f t="shared" ref="K125:V125" si="40">K126</f>
        <v>0</v>
      </c>
      <c r="L125" s="178">
        <f t="shared" si="40"/>
        <v>0</v>
      </c>
      <c r="M125" s="178">
        <f t="shared" si="40"/>
        <v>0</v>
      </c>
      <c r="N125" s="178">
        <f t="shared" si="40"/>
        <v>0</v>
      </c>
      <c r="O125" s="178">
        <f t="shared" si="40"/>
        <v>0</v>
      </c>
      <c r="P125" s="178">
        <f t="shared" si="40"/>
        <v>0</v>
      </c>
      <c r="Q125" s="178">
        <f t="shared" si="40"/>
        <v>0</v>
      </c>
      <c r="R125" s="178">
        <f t="shared" si="40"/>
        <v>0</v>
      </c>
      <c r="S125" s="178">
        <f t="shared" si="40"/>
        <v>0</v>
      </c>
      <c r="T125" s="178">
        <f t="shared" si="40"/>
        <v>0</v>
      </c>
      <c r="U125" s="178">
        <f t="shared" si="40"/>
        <v>0</v>
      </c>
      <c r="V125" s="178">
        <f t="shared" si="40"/>
        <v>0</v>
      </c>
      <c r="W125" s="184"/>
      <c r="X125" s="184"/>
      <c r="Y125" s="184"/>
      <c r="Z125" s="184"/>
      <c r="AA125" s="217"/>
      <c r="AB125" s="217"/>
      <c r="AC125" s="217"/>
      <c r="AD125" s="217"/>
      <c r="AE125" s="217"/>
      <c r="AF125" s="217"/>
      <c r="AG125" s="217"/>
      <c r="AH125" s="218"/>
      <c r="AI125" s="218"/>
      <c r="AJ125" s="218"/>
      <c r="AK125" s="218"/>
      <c r="AL125" s="218"/>
      <c r="AM125" s="218"/>
      <c r="AN125" s="218"/>
      <c r="AO125" s="218"/>
      <c r="AP125" s="218"/>
      <c r="AQ125" s="218"/>
      <c r="AR125" s="218"/>
      <c r="AS125" s="218"/>
      <c r="AT125" s="218"/>
      <c r="AU125" s="218"/>
      <c r="AV125" s="218"/>
      <c r="AW125" s="218"/>
      <c r="AX125" s="218"/>
      <c r="AY125" s="218"/>
      <c r="AZ125" s="218"/>
      <c r="BA125" s="218"/>
      <c r="BB125" s="218"/>
      <c r="BC125" s="218"/>
      <c r="BD125" s="218"/>
      <c r="BE125" s="218"/>
      <c r="BF125" s="218"/>
      <c r="BG125" s="218"/>
      <c r="BH125" s="218"/>
      <c r="BI125" s="218"/>
      <c r="BJ125" s="218"/>
      <c r="BK125" s="218"/>
      <c r="BL125" s="218"/>
      <c r="BM125" s="218"/>
      <c r="BN125" s="218"/>
      <c r="BO125" s="218"/>
      <c r="BP125" s="218"/>
      <c r="BQ125" s="218"/>
      <c r="BR125" s="218"/>
      <c r="BS125" s="218"/>
      <c r="BT125" s="218"/>
      <c r="BU125" s="218"/>
      <c r="BV125" s="218"/>
      <c r="BW125" s="218"/>
      <c r="BX125" s="218"/>
      <c r="BY125" s="218"/>
      <c r="BZ125" s="218"/>
      <c r="CA125" s="218"/>
      <c r="CB125" s="218"/>
      <c r="CC125" s="218"/>
      <c r="CD125" s="218"/>
      <c r="CE125" s="218"/>
      <c r="CF125" s="218"/>
      <c r="CG125" s="218"/>
      <c r="CH125" s="218"/>
      <c r="CI125" s="218"/>
      <c r="CJ125" s="218"/>
      <c r="CK125" s="218"/>
      <c r="CL125" s="218"/>
    </row>
    <row r="126" s="127" customFormat="1" ht="100" customHeight="1" spans="1:90">
      <c r="A126" s="147" t="s">
        <v>58</v>
      </c>
      <c r="B126" s="148" t="s">
        <v>262</v>
      </c>
      <c r="C126" s="148"/>
      <c r="D126" s="148"/>
      <c r="E126" s="149"/>
      <c r="F126" s="149"/>
      <c r="G126" s="149"/>
      <c r="H126" s="149"/>
      <c r="I126" s="149"/>
      <c r="J126" s="148"/>
      <c r="K126" s="178"/>
      <c r="L126" s="178"/>
      <c r="M126" s="178"/>
      <c r="N126" s="178"/>
      <c r="O126" s="178"/>
      <c r="P126" s="178"/>
      <c r="Q126" s="178"/>
      <c r="R126" s="178"/>
      <c r="S126" s="178"/>
      <c r="T126" s="178"/>
      <c r="U126" s="178"/>
      <c r="V126" s="178"/>
      <c r="W126" s="184"/>
      <c r="X126" s="184"/>
      <c r="Y126" s="184"/>
      <c r="Z126" s="184"/>
      <c r="AA126" s="217"/>
      <c r="AB126" s="217"/>
      <c r="AC126" s="217"/>
      <c r="AD126" s="217"/>
      <c r="AE126" s="217"/>
      <c r="AF126" s="217"/>
      <c r="AG126" s="217"/>
      <c r="AH126" s="218"/>
      <c r="AI126" s="218"/>
      <c r="AJ126" s="218"/>
      <c r="AK126" s="218"/>
      <c r="AL126" s="218"/>
      <c r="AM126" s="218"/>
      <c r="AN126" s="218"/>
      <c r="AO126" s="218"/>
      <c r="AP126" s="218"/>
      <c r="AQ126" s="218"/>
      <c r="AR126" s="218"/>
      <c r="AS126" s="218"/>
      <c r="AT126" s="218"/>
      <c r="AU126" s="218"/>
      <c r="AV126" s="218"/>
      <c r="AW126" s="218"/>
      <c r="AX126" s="218"/>
      <c r="AY126" s="218"/>
      <c r="AZ126" s="218"/>
      <c r="BA126" s="218"/>
      <c r="BB126" s="218"/>
      <c r="BC126" s="218"/>
      <c r="BD126" s="218"/>
      <c r="BE126" s="218"/>
      <c r="BF126" s="218"/>
      <c r="BG126" s="218"/>
      <c r="BH126" s="218"/>
      <c r="BI126" s="218"/>
      <c r="BJ126" s="218"/>
      <c r="BK126" s="218"/>
      <c r="BL126" s="218"/>
      <c r="BM126" s="218"/>
      <c r="BN126" s="218"/>
      <c r="BO126" s="218"/>
      <c r="BP126" s="218"/>
      <c r="BQ126" s="218"/>
      <c r="BR126" s="218"/>
      <c r="BS126" s="218"/>
      <c r="BT126" s="218"/>
      <c r="BU126" s="218"/>
      <c r="BV126" s="218"/>
      <c r="BW126" s="218"/>
      <c r="BX126" s="218"/>
      <c r="BY126" s="218"/>
      <c r="BZ126" s="218"/>
      <c r="CA126" s="218"/>
      <c r="CB126" s="218"/>
      <c r="CC126" s="218"/>
      <c r="CD126" s="218"/>
      <c r="CE126" s="218"/>
      <c r="CF126" s="218"/>
      <c r="CG126" s="218"/>
      <c r="CH126" s="218"/>
      <c r="CI126" s="218"/>
      <c r="CJ126" s="218"/>
      <c r="CK126" s="218"/>
      <c r="CL126" s="218"/>
    </row>
    <row r="127" s="127" customFormat="1" ht="100" customHeight="1" spans="1:90">
      <c r="A127" s="147" t="s">
        <v>39</v>
      </c>
      <c r="B127" s="148" t="s">
        <v>79</v>
      </c>
      <c r="C127" s="148"/>
      <c r="D127" s="148"/>
      <c r="E127" s="149"/>
      <c r="F127" s="149"/>
      <c r="G127" s="149"/>
      <c r="H127" s="149"/>
      <c r="I127" s="149"/>
      <c r="J127" s="148"/>
      <c r="K127" s="178">
        <f t="shared" ref="K127:V127" si="41">K128</f>
        <v>3962</v>
      </c>
      <c r="L127" s="178">
        <f t="shared" si="41"/>
        <v>3962</v>
      </c>
      <c r="M127" s="178">
        <f t="shared" si="41"/>
        <v>0</v>
      </c>
      <c r="N127" s="178">
        <f t="shared" si="41"/>
        <v>37</v>
      </c>
      <c r="O127" s="178">
        <f t="shared" si="41"/>
        <v>37</v>
      </c>
      <c r="P127" s="178">
        <f t="shared" si="41"/>
        <v>0</v>
      </c>
      <c r="Q127" s="178">
        <f t="shared" si="41"/>
        <v>0</v>
      </c>
      <c r="R127" s="178">
        <f t="shared" si="41"/>
        <v>0</v>
      </c>
      <c r="S127" s="178">
        <f t="shared" si="41"/>
        <v>0</v>
      </c>
      <c r="T127" s="178">
        <f t="shared" si="41"/>
        <v>0</v>
      </c>
      <c r="U127" s="178">
        <f t="shared" si="41"/>
        <v>0</v>
      </c>
      <c r="V127" s="178">
        <f t="shared" si="41"/>
        <v>0</v>
      </c>
      <c r="W127" s="184"/>
      <c r="X127" s="184"/>
      <c r="Y127" s="184"/>
      <c r="Z127" s="184"/>
      <c r="AA127" s="217"/>
      <c r="AB127" s="217"/>
      <c r="AC127" s="217"/>
      <c r="AD127" s="217"/>
      <c r="AE127" s="217"/>
      <c r="AF127" s="217"/>
      <c r="AG127" s="217"/>
      <c r="AH127" s="218"/>
      <c r="AI127" s="218"/>
      <c r="AJ127" s="218"/>
      <c r="AK127" s="218"/>
      <c r="AL127" s="218"/>
      <c r="AM127" s="218"/>
      <c r="AN127" s="218"/>
      <c r="AO127" s="218"/>
      <c r="AP127" s="218"/>
      <c r="AQ127" s="218"/>
      <c r="AR127" s="218"/>
      <c r="AS127" s="218"/>
      <c r="AT127" s="218"/>
      <c r="AU127" s="218"/>
      <c r="AV127" s="218"/>
      <c r="AW127" s="218"/>
      <c r="AX127" s="218"/>
      <c r="AY127" s="218"/>
      <c r="AZ127" s="218"/>
      <c r="BA127" s="218"/>
      <c r="BB127" s="218"/>
      <c r="BC127" s="218"/>
      <c r="BD127" s="218"/>
      <c r="BE127" s="218"/>
      <c r="BF127" s="218"/>
      <c r="BG127" s="218"/>
      <c r="BH127" s="218"/>
      <c r="BI127" s="218"/>
      <c r="BJ127" s="218"/>
      <c r="BK127" s="218"/>
      <c r="BL127" s="218"/>
      <c r="BM127" s="218"/>
      <c r="BN127" s="218"/>
      <c r="BO127" s="218"/>
      <c r="BP127" s="218"/>
      <c r="BQ127" s="218"/>
      <c r="BR127" s="218"/>
      <c r="BS127" s="218"/>
      <c r="BT127" s="218"/>
      <c r="BU127" s="218"/>
      <c r="BV127" s="218"/>
      <c r="BW127" s="218"/>
      <c r="BX127" s="218"/>
      <c r="BY127" s="218"/>
      <c r="BZ127" s="218"/>
      <c r="CA127" s="218"/>
      <c r="CB127" s="218"/>
      <c r="CC127" s="218"/>
      <c r="CD127" s="218"/>
      <c r="CE127" s="218"/>
      <c r="CF127" s="218"/>
      <c r="CG127" s="218"/>
      <c r="CH127" s="218"/>
      <c r="CI127" s="218"/>
      <c r="CJ127" s="218"/>
      <c r="CK127" s="218"/>
      <c r="CL127" s="218"/>
    </row>
    <row r="128" s="127" customFormat="1" ht="100" customHeight="1" spans="1:90">
      <c r="A128" s="147" t="s">
        <v>41</v>
      </c>
      <c r="B128" s="148" t="s">
        <v>79</v>
      </c>
      <c r="C128" s="148"/>
      <c r="D128" s="148"/>
      <c r="E128" s="149"/>
      <c r="F128" s="149"/>
      <c r="G128" s="149"/>
      <c r="H128" s="149"/>
      <c r="I128" s="149"/>
      <c r="J128" s="148"/>
      <c r="K128" s="178">
        <f t="shared" ref="K128:V128" si="42">K129+K130</f>
        <v>3962</v>
      </c>
      <c r="L128" s="178">
        <f t="shared" si="42"/>
        <v>3962</v>
      </c>
      <c r="M128" s="178">
        <f t="shared" si="42"/>
        <v>0</v>
      </c>
      <c r="N128" s="178">
        <f t="shared" si="42"/>
        <v>37</v>
      </c>
      <c r="O128" s="178">
        <f t="shared" si="42"/>
        <v>37</v>
      </c>
      <c r="P128" s="178">
        <f t="shared" si="42"/>
        <v>0</v>
      </c>
      <c r="Q128" s="178">
        <f t="shared" si="42"/>
        <v>0</v>
      </c>
      <c r="R128" s="178">
        <f t="shared" si="42"/>
        <v>0</v>
      </c>
      <c r="S128" s="178">
        <f t="shared" si="42"/>
        <v>0</v>
      </c>
      <c r="T128" s="178">
        <f t="shared" si="42"/>
        <v>0</v>
      </c>
      <c r="U128" s="178">
        <f t="shared" si="42"/>
        <v>0</v>
      </c>
      <c r="V128" s="178">
        <f t="shared" si="42"/>
        <v>0</v>
      </c>
      <c r="W128" s="216"/>
      <c r="X128" s="184"/>
      <c r="Y128" s="184"/>
      <c r="Z128" s="184"/>
      <c r="AA128" s="217"/>
      <c r="AB128" s="217"/>
      <c r="AC128" s="217"/>
      <c r="AD128" s="217"/>
      <c r="AE128" s="217"/>
      <c r="AF128" s="217"/>
      <c r="AG128" s="217"/>
      <c r="AH128" s="218"/>
      <c r="AI128" s="218"/>
      <c r="AJ128" s="218"/>
      <c r="AK128" s="218"/>
      <c r="AL128" s="218"/>
      <c r="AM128" s="218"/>
      <c r="AN128" s="218"/>
      <c r="AO128" s="218"/>
      <c r="AP128" s="218"/>
      <c r="AQ128" s="218"/>
      <c r="AR128" s="218"/>
      <c r="AS128" s="218"/>
      <c r="AT128" s="218"/>
      <c r="AU128" s="218"/>
      <c r="AV128" s="218"/>
      <c r="AW128" s="218"/>
      <c r="AX128" s="218"/>
      <c r="AY128" s="218"/>
      <c r="AZ128" s="218"/>
      <c r="BA128" s="218"/>
      <c r="BB128" s="218"/>
      <c r="BC128" s="218"/>
      <c r="BD128" s="218"/>
      <c r="BE128" s="218"/>
      <c r="BF128" s="218"/>
      <c r="BG128" s="218"/>
      <c r="BH128" s="218"/>
      <c r="BI128" s="218"/>
      <c r="BJ128" s="218"/>
      <c r="BK128" s="218"/>
      <c r="BL128" s="218"/>
      <c r="BM128" s="218"/>
      <c r="BN128" s="218"/>
      <c r="BO128" s="218"/>
      <c r="BP128" s="218"/>
      <c r="BQ128" s="218"/>
      <c r="BR128" s="218"/>
      <c r="BS128" s="218"/>
      <c r="BT128" s="218"/>
      <c r="BU128" s="218"/>
      <c r="BV128" s="218"/>
      <c r="BW128" s="218"/>
      <c r="BX128" s="218"/>
      <c r="BY128" s="218"/>
      <c r="BZ128" s="218"/>
      <c r="CA128" s="218"/>
      <c r="CB128" s="218"/>
      <c r="CC128" s="218"/>
      <c r="CD128" s="218"/>
      <c r="CE128" s="218"/>
      <c r="CF128" s="218"/>
      <c r="CG128" s="218"/>
      <c r="CH128" s="218"/>
      <c r="CI128" s="218"/>
      <c r="CJ128" s="218"/>
      <c r="CK128" s="218"/>
      <c r="CL128" s="218"/>
    </row>
    <row r="129" s="127" customFormat="1" ht="100" customHeight="1" spans="1:90">
      <c r="A129" s="156" t="s">
        <v>58</v>
      </c>
      <c r="B129" s="148" t="s">
        <v>263</v>
      </c>
      <c r="C129" s="148"/>
      <c r="D129" s="148"/>
      <c r="E129" s="149"/>
      <c r="F129" s="149"/>
      <c r="G129" s="149"/>
      <c r="H129" s="149"/>
      <c r="I129" s="149"/>
      <c r="J129" s="148"/>
      <c r="K129" s="178"/>
      <c r="L129" s="178"/>
      <c r="M129" s="178"/>
      <c r="N129" s="178"/>
      <c r="O129" s="178"/>
      <c r="P129" s="178"/>
      <c r="Q129" s="178"/>
      <c r="R129" s="178"/>
      <c r="S129" s="178"/>
      <c r="T129" s="178"/>
      <c r="U129" s="178"/>
      <c r="V129" s="178"/>
      <c r="W129" s="184"/>
      <c r="X129" s="184"/>
      <c r="Y129" s="184"/>
      <c r="Z129" s="184"/>
      <c r="AA129" s="217"/>
      <c r="AB129" s="217"/>
      <c r="AC129" s="217"/>
      <c r="AD129" s="217"/>
      <c r="AE129" s="217"/>
      <c r="AF129" s="217"/>
      <c r="AG129" s="217"/>
      <c r="AH129" s="218"/>
      <c r="AI129" s="218"/>
      <c r="AJ129" s="218"/>
      <c r="AK129" s="218"/>
      <c r="AL129" s="218"/>
      <c r="AM129" s="218"/>
      <c r="AN129" s="218"/>
      <c r="AO129" s="218"/>
      <c r="AP129" s="218"/>
      <c r="AQ129" s="218"/>
      <c r="AR129" s="218"/>
      <c r="AS129" s="218"/>
      <c r="AT129" s="218"/>
      <c r="AU129" s="218"/>
      <c r="AV129" s="218"/>
      <c r="AW129" s="218"/>
      <c r="AX129" s="218"/>
      <c r="AY129" s="218"/>
      <c r="AZ129" s="218"/>
      <c r="BA129" s="218"/>
      <c r="BB129" s="218"/>
      <c r="BC129" s="218"/>
      <c r="BD129" s="218"/>
      <c r="BE129" s="218"/>
      <c r="BF129" s="218"/>
      <c r="BG129" s="218"/>
      <c r="BH129" s="218"/>
      <c r="BI129" s="218"/>
      <c r="BJ129" s="218"/>
      <c r="BK129" s="218"/>
      <c r="BL129" s="218"/>
      <c r="BM129" s="218"/>
      <c r="BN129" s="218"/>
      <c r="BO129" s="218"/>
      <c r="BP129" s="218"/>
      <c r="BQ129" s="218"/>
      <c r="BR129" s="218"/>
      <c r="BS129" s="218"/>
      <c r="BT129" s="218"/>
      <c r="BU129" s="218"/>
      <c r="BV129" s="218"/>
      <c r="BW129" s="218"/>
      <c r="BX129" s="218"/>
      <c r="BY129" s="218"/>
      <c r="BZ129" s="218"/>
      <c r="CA129" s="218"/>
      <c r="CB129" s="218"/>
      <c r="CC129" s="218"/>
      <c r="CD129" s="218"/>
      <c r="CE129" s="218"/>
      <c r="CF129" s="218"/>
      <c r="CG129" s="218"/>
      <c r="CH129" s="218"/>
      <c r="CI129" s="218"/>
      <c r="CJ129" s="218"/>
      <c r="CK129" s="218"/>
      <c r="CL129" s="218"/>
    </row>
    <row r="130" s="127" customFormat="1" ht="100" customHeight="1" spans="1:90">
      <c r="A130" s="156" t="s">
        <v>58</v>
      </c>
      <c r="B130" s="148" t="s">
        <v>264</v>
      </c>
      <c r="C130" s="148"/>
      <c r="D130" s="148"/>
      <c r="E130" s="149"/>
      <c r="F130" s="149"/>
      <c r="G130" s="149"/>
      <c r="H130" s="149"/>
      <c r="I130" s="149"/>
      <c r="J130" s="148"/>
      <c r="K130" s="178">
        <f t="shared" ref="K130:V130" si="43">SUM(K131)</f>
        <v>3962</v>
      </c>
      <c r="L130" s="178">
        <f t="shared" si="43"/>
        <v>3962</v>
      </c>
      <c r="M130" s="178">
        <f t="shared" si="43"/>
        <v>0</v>
      </c>
      <c r="N130" s="178">
        <f t="shared" si="43"/>
        <v>37</v>
      </c>
      <c r="O130" s="178">
        <f t="shared" si="43"/>
        <v>37</v>
      </c>
      <c r="P130" s="178">
        <f t="shared" si="43"/>
        <v>0</v>
      </c>
      <c r="Q130" s="178">
        <f t="shared" si="43"/>
        <v>0</v>
      </c>
      <c r="R130" s="178">
        <f t="shared" si="43"/>
        <v>0</v>
      </c>
      <c r="S130" s="178">
        <f t="shared" si="43"/>
        <v>0</v>
      </c>
      <c r="T130" s="178">
        <f t="shared" si="43"/>
        <v>0</v>
      </c>
      <c r="U130" s="178">
        <f t="shared" si="43"/>
        <v>0</v>
      </c>
      <c r="V130" s="178">
        <f t="shared" si="43"/>
        <v>0</v>
      </c>
      <c r="W130" s="184"/>
      <c r="X130" s="184"/>
      <c r="Y130" s="184"/>
      <c r="Z130" s="184"/>
      <c r="AA130" s="217"/>
      <c r="AB130" s="217"/>
      <c r="AC130" s="217"/>
      <c r="AD130" s="217"/>
      <c r="AE130" s="217"/>
      <c r="AF130" s="217"/>
      <c r="AG130" s="217"/>
      <c r="AH130" s="218"/>
      <c r="AI130" s="218"/>
      <c r="AJ130" s="218"/>
      <c r="AK130" s="218"/>
      <c r="AL130" s="218"/>
      <c r="AM130" s="218"/>
      <c r="AN130" s="218"/>
      <c r="AO130" s="218"/>
      <c r="AP130" s="218"/>
      <c r="AQ130" s="218"/>
      <c r="AR130" s="218"/>
      <c r="AS130" s="218"/>
      <c r="AT130" s="218"/>
      <c r="AU130" s="218"/>
      <c r="AV130" s="218"/>
      <c r="AW130" s="218"/>
      <c r="AX130" s="218"/>
      <c r="AY130" s="218"/>
      <c r="AZ130" s="218"/>
      <c r="BA130" s="218"/>
      <c r="BB130" s="218"/>
      <c r="BC130" s="218"/>
      <c r="BD130" s="218"/>
      <c r="BE130" s="218"/>
      <c r="BF130" s="218"/>
      <c r="BG130" s="218"/>
      <c r="BH130" s="218"/>
      <c r="BI130" s="218"/>
      <c r="BJ130" s="218"/>
      <c r="BK130" s="218"/>
      <c r="BL130" s="218"/>
      <c r="BM130" s="218"/>
      <c r="BN130" s="218"/>
      <c r="BO130" s="218"/>
      <c r="BP130" s="218"/>
      <c r="BQ130" s="218"/>
      <c r="BR130" s="218"/>
      <c r="BS130" s="218"/>
      <c r="BT130" s="218"/>
      <c r="BU130" s="218"/>
      <c r="BV130" s="218"/>
      <c r="BW130" s="218"/>
      <c r="BX130" s="218"/>
      <c r="BY130" s="218"/>
      <c r="BZ130" s="218"/>
      <c r="CA130" s="218"/>
      <c r="CB130" s="218"/>
      <c r="CC130" s="218"/>
      <c r="CD130" s="218"/>
      <c r="CE130" s="218"/>
      <c r="CF130" s="218"/>
      <c r="CG130" s="218"/>
      <c r="CH130" s="218"/>
      <c r="CI130" s="218"/>
      <c r="CJ130" s="218"/>
      <c r="CK130" s="218"/>
      <c r="CL130" s="218"/>
    </row>
    <row r="131" s="124" customFormat="1" ht="202.5" spans="1:91">
      <c r="A131" s="151">
        <v>28</v>
      </c>
      <c r="B131" s="152" t="s">
        <v>265</v>
      </c>
      <c r="C131" s="152">
        <v>2025</v>
      </c>
      <c r="D131" s="167" t="s">
        <v>266</v>
      </c>
      <c r="E131" s="152" t="s">
        <v>79</v>
      </c>
      <c r="F131" s="152" t="s">
        <v>264</v>
      </c>
      <c r="G131" s="152" t="s">
        <v>47</v>
      </c>
      <c r="H131" s="152" t="s">
        <v>48</v>
      </c>
      <c r="I131" s="152" t="s">
        <v>267</v>
      </c>
      <c r="J131" s="167" t="s">
        <v>268</v>
      </c>
      <c r="K131" s="152">
        <v>3962</v>
      </c>
      <c r="L131" s="152">
        <v>3962</v>
      </c>
      <c r="M131" s="152"/>
      <c r="N131" s="152">
        <v>37</v>
      </c>
      <c r="O131" s="152">
        <v>37</v>
      </c>
      <c r="P131" s="175"/>
      <c r="Q131" s="175"/>
      <c r="R131" s="175"/>
      <c r="S131" s="175"/>
      <c r="T131" s="175"/>
      <c r="U131" s="175"/>
      <c r="V131" s="175"/>
      <c r="W131" s="167" t="s">
        <v>269</v>
      </c>
      <c r="X131" s="152" t="s">
        <v>270</v>
      </c>
      <c r="Y131" s="152" t="s">
        <v>269</v>
      </c>
      <c r="Z131" s="152" t="s">
        <v>270</v>
      </c>
      <c r="AA131" s="152" t="s">
        <v>271</v>
      </c>
      <c r="AB131" s="167" t="s">
        <v>272</v>
      </c>
      <c r="AC131" s="167" t="s">
        <v>273</v>
      </c>
      <c r="AD131" s="175" t="s">
        <v>402</v>
      </c>
      <c r="AE131" s="152" t="s">
        <v>403</v>
      </c>
      <c r="AF131" s="152" t="s">
        <v>367</v>
      </c>
      <c r="AH131" s="134"/>
      <c r="AI131" s="134"/>
      <c r="AJ131" s="134"/>
      <c r="AK131" s="134"/>
      <c r="AL131" s="134"/>
      <c r="AM131" s="134"/>
      <c r="AN131" s="134"/>
      <c r="AO131" s="134"/>
      <c r="AP131" s="134"/>
      <c r="AQ131" s="134"/>
      <c r="AR131" s="134"/>
      <c r="AS131" s="134"/>
      <c r="AT131" s="134"/>
      <c r="AU131" s="134"/>
      <c r="AV131" s="134"/>
      <c r="AW131" s="134"/>
      <c r="AX131" s="134"/>
      <c r="AY131" s="134"/>
      <c r="AZ131" s="134"/>
      <c r="BA131" s="134"/>
      <c r="BB131" s="134"/>
      <c r="BC131" s="134"/>
      <c r="BD131" s="134"/>
      <c r="BE131" s="134"/>
      <c r="BF131" s="134"/>
      <c r="BG131" s="134"/>
      <c r="BH131" s="134"/>
      <c r="BI131" s="134"/>
      <c r="BJ131" s="134"/>
      <c r="BK131" s="134"/>
      <c r="BL131" s="134"/>
      <c r="BM131" s="134"/>
      <c r="BN131" s="134"/>
      <c r="BO131" s="134"/>
      <c r="BP131" s="134"/>
      <c r="BQ131" s="134"/>
      <c r="BR131" s="134"/>
      <c r="BS131" s="134"/>
      <c r="BT131" s="134"/>
      <c r="BU131" s="134"/>
      <c r="BV131" s="134"/>
      <c r="BW131" s="134"/>
      <c r="BX131" s="134"/>
      <c r="BY131" s="134"/>
      <c r="BZ131" s="134"/>
      <c r="CA131" s="134"/>
      <c r="CB131" s="134"/>
      <c r="CC131" s="134"/>
      <c r="CD131" s="134"/>
      <c r="CE131" s="134"/>
      <c r="CF131" s="134"/>
      <c r="CG131" s="134"/>
      <c r="CH131" s="134"/>
      <c r="CI131" s="134"/>
      <c r="CJ131" s="134"/>
      <c r="CK131" s="134"/>
      <c r="CL131" s="134"/>
      <c r="CM131" s="213"/>
    </row>
    <row r="132" s="127" customFormat="1" ht="100" customHeight="1" spans="1:90">
      <c r="A132" s="156" t="s">
        <v>39</v>
      </c>
      <c r="B132" s="148" t="s">
        <v>274</v>
      </c>
      <c r="C132" s="148" t="s">
        <v>274</v>
      </c>
      <c r="D132" s="148" t="s">
        <v>274</v>
      </c>
      <c r="E132" s="149" t="s">
        <v>274</v>
      </c>
      <c r="F132" s="149" t="s">
        <v>274</v>
      </c>
      <c r="G132" s="149" t="s">
        <v>274</v>
      </c>
      <c r="H132" s="149" t="s">
        <v>274</v>
      </c>
      <c r="I132" s="149" t="s">
        <v>274</v>
      </c>
      <c r="J132" s="148" t="s">
        <v>274</v>
      </c>
      <c r="K132" s="178"/>
      <c r="L132" s="178"/>
      <c r="M132" s="178"/>
      <c r="N132" s="178"/>
      <c r="O132" s="178"/>
      <c r="P132" s="178"/>
      <c r="Q132" s="178"/>
      <c r="R132" s="178"/>
      <c r="S132" s="178"/>
      <c r="T132" s="178"/>
      <c r="U132" s="178"/>
      <c r="V132" s="178"/>
      <c r="W132" s="184"/>
      <c r="X132" s="184"/>
      <c r="Y132" s="184"/>
      <c r="Z132" s="184"/>
      <c r="AA132" s="217"/>
      <c r="AB132" s="217"/>
      <c r="AC132" s="217"/>
      <c r="AD132" s="217"/>
      <c r="AE132" s="217"/>
      <c r="AF132" s="217"/>
      <c r="AG132" s="217"/>
      <c r="AH132" s="218"/>
      <c r="AI132" s="218"/>
      <c r="AJ132" s="218"/>
      <c r="AK132" s="218"/>
      <c r="AL132" s="218"/>
      <c r="AM132" s="218"/>
      <c r="AN132" s="218"/>
      <c r="AO132" s="218"/>
      <c r="AP132" s="218"/>
      <c r="AQ132" s="218"/>
      <c r="AR132" s="218"/>
      <c r="AS132" s="218"/>
      <c r="AT132" s="218"/>
      <c r="AU132" s="218"/>
      <c r="AV132" s="218"/>
      <c r="AW132" s="218"/>
      <c r="AX132" s="218"/>
      <c r="AY132" s="218"/>
      <c r="AZ132" s="218"/>
      <c r="BA132" s="218"/>
      <c r="BB132" s="218"/>
      <c r="BC132" s="218"/>
      <c r="BD132" s="218"/>
      <c r="BE132" s="218"/>
      <c r="BF132" s="218"/>
      <c r="BG132" s="218"/>
      <c r="BH132" s="218"/>
      <c r="BI132" s="218"/>
      <c r="BJ132" s="218"/>
      <c r="BK132" s="218"/>
      <c r="BL132" s="218"/>
      <c r="BM132" s="218"/>
      <c r="BN132" s="218"/>
      <c r="BO132" s="218"/>
      <c r="BP132" s="218"/>
      <c r="BQ132" s="218"/>
      <c r="BR132" s="218"/>
      <c r="BS132" s="218"/>
      <c r="BT132" s="218"/>
      <c r="BU132" s="218"/>
      <c r="BV132" s="218"/>
      <c r="BW132" s="218"/>
      <c r="BX132" s="218"/>
      <c r="BY132" s="218"/>
      <c r="BZ132" s="218"/>
      <c r="CA132" s="218"/>
      <c r="CB132" s="218"/>
      <c r="CC132" s="218"/>
      <c r="CD132" s="218"/>
      <c r="CE132" s="218"/>
      <c r="CF132" s="218"/>
      <c r="CG132" s="218"/>
      <c r="CH132" s="218"/>
      <c r="CI132" s="218"/>
      <c r="CJ132" s="218"/>
      <c r="CK132" s="218"/>
      <c r="CL132" s="218"/>
    </row>
  </sheetData>
  <autoFilter ref="A4:CM132"/>
  <mergeCells count="137">
    <mergeCell ref="A1:D1"/>
    <mergeCell ref="A2:AC2"/>
    <mergeCell ref="L3:M3"/>
    <mergeCell ref="O3:V3"/>
    <mergeCell ref="W3:AA3"/>
    <mergeCell ref="A6:J6"/>
    <mergeCell ref="B7:J7"/>
    <mergeCell ref="B8:J8"/>
    <mergeCell ref="B9:J9"/>
    <mergeCell ref="B11:J11"/>
    <mergeCell ref="B13:J13"/>
    <mergeCell ref="B14:J14"/>
    <mergeCell ref="B15:J15"/>
    <mergeCell ref="B17:J17"/>
    <mergeCell ref="B19:J19"/>
    <mergeCell ref="B20:J20"/>
    <mergeCell ref="B21:J21"/>
    <mergeCell ref="B24:J24"/>
    <mergeCell ref="B25:J25"/>
    <mergeCell ref="B29:J29"/>
    <mergeCell ref="B30:J30"/>
    <mergeCell ref="B31:J31"/>
    <mergeCell ref="B32:J32"/>
    <mergeCell ref="B33:J33"/>
    <mergeCell ref="B37:J37"/>
    <mergeCell ref="B38:J38"/>
    <mergeCell ref="B39:J39"/>
    <mergeCell ref="B40:J40"/>
    <mergeCell ref="B44:J44"/>
    <mergeCell ref="B45:J45"/>
    <mergeCell ref="B46:J46"/>
    <mergeCell ref="B47:J47"/>
    <mergeCell ref="B48:J48"/>
    <mergeCell ref="B49:J49"/>
    <mergeCell ref="B50:J50"/>
    <mergeCell ref="B51:J51"/>
    <mergeCell ref="B52:J52"/>
    <mergeCell ref="B54:J54"/>
    <mergeCell ref="B55:J55"/>
    <mergeCell ref="B56:J56"/>
    <mergeCell ref="B57:J57"/>
    <mergeCell ref="B58:J58"/>
    <mergeCell ref="B59:J59"/>
    <mergeCell ref="B60:J60"/>
    <mergeCell ref="B62:J62"/>
    <mergeCell ref="B63:J63"/>
    <mergeCell ref="B64:J64"/>
    <mergeCell ref="B65:J65"/>
    <mergeCell ref="B66:J66"/>
    <mergeCell ref="B67:J67"/>
    <mergeCell ref="B68:J68"/>
    <mergeCell ref="B69:J69"/>
    <mergeCell ref="B70:J70"/>
    <mergeCell ref="B71:J71"/>
    <mergeCell ref="B72:J72"/>
    <mergeCell ref="B73:J73"/>
    <mergeCell ref="B74:J74"/>
    <mergeCell ref="B75:J75"/>
    <mergeCell ref="B76:J76"/>
    <mergeCell ref="B77:J77"/>
    <mergeCell ref="B78:J78"/>
    <mergeCell ref="B79:J79"/>
    <mergeCell ref="B80:J80"/>
    <mergeCell ref="B81:J81"/>
    <mergeCell ref="B85:J85"/>
    <mergeCell ref="B86:J86"/>
    <mergeCell ref="B87:J87"/>
    <mergeCell ref="B88:J88"/>
    <mergeCell ref="B89:J89"/>
    <mergeCell ref="B91:J91"/>
    <mergeCell ref="B92:J92"/>
    <mergeCell ref="B93:J93"/>
    <mergeCell ref="B98:J98"/>
    <mergeCell ref="B100:J100"/>
    <mergeCell ref="B101:J101"/>
    <mergeCell ref="B102:J102"/>
    <mergeCell ref="B103:J103"/>
    <mergeCell ref="B104:J104"/>
    <mergeCell ref="B105:J105"/>
    <mergeCell ref="B106:J106"/>
    <mergeCell ref="B107:J107"/>
    <mergeCell ref="B108:J108"/>
    <mergeCell ref="B109:J109"/>
    <mergeCell ref="B110:J110"/>
    <mergeCell ref="B111:J111"/>
    <mergeCell ref="B112:J112"/>
    <mergeCell ref="B113:J113"/>
    <mergeCell ref="B114:J114"/>
    <mergeCell ref="B115:J115"/>
    <mergeCell ref="B116:J116"/>
    <mergeCell ref="B117:J117"/>
    <mergeCell ref="B118:J118"/>
    <mergeCell ref="B119:J119"/>
    <mergeCell ref="B120:J120"/>
    <mergeCell ref="B122:J122"/>
    <mergeCell ref="B123:J123"/>
    <mergeCell ref="B124:J124"/>
    <mergeCell ref="B125:J125"/>
    <mergeCell ref="B126:J126"/>
    <mergeCell ref="B127:J127"/>
    <mergeCell ref="B128:J128"/>
    <mergeCell ref="B129:J129"/>
    <mergeCell ref="B130:J130"/>
    <mergeCell ref="B132:J132"/>
    <mergeCell ref="A3:A5"/>
    <mergeCell ref="B3:B5"/>
    <mergeCell ref="C3:C5"/>
    <mergeCell ref="D3:D5"/>
    <mergeCell ref="E3:E5"/>
    <mergeCell ref="F3:F5"/>
    <mergeCell ref="G3:G5"/>
    <mergeCell ref="H3:H5"/>
    <mergeCell ref="I3:I5"/>
    <mergeCell ref="J3:J5"/>
    <mergeCell ref="K3:K5"/>
    <mergeCell ref="L4:L5"/>
    <mergeCell ref="M4:M5"/>
    <mergeCell ref="N3:N5"/>
    <mergeCell ref="O4:O5"/>
    <mergeCell ref="P4:P5"/>
    <mergeCell ref="Q4:Q5"/>
    <mergeCell ref="R4:R5"/>
    <mergeCell ref="S4:S5"/>
    <mergeCell ref="T4:T5"/>
    <mergeCell ref="U4:U5"/>
    <mergeCell ref="V4:V5"/>
    <mergeCell ref="W4:W5"/>
    <mergeCell ref="X4:X5"/>
    <mergeCell ref="Y4:Y5"/>
    <mergeCell ref="Z4:Z5"/>
    <mergeCell ref="AA4:AA5"/>
    <mergeCell ref="AB3:AB5"/>
    <mergeCell ref="AC3:AC5"/>
    <mergeCell ref="AD3:AD5"/>
    <mergeCell ref="AE3:AE5"/>
    <mergeCell ref="AF3:AF5"/>
    <mergeCell ref="AG3:AG5"/>
  </mergeCells>
  <pageMargins left="0.75" right="0.75" top="1" bottom="1" header="0.5" footer="0.5"/>
  <headerFooter/>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CM134"/>
  <sheetViews>
    <sheetView zoomScale="25" zoomScaleNormal="25" workbookViewId="0">
      <pane xSplit="9" ySplit="9" topLeftCell="J126" activePane="bottomRight" state="frozen"/>
      <selection/>
      <selection pane="topRight"/>
      <selection pane="bottomLeft"/>
      <selection pane="bottomRight" activeCell="B128" sqref="B128:J128"/>
    </sheetView>
  </sheetViews>
  <sheetFormatPr defaultColWidth="8.89166666666667" defaultRowHeight="13.5"/>
  <cols>
    <col min="1" max="1" width="7.75" customWidth="1"/>
    <col min="2" max="2" width="11.4083333333333" customWidth="1"/>
    <col min="3" max="3" width="14.1666666666667" customWidth="1"/>
    <col min="4" max="4" width="34.1666666666667" customWidth="1"/>
    <col min="5" max="5" width="10.6333333333333" customWidth="1"/>
    <col min="6" max="6" width="10.5" customWidth="1"/>
    <col min="7" max="7" width="9.63333333333333" customWidth="1"/>
    <col min="8" max="8" width="17.1166666666667" customWidth="1"/>
    <col min="9" max="9" width="24.4416666666667" customWidth="1"/>
    <col min="10" max="10" width="173.866666666667" customWidth="1"/>
    <col min="11" max="13" width="19.5166666666667" customWidth="1"/>
    <col min="14" max="14" width="29.775" customWidth="1"/>
    <col min="15" max="15" width="36.8916666666667" customWidth="1"/>
    <col min="16" max="16" width="32.4416666666667" customWidth="1"/>
    <col min="17" max="19" width="19.5166666666667" customWidth="1"/>
    <col min="20" max="20" width="22.6666666666667" customWidth="1"/>
    <col min="21" max="22" width="19.5166666666667" customWidth="1"/>
    <col min="23" max="23" width="14.3833333333333" customWidth="1"/>
    <col min="24" max="25" width="12.6" customWidth="1"/>
    <col min="26" max="27" width="11.7" customWidth="1"/>
    <col min="28" max="28" width="102.408333333333" customWidth="1"/>
    <col min="29" max="29" width="90.9833333333333" customWidth="1"/>
    <col min="30" max="30" width="28.2" customWidth="1"/>
    <col min="31" max="31" width="20.9333333333333" customWidth="1"/>
    <col min="32" max="32" width="16.6583333333333" customWidth="1"/>
  </cols>
  <sheetData>
    <row r="1" s="116" customFormat="1" ht="39" customHeight="1" spans="1:90">
      <c r="A1" s="135"/>
      <c r="B1" s="135"/>
      <c r="C1" s="136"/>
      <c r="D1" s="135"/>
      <c r="E1" s="137"/>
      <c r="F1" s="137"/>
      <c r="G1" s="138"/>
      <c r="H1" s="138"/>
      <c r="I1" s="138"/>
      <c r="J1" s="135" t="s">
        <v>1</v>
      </c>
      <c r="K1" s="168"/>
      <c r="L1" s="169"/>
      <c r="M1" s="169"/>
      <c r="N1" s="169"/>
      <c r="O1" s="169"/>
      <c r="P1" s="169"/>
      <c r="Q1" s="169"/>
      <c r="R1" s="169"/>
      <c r="S1" s="169"/>
      <c r="T1" s="169"/>
      <c r="U1" s="169"/>
      <c r="V1" s="169"/>
      <c r="X1" s="138"/>
      <c r="Y1" s="138"/>
      <c r="Z1" s="138"/>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row>
    <row r="2" s="117" customFormat="1" ht="63" customHeight="1" spans="1:90">
      <c r="A2" s="139" t="s">
        <v>433</v>
      </c>
      <c r="B2" s="139"/>
      <c r="C2" s="140"/>
      <c r="D2" s="139"/>
      <c r="E2" s="139"/>
      <c r="F2" s="139"/>
      <c r="G2" s="139"/>
      <c r="H2" s="139"/>
      <c r="I2" s="139"/>
      <c r="J2" s="139"/>
      <c r="K2" s="170"/>
      <c r="L2" s="170"/>
      <c r="M2" s="170"/>
      <c r="N2" s="170"/>
      <c r="O2" s="170"/>
      <c r="P2" s="170"/>
      <c r="Q2" s="170"/>
      <c r="R2" s="170"/>
      <c r="S2" s="170"/>
      <c r="T2" s="170"/>
      <c r="U2" s="170"/>
      <c r="V2" s="170"/>
      <c r="W2" s="139"/>
      <c r="X2" s="139"/>
      <c r="Y2" s="139"/>
      <c r="Z2" s="139"/>
      <c r="AA2" s="139"/>
      <c r="AB2" s="139"/>
      <c r="AC2" s="139"/>
      <c r="AD2" s="187"/>
      <c r="AE2" s="187"/>
      <c r="AF2" s="187"/>
      <c r="AG2" s="196"/>
      <c r="AH2" s="196"/>
      <c r="AI2" s="196"/>
      <c r="AJ2" s="196"/>
      <c r="AK2" s="196"/>
      <c r="AL2" s="196"/>
      <c r="AM2" s="196"/>
      <c r="AN2" s="196"/>
      <c r="AO2" s="196"/>
      <c r="AP2" s="196"/>
      <c r="AQ2" s="196"/>
      <c r="AR2" s="196"/>
      <c r="AS2" s="196"/>
      <c r="AT2" s="196"/>
      <c r="AU2" s="196"/>
      <c r="AV2" s="196"/>
      <c r="AW2" s="196"/>
      <c r="AX2" s="196"/>
      <c r="AY2" s="196"/>
      <c r="AZ2" s="196"/>
      <c r="BA2" s="196"/>
      <c r="BB2" s="196"/>
      <c r="BC2" s="196"/>
      <c r="BD2" s="196"/>
      <c r="BE2" s="196"/>
      <c r="BF2" s="196"/>
      <c r="BG2" s="196"/>
      <c r="BH2" s="196"/>
      <c r="BI2" s="196"/>
      <c r="BJ2" s="196"/>
      <c r="BK2" s="196"/>
      <c r="BL2" s="196"/>
      <c r="BM2" s="196"/>
      <c r="BN2" s="196"/>
      <c r="BO2" s="196"/>
      <c r="BP2" s="196"/>
      <c r="BQ2" s="196"/>
      <c r="BR2" s="196"/>
      <c r="BS2" s="196"/>
      <c r="BT2" s="196"/>
      <c r="BU2" s="196"/>
      <c r="BV2" s="196"/>
      <c r="BW2" s="196"/>
      <c r="BX2" s="196"/>
      <c r="BY2" s="196"/>
      <c r="BZ2" s="196"/>
      <c r="CA2" s="196"/>
      <c r="CB2" s="196"/>
      <c r="CC2" s="196"/>
      <c r="CD2" s="196"/>
      <c r="CE2" s="196"/>
      <c r="CF2" s="196"/>
      <c r="CG2" s="196"/>
      <c r="CH2" s="196"/>
      <c r="CI2" s="196"/>
      <c r="CJ2" s="196"/>
      <c r="CK2" s="196"/>
      <c r="CL2" s="196"/>
    </row>
    <row r="3" s="118" customFormat="1" ht="150" customHeight="1" spans="1:90">
      <c r="A3" s="141" t="s">
        <v>3</v>
      </c>
      <c r="B3" s="141" t="s">
        <v>4</v>
      </c>
      <c r="C3" s="142" t="s">
        <v>5</v>
      </c>
      <c r="D3" s="141" t="s">
        <v>6</v>
      </c>
      <c r="E3" s="141" t="s">
        <v>7</v>
      </c>
      <c r="F3" s="141" t="s">
        <v>8</v>
      </c>
      <c r="G3" s="141" t="s">
        <v>9</v>
      </c>
      <c r="H3" s="141" t="s">
        <v>10</v>
      </c>
      <c r="I3" s="141" t="s">
        <v>11</v>
      </c>
      <c r="J3" s="141" t="s">
        <v>12</v>
      </c>
      <c r="K3" s="141" t="s">
        <v>13</v>
      </c>
      <c r="L3" s="141" t="s">
        <v>14</v>
      </c>
      <c r="M3" s="141"/>
      <c r="N3" s="141" t="s">
        <v>15</v>
      </c>
      <c r="O3" s="142" t="s">
        <v>16</v>
      </c>
      <c r="P3" s="142"/>
      <c r="Q3" s="142"/>
      <c r="R3" s="142"/>
      <c r="S3" s="142"/>
      <c r="T3" s="142"/>
      <c r="U3" s="142"/>
      <c r="V3" s="142"/>
      <c r="W3" s="182" t="s">
        <v>17</v>
      </c>
      <c r="X3" s="182"/>
      <c r="Y3" s="182"/>
      <c r="Z3" s="182"/>
      <c r="AA3" s="182"/>
      <c r="AB3" s="182" t="s">
        <v>18</v>
      </c>
      <c r="AC3" s="182" t="s">
        <v>19</v>
      </c>
      <c r="AD3" s="182" t="s">
        <v>20</v>
      </c>
      <c r="AE3" s="182" t="s">
        <v>21</v>
      </c>
      <c r="AF3" s="182" t="s">
        <v>22</v>
      </c>
      <c r="AG3" s="197"/>
      <c r="AH3" s="198"/>
      <c r="AI3" s="198"/>
      <c r="AJ3" s="198"/>
      <c r="AK3" s="198"/>
      <c r="AL3" s="198"/>
      <c r="AM3" s="198"/>
      <c r="AN3" s="198"/>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c r="BP3" s="198"/>
      <c r="BQ3" s="198"/>
      <c r="BR3" s="198"/>
      <c r="BS3" s="198"/>
      <c r="BT3" s="198"/>
      <c r="BU3" s="198"/>
      <c r="BV3" s="198"/>
      <c r="BW3" s="198"/>
      <c r="BX3" s="198"/>
      <c r="BY3" s="198"/>
      <c r="BZ3" s="198"/>
      <c r="CA3" s="198"/>
      <c r="CB3" s="198"/>
      <c r="CC3" s="198"/>
      <c r="CD3" s="198"/>
      <c r="CE3" s="198"/>
      <c r="CF3" s="198"/>
      <c r="CG3" s="198"/>
      <c r="CH3" s="198"/>
      <c r="CI3" s="198"/>
      <c r="CJ3" s="198"/>
      <c r="CK3" s="198"/>
      <c r="CL3" s="198"/>
    </row>
    <row r="4" s="118" customFormat="1" ht="150" customHeight="1" spans="1:90">
      <c r="A4" s="141"/>
      <c r="B4" s="141"/>
      <c r="C4" s="142"/>
      <c r="D4" s="141"/>
      <c r="E4" s="141"/>
      <c r="F4" s="141"/>
      <c r="G4" s="141"/>
      <c r="H4" s="141"/>
      <c r="I4" s="141"/>
      <c r="J4" s="141"/>
      <c r="K4" s="141"/>
      <c r="L4" s="141" t="s">
        <v>23</v>
      </c>
      <c r="M4" s="141" t="s">
        <v>24</v>
      </c>
      <c r="N4" s="141"/>
      <c r="O4" s="141" t="s">
        <v>25</v>
      </c>
      <c r="P4" s="171" t="s">
        <v>26</v>
      </c>
      <c r="Q4" s="141" t="s">
        <v>359</v>
      </c>
      <c r="R4" s="141" t="s">
        <v>28</v>
      </c>
      <c r="S4" s="141" t="s">
        <v>29</v>
      </c>
      <c r="T4" s="141" t="s">
        <v>30</v>
      </c>
      <c r="U4" s="141" t="s">
        <v>31</v>
      </c>
      <c r="V4" s="141" t="s">
        <v>32</v>
      </c>
      <c r="W4" s="182" t="s">
        <v>33</v>
      </c>
      <c r="X4" s="182" t="s">
        <v>34</v>
      </c>
      <c r="Y4" s="182" t="s">
        <v>360</v>
      </c>
      <c r="Z4" s="182" t="s">
        <v>36</v>
      </c>
      <c r="AA4" s="182" t="s">
        <v>37</v>
      </c>
      <c r="AB4" s="182"/>
      <c r="AC4" s="182"/>
      <c r="AD4" s="182"/>
      <c r="AE4" s="182"/>
      <c r="AF4" s="182"/>
      <c r="AG4" s="199"/>
      <c r="AH4" s="198"/>
      <c r="AI4" s="198"/>
      <c r="AJ4" s="198"/>
      <c r="AK4" s="198"/>
      <c r="AL4" s="198"/>
      <c r="AM4" s="198"/>
      <c r="AN4" s="198"/>
      <c r="AO4" s="198"/>
      <c r="AP4" s="198"/>
      <c r="AQ4" s="198"/>
      <c r="AR4" s="198"/>
      <c r="AS4" s="198"/>
      <c r="AT4" s="198"/>
      <c r="AU4" s="198"/>
      <c r="AV4" s="198"/>
      <c r="AW4" s="198"/>
      <c r="AX4" s="198"/>
      <c r="AY4" s="198"/>
      <c r="AZ4" s="198"/>
      <c r="BA4" s="198"/>
      <c r="BB4" s="198"/>
      <c r="BC4" s="198"/>
      <c r="BD4" s="198"/>
      <c r="BE4" s="198"/>
      <c r="BF4" s="198"/>
      <c r="BG4" s="198"/>
      <c r="BH4" s="198"/>
      <c r="BI4" s="198"/>
      <c r="BJ4" s="198"/>
      <c r="BK4" s="198"/>
      <c r="BL4" s="198"/>
      <c r="BM4" s="198"/>
      <c r="BN4" s="198"/>
      <c r="BO4" s="198"/>
      <c r="BP4" s="198"/>
      <c r="BQ4" s="198"/>
      <c r="BR4" s="198"/>
      <c r="BS4" s="198"/>
      <c r="BT4" s="198"/>
      <c r="BU4" s="198"/>
      <c r="BV4" s="198"/>
      <c r="BW4" s="198"/>
      <c r="BX4" s="198"/>
      <c r="BY4" s="198"/>
      <c r="BZ4" s="198"/>
      <c r="CA4" s="198"/>
      <c r="CB4" s="198"/>
      <c r="CC4" s="198"/>
      <c r="CD4" s="198"/>
      <c r="CE4" s="198"/>
      <c r="CF4" s="198"/>
      <c r="CG4" s="198"/>
      <c r="CH4" s="198"/>
      <c r="CI4" s="198"/>
      <c r="CJ4" s="198"/>
      <c r="CK4" s="198"/>
      <c r="CL4" s="198"/>
    </row>
    <row r="5" s="119" customFormat="1" ht="29" customHeight="1" spans="1:90">
      <c r="A5" s="143"/>
      <c r="B5" s="143"/>
      <c r="C5" s="144"/>
      <c r="D5" s="143"/>
      <c r="E5" s="143"/>
      <c r="F5" s="143"/>
      <c r="G5" s="143"/>
      <c r="H5" s="143"/>
      <c r="I5" s="143"/>
      <c r="J5" s="143"/>
      <c r="K5" s="143"/>
      <c r="L5" s="143"/>
      <c r="M5" s="143"/>
      <c r="N5" s="143"/>
      <c r="O5" s="143"/>
      <c r="P5" s="172"/>
      <c r="Q5" s="143"/>
      <c r="R5" s="143"/>
      <c r="S5" s="143"/>
      <c r="T5" s="143"/>
      <c r="U5" s="143"/>
      <c r="V5" s="143"/>
      <c r="W5" s="143"/>
      <c r="X5" s="143"/>
      <c r="Y5" s="143"/>
      <c r="Z5" s="143"/>
      <c r="AA5" s="143"/>
      <c r="AB5" s="143"/>
      <c r="AC5" s="143"/>
      <c r="AD5" s="143"/>
      <c r="AE5" s="143"/>
      <c r="AF5" s="143"/>
      <c r="AG5" s="200"/>
      <c r="AH5" s="201"/>
      <c r="AI5" s="201"/>
      <c r="AJ5" s="201"/>
      <c r="AK5" s="201"/>
      <c r="AL5" s="201"/>
      <c r="AM5" s="201"/>
      <c r="AN5" s="201"/>
      <c r="AO5" s="201"/>
      <c r="AP5" s="201"/>
      <c r="AQ5" s="201"/>
      <c r="AR5" s="201"/>
      <c r="AS5" s="201"/>
      <c r="AT5" s="201"/>
      <c r="AU5" s="201"/>
      <c r="AV5" s="201"/>
      <c r="AW5" s="201"/>
      <c r="AX5" s="201"/>
      <c r="AY5" s="201"/>
      <c r="AZ5" s="201"/>
      <c r="BA5" s="201"/>
      <c r="BB5" s="201"/>
      <c r="BC5" s="201"/>
      <c r="BD5" s="201"/>
      <c r="BE5" s="201"/>
      <c r="BF5" s="201"/>
      <c r="BG5" s="201"/>
      <c r="BH5" s="201"/>
      <c r="BI5" s="201"/>
      <c r="BJ5" s="201"/>
      <c r="BK5" s="201"/>
      <c r="BL5" s="201"/>
      <c r="BM5" s="201"/>
      <c r="BN5" s="201"/>
      <c r="BO5" s="201"/>
      <c r="BP5" s="201"/>
      <c r="BQ5" s="201"/>
      <c r="BR5" s="201"/>
      <c r="BS5" s="201"/>
      <c r="BT5" s="201"/>
      <c r="BU5" s="201"/>
      <c r="BV5" s="201"/>
      <c r="BW5" s="201"/>
      <c r="BX5" s="201"/>
      <c r="BY5" s="201"/>
      <c r="BZ5" s="201"/>
      <c r="CA5" s="201"/>
      <c r="CB5" s="201"/>
      <c r="CC5" s="201"/>
      <c r="CD5" s="201"/>
      <c r="CE5" s="201"/>
      <c r="CF5" s="201"/>
      <c r="CG5" s="201"/>
      <c r="CH5" s="201"/>
      <c r="CI5" s="201"/>
      <c r="CJ5" s="201"/>
      <c r="CK5" s="201"/>
      <c r="CL5" s="201"/>
    </row>
    <row r="6" s="118" customFormat="1" ht="100" customHeight="1" spans="1:90">
      <c r="A6" s="145" t="s">
        <v>38</v>
      </c>
      <c r="B6" s="146"/>
      <c r="C6" s="146"/>
      <c r="D6" s="146"/>
      <c r="E6" s="146"/>
      <c r="F6" s="146"/>
      <c r="G6" s="146"/>
      <c r="H6" s="146"/>
      <c r="I6" s="146"/>
      <c r="J6" s="173"/>
      <c r="K6" s="141">
        <f t="shared" ref="K6:V6" si="0">K7+K59+K77+K118+K126+K129</f>
        <v>14976.17</v>
      </c>
      <c r="L6" s="141">
        <f t="shared" si="0"/>
        <v>25309</v>
      </c>
      <c r="M6" s="141">
        <f t="shared" si="0"/>
        <v>78933</v>
      </c>
      <c r="N6" s="141">
        <f t="shared" si="0"/>
        <v>21301.082369</v>
      </c>
      <c r="O6" s="141">
        <f t="shared" si="0"/>
        <v>8374</v>
      </c>
      <c r="P6" s="141">
        <f t="shared" si="0"/>
        <v>6093</v>
      </c>
      <c r="Q6" s="141">
        <f t="shared" si="0"/>
        <v>0</v>
      </c>
      <c r="R6" s="141">
        <f t="shared" si="0"/>
        <v>42</v>
      </c>
      <c r="S6" s="141">
        <f t="shared" si="0"/>
        <v>825</v>
      </c>
      <c r="T6" s="141">
        <f t="shared" si="0"/>
        <v>5967.082369</v>
      </c>
      <c r="U6" s="141">
        <f t="shared" si="0"/>
        <v>0</v>
      </c>
      <c r="V6" s="141">
        <f t="shared" si="0"/>
        <v>0</v>
      </c>
      <c r="W6" s="183"/>
      <c r="X6" s="183"/>
      <c r="Y6" s="183"/>
      <c r="Z6" s="183"/>
      <c r="AA6" s="183"/>
      <c r="AB6" s="182"/>
      <c r="AC6" s="182"/>
      <c r="AD6" s="182"/>
      <c r="AE6" s="182"/>
      <c r="AF6" s="182"/>
      <c r="AG6" s="182"/>
      <c r="AH6" s="198"/>
      <c r="AI6" s="198"/>
      <c r="AJ6" s="198"/>
      <c r="AK6" s="198"/>
      <c r="AL6" s="198"/>
      <c r="AM6" s="198"/>
      <c r="AN6" s="198"/>
      <c r="AO6" s="198"/>
      <c r="AP6" s="198"/>
      <c r="AQ6" s="198"/>
      <c r="AR6" s="198"/>
      <c r="AS6" s="198"/>
      <c r="AT6" s="198"/>
      <c r="AU6" s="198"/>
      <c r="AV6" s="198"/>
      <c r="AW6" s="198"/>
      <c r="AX6" s="198"/>
      <c r="AY6" s="198"/>
      <c r="AZ6" s="198"/>
      <c r="BA6" s="198"/>
      <c r="BB6" s="198"/>
      <c r="BC6" s="198"/>
      <c r="BD6" s="198"/>
      <c r="BE6" s="198"/>
      <c r="BF6" s="198"/>
      <c r="BG6" s="198"/>
      <c r="BH6" s="198"/>
      <c r="BI6" s="198"/>
      <c r="BJ6" s="198"/>
      <c r="BK6" s="198"/>
      <c r="BL6" s="198"/>
      <c r="BM6" s="198"/>
      <c r="BN6" s="198"/>
      <c r="BO6" s="198"/>
      <c r="BP6" s="198"/>
      <c r="BQ6" s="198"/>
      <c r="BR6" s="198"/>
      <c r="BS6" s="198"/>
      <c r="BT6" s="198"/>
      <c r="BU6" s="198"/>
      <c r="BV6" s="198"/>
      <c r="BW6" s="198"/>
      <c r="BX6" s="198"/>
      <c r="BY6" s="198"/>
      <c r="BZ6" s="198"/>
      <c r="CA6" s="198"/>
      <c r="CB6" s="198"/>
      <c r="CC6" s="198"/>
      <c r="CD6" s="198"/>
      <c r="CE6" s="198"/>
      <c r="CF6" s="198"/>
      <c r="CG6" s="198"/>
      <c r="CH6" s="198"/>
      <c r="CI6" s="198"/>
      <c r="CJ6" s="198"/>
      <c r="CK6" s="198"/>
      <c r="CL6" s="198"/>
    </row>
    <row r="7" s="120" customFormat="1" ht="100" customHeight="1" spans="1:90">
      <c r="A7" s="147" t="s">
        <v>39</v>
      </c>
      <c r="B7" s="148" t="s">
        <v>40</v>
      </c>
      <c r="C7" s="148"/>
      <c r="D7" s="148"/>
      <c r="E7" s="149"/>
      <c r="F7" s="149"/>
      <c r="G7" s="149"/>
      <c r="H7" s="149"/>
      <c r="I7" s="149"/>
      <c r="J7" s="148"/>
      <c r="K7" s="174">
        <f t="shared" ref="K7:V7" si="1">K8+K19+K32+K47+K40+K52</f>
        <v>10098.394</v>
      </c>
      <c r="L7" s="174">
        <f t="shared" si="1"/>
        <v>12057</v>
      </c>
      <c r="M7" s="174">
        <f t="shared" si="1"/>
        <v>39609</v>
      </c>
      <c r="N7" s="174">
        <f t="shared" si="1"/>
        <v>8415.397534</v>
      </c>
      <c r="O7" s="174">
        <f t="shared" si="1"/>
        <v>6709.618115</v>
      </c>
      <c r="P7" s="174">
        <f t="shared" si="1"/>
        <v>1263.210384</v>
      </c>
      <c r="Q7" s="174">
        <f t="shared" si="1"/>
        <v>0</v>
      </c>
      <c r="R7" s="174">
        <f t="shared" si="1"/>
        <v>9.864318</v>
      </c>
      <c r="S7" s="174">
        <f t="shared" si="1"/>
        <v>432.704717</v>
      </c>
      <c r="T7" s="174">
        <f t="shared" si="1"/>
        <v>0</v>
      </c>
      <c r="U7" s="174">
        <f t="shared" si="1"/>
        <v>0</v>
      </c>
      <c r="V7" s="174">
        <f t="shared" si="1"/>
        <v>0</v>
      </c>
      <c r="W7" s="183"/>
      <c r="X7" s="183"/>
      <c r="Y7" s="183"/>
      <c r="Z7" s="183"/>
      <c r="AA7" s="188"/>
      <c r="AB7" s="189"/>
      <c r="AC7" s="189"/>
      <c r="AD7" s="189"/>
      <c r="AE7" s="189"/>
      <c r="AF7" s="189"/>
      <c r="AG7" s="202"/>
      <c r="AH7" s="203"/>
      <c r="AI7" s="203"/>
      <c r="AJ7" s="203"/>
      <c r="AK7" s="203"/>
      <c r="AL7" s="203"/>
      <c r="AM7" s="203"/>
      <c r="AN7" s="203"/>
      <c r="AO7" s="203"/>
      <c r="AP7" s="203"/>
      <c r="AQ7" s="203"/>
      <c r="AR7" s="203"/>
      <c r="AS7" s="203"/>
      <c r="AT7" s="203"/>
      <c r="AU7" s="203"/>
      <c r="AV7" s="203"/>
      <c r="AW7" s="203"/>
      <c r="AX7" s="203"/>
      <c r="AY7" s="203"/>
      <c r="AZ7" s="203"/>
      <c r="BA7" s="203"/>
      <c r="BB7" s="203"/>
      <c r="BC7" s="203"/>
      <c r="BD7" s="203"/>
      <c r="BE7" s="203"/>
      <c r="BF7" s="203"/>
      <c r="BG7" s="203"/>
      <c r="BH7" s="203"/>
      <c r="BI7" s="203"/>
      <c r="BJ7" s="203"/>
      <c r="BK7" s="203"/>
      <c r="BL7" s="203"/>
      <c r="BM7" s="203"/>
      <c r="BN7" s="203"/>
      <c r="BO7" s="203"/>
      <c r="BP7" s="203"/>
      <c r="BQ7" s="203"/>
      <c r="BR7" s="203"/>
      <c r="BS7" s="203"/>
      <c r="BT7" s="203"/>
      <c r="BU7" s="203"/>
      <c r="BV7" s="203"/>
      <c r="BW7" s="203"/>
      <c r="BX7" s="203"/>
      <c r="BY7" s="203"/>
      <c r="BZ7" s="203"/>
      <c r="CA7" s="203"/>
      <c r="CB7" s="203"/>
      <c r="CC7" s="203"/>
      <c r="CD7" s="203"/>
      <c r="CE7" s="203"/>
      <c r="CF7" s="203"/>
      <c r="CG7" s="203"/>
      <c r="CH7" s="203"/>
      <c r="CI7" s="203"/>
      <c r="CJ7" s="203"/>
      <c r="CK7" s="203"/>
      <c r="CL7" s="203"/>
    </row>
    <row r="8" s="120" customFormat="1" ht="100" customHeight="1" spans="1:90">
      <c r="A8" s="147" t="s">
        <v>41</v>
      </c>
      <c r="B8" s="150" t="s">
        <v>42</v>
      </c>
      <c r="C8" s="150"/>
      <c r="D8" s="150"/>
      <c r="E8" s="149"/>
      <c r="F8" s="149"/>
      <c r="G8" s="149"/>
      <c r="H8" s="149"/>
      <c r="I8" s="149"/>
      <c r="J8" s="150"/>
      <c r="K8" s="174">
        <f t="shared" ref="K8:V8" si="2">K9+K11+K13+K14+K15+K17</f>
        <v>4855</v>
      </c>
      <c r="L8" s="174">
        <f t="shared" si="2"/>
        <v>4855</v>
      </c>
      <c r="M8" s="174">
        <f t="shared" si="2"/>
        <v>19906</v>
      </c>
      <c r="N8" s="174">
        <f t="shared" si="2"/>
        <v>2776.5658</v>
      </c>
      <c r="O8" s="174">
        <f t="shared" si="2"/>
        <v>1794.6196</v>
      </c>
      <c r="P8" s="174">
        <f t="shared" si="2"/>
        <v>981.9462</v>
      </c>
      <c r="Q8" s="174">
        <f t="shared" si="2"/>
        <v>0</v>
      </c>
      <c r="R8" s="174">
        <f t="shared" si="2"/>
        <v>0</v>
      </c>
      <c r="S8" s="174">
        <f t="shared" si="2"/>
        <v>0</v>
      </c>
      <c r="T8" s="174">
        <f t="shared" si="2"/>
        <v>0</v>
      </c>
      <c r="U8" s="174">
        <f t="shared" si="2"/>
        <v>0</v>
      </c>
      <c r="V8" s="174">
        <f t="shared" si="2"/>
        <v>0</v>
      </c>
      <c r="W8" s="183"/>
      <c r="X8" s="183"/>
      <c r="Y8" s="183"/>
      <c r="Z8" s="183"/>
      <c r="AA8" s="188"/>
      <c r="AB8" s="189"/>
      <c r="AC8" s="189"/>
      <c r="AD8" s="189"/>
      <c r="AE8" s="189"/>
      <c r="AF8" s="189"/>
      <c r="AG8" s="202"/>
      <c r="AH8" s="203"/>
      <c r="AI8" s="203"/>
      <c r="AJ8" s="203"/>
      <c r="AK8" s="203"/>
      <c r="AL8" s="203"/>
      <c r="AM8" s="203"/>
      <c r="AN8" s="203"/>
      <c r="AO8" s="203"/>
      <c r="AP8" s="203"/>
      <c r="AQ8" s="203"/>
      <c r="AR8" s="203"/>
      <c r="AS8" s="203"/>
      <c r="AT8" s="203"/>
      <c r="AU8" s="203"/>
      <c r="AV8" s="203"/>
      <c r="AW8" s="203"/>
      <c r="AX8" s="203"/>
      <c r="AY8" s="203"/>
      <c r="AZ8" s="203"/>
      <c r="BA8" s="203"/>
      <c r="BB8" s="203"/>
      <c r="BC8" s="203"/>
      <c r="BD8" s="203"/>
      <c r="BE8" s="203"/>
      <c r="BF8" s="203"/>
      <c r="BG8" s="203"/>
      <c r="BH8" s="203"/>
      <c r="BI8" s="203"/>
      <c r="BJ8" s="203"/>
      <c r="BK8" s="203"/>
      <c r="BL8" s="203"/>
      <c r="BM8" s="203"/>
      <c r="BN8" s="203"/>
      <c r="BO8" s="203"/>
      <c r="BP8" s="203"/>
      <c r="BQ8" s="203"/>
      <c r="BR8" s="203"/>
      <c r="BS8" s="203"/>
      <c r="BT8" s="203"/>
      <c r="BU8" s="203"/>
      <c r="BV8" s="203"/>
      <c r="BW8" s="203"/>
      <c r="BX8" s="203"/>
      <c r="BY8" s="203"/>
      <c r="BZ8" s="203"/>
      <c r="CA8" s="203"/>
      <c r="CB8" s="203"/>
      <c r="CC8" s="203"/>
      <c r="CD8" s="203"/>
      <c r="CE8" s="203"/>
      <c r="CF8" s="203"/>
      <c r="CG8" s="203"/>
      <c r="CH8" s="203"/>
      <c r="CI8" s="203"/>
      <c r="CJ8" s="203"/>
      <c r="CK8" s="203"/>
      <c r="CL8" s="203"/>
    </row>
    <row r="9" s="120" customFormat="1" ht="100" customHeight="1" spans="1:90">
      <c r="A9" s="147" t="s">
        <v>58</v>
      </c>
      <c r="B9" s="150" t="s">
        <v>59</v>
      </c>
      <c r="C9" s="150"/>
      <c r="D9" s="150"/>
      <c r="E9" s="149"/>
      <c r="F9" s="149"/>
      <c r="G9" s="149"/>
      <c r="H9" s="149"/>
      <c r="I9" s="149"/>
      <c r="J9" s="150"/>
      <c r="K9" s="174">
        <f t="shared" ref="K9:V9" si="3">SUM(K10)</f>
        <v>380</v>
      </c>
      <c r="L9" s="174">
        <f t="shared" si="3"/>
        <v>380</v>
      </c>
      <c r="M9" s="174">
        <f t="shared" si="3"/>
        <v>1558</v>
      </c>
      <c r="N9" s="174">
        <f t="shared" si="3"/>
        <v>5.969</v>
      </c>
      <c r="O9" s="174">
        <f t="shared" si="3"/>
        <v>5.969</v>
      </c>
      <c r="P9" s="174">
        <f t="shared" si="3"/>
        <v>0</v>
      </c>
      <c r="Q9" s="174">
        <f t="shared" si="3"/>
        <v>0</v>
      </c>
      <c r="R9" s="174">
        <f t="shared" si="3"/>
        <v>0</v>
      </c>
      <c r="S9" s="174">
        <f t="shared" si="3"/>
        <v>0</v>
      </c>
      <c r="T9" s="174">
        <f t="shared" si="3"/>
        <v>0</v>
      </c>
      <c r="U9" s="174">
        <f t="shared" si="3"/>
        <v>0</v>
      </c>
      <c r="V9" s="174">
        <f t="shared" si="3"/>
        <v>0</v>
      </c>
      <c r="W9" s="183"/>
      <c r="X9" s="183"/>
      <c r="Y9" s="183"/>
      <c r="Z9" s="183"/>
      <c r="AA9" s="188"/>
      <c r="AB9" s="189"/>
      <c r="AC9" s="189"/>
      <c r="AD9" s="189"/>
      <c r="AE9" s="189"/>
      <c r="AF9" s="189"/>
      <c r="AG9" s="202"/>
      <c r="AH9" s="203"/>
      <c r="AI9" s="203"/>
      <c r="AJ9" s="203"/>
      <c r="AK9" s="203"/>
      <c r="AL9" s="203"/>
      <c r="AM9" s="203"/>
      <c r="AN9" s="203"/>
      <c r="AO9" s="203"/>
      <c r="AP9" s="203"/>
      <c r="AQ9" s="203"/>
      <c r="AR9" s="203"/>
      <c r="AS9" s="203"/>
      <c r="AT9" s="203"/>
      <c r="AU9" s="203"/>
      <c r="AV9" s="203"/>
      <c r="AW9" s="203"/>
      <c r="AX9" s="203"/>
      <c r="AY9" s="203"/>
      <c r="AZ9" s="203"/>
      <c r="BA9" s="203"/>
      <c r="BB9" s="203"/>
      <c r="BC9" s="203"/>
      <c r="BD9" s="203"/>
      <c r="BE9" s="203"/>
      <c r="BF9" s="203"/>
      <c r="BG9" s="203"/>
      <c r="BH9" s="203"/>
      <c r="BI9" s="203"/>
      <c r="BJ9" s="203"/>
      <c r="BK9" s="203"/>
      <c r="BL9" s="203"/>
      <c r="BM9" s="203"/>
      <c r="BN9" s="203"/>
      <c r="BO9" s="203"/>
      <c r="BP9" s="203"/>
      <c r="BQ9" s="203"/>
      <c r="BR9" s="203"/>
      <c r="BS9" s="203"/>
      <c r="BT9" s="203"/>
      <c r="BU9" s="203"/>
      <c r="BV9" s="203"/>
      <c r="BW9" s="203"/>
      <c r="BX9" s="203"/>
      <c r="BY9" s="203"/>
      <c r="BZ9" s="203"/>
      <c r="CA9" s="203"/>
      <c r="CB9" s="203"/>
      <c r="CC9" s="203"/>
      <c r="CD9" s="203"/>
      <c r="CE9" s="203"/>
      <c r="CF9" s="203"/>
      <c r="CG9" s="203"/>
      <c r="CH9" s="203"/>
      <c r="CI9" s="203"/>
      <c r="CJ9" s="203"/>
      <c r="CK9" s="203"/>
      <c r="CL9" s="203"/>
    </row>
    <row r="10" s="126" customFormat="1" ht="353" customHeight="1" spans="1:91">
      <c r="A10" s="157">
        <v>1</v>
      </c>
      <c r="B10" s="158" t="s">
        <v>361</v>
      </c>
      <c r="C10" s="158">
        <v>2025</v>
      </c>
      <c r="D10" s="163" t="s">
        <v>362</v>
      </c>
      <c r="E10" s="160" t="s">
        <v>40</v>
      </c>
      <c r="F10" s="160" t="s">
        <v>46</v>
      </c>
      <c r="G10" s="158" t="s">
        <v>47</v>
      </c>
      <c r="H10" s="158" t="s">
        <v>48</v>
      </c>
      <c r="I10" s="158" t="s">
        <v>49</v>
      </c>
      <c r="J10" s="163" t="s">
        <v>363</v>
      </c>
      <c r="K10" s="181">
        <v>380</v>
      </c>
      <c r="L10" s="181">
        <v>380</v>
      </c>
      <c r="M10" s="181">
        <v>1558</v>
      </c>
      <c r="N10" s="160">
        <v>5.969</v>
      </c>
      <c r="O10" s="160">
        <v>5.969</v>
      </c>
      <c r="P10" s="181"/>
      <c r="Q10" s="181"/>
      <c r="R10" s="181"/>
      <c r="S10" s="181"/>
      <c r="T10" s="181"/>
      <c r="U10" s="181"/>
      <c r="V10" s="181"/>
      <c r="W10" s="158" t="s">
        <v>48</v>
      </c>
      <c r="X10" s="158" t="s">
        <v>364</v>
      </c>
      <c r="Y10" s="158" t="s">
        <v>72</v>
      </c>
      <c r="Z10" s="158" t="s">
        <v>54</v>
      </c>
      <c r="AA10" s="181" t="s">
        <v>55</v>
      </c>
      <c r="AB10" s="158" t="s">
        <v>365</v>
      </c>
      <c r="AC10" s="158" t="s">
        <v>366</v>
      </c>
      <c r="AD10" s="181" t="s">
        <v>402</v>
      </c>
      <c r="AE10" s="158" t="s">
        <v>403</v>
      </c>
      <c r="AF10" s="158" t="s">
        <v>367</v>
      </c>
      <c r="AG10" s="207"/>
      <c r="AH10" s="210"/>
      <c r="AI10" s="210"/>
      <c r="AJ10" s="210"/>
      <c r="AK10" s="210"/>
      <c r="AL10" s="210"/>
      <c r="AM10" s="210"/>
      <c r="AN10" s="210"/>
      <c r="AO10" s="210"/>
      <c r="AP10" s="210"/>
      <c r="AQ10" s="210"/>
      <c r="AR10" s="210"/>
      <c r="AS10" s="210"/>
      <c r="AT10" s="210"/>
      <c r="AU10" s="210"/>
      <c r="AV10" s="210"/>
      <c r="AW10" s="210"/>
      <c r="AX10" s="210"/>
      <c r="AY10" s="210"/>
      <c r="AZ10" s="210"/>
      <c r="BA10" s="210"/>
      <c r="BB10" s="210"/>
      <c r="BC10" s="210"/>
      <c r="BD10" s="210"/>
      <c r="BE10" s="210"/>
      <c r="BF10" s="210"/>
      <c r="BG10" s="210"/>
      <c r="BH10" s="210"/>
      <c r="BI10" s="210"/>
      <c r="BJ10" s="210"/>
      <c r="BK10" s="210"/>
      <c r="BL10" s="210"/>
      <c r="BM10" s="210"/>
      <c r="BN10" s="210"/>
      <c r="BO10" s="210"/>
      <c r="BP10" s="210"/>
      <c r="BQ10" s="210"/>
      <c r="BR10" s="210"/>
      <c r="BS10" s="210"/>
      <c r="BT10" s="210"/>
      <c r="BU10" s="210"/>
      <c r="BV10" s="210"/>
      <c r="BW10" s="210"/>
      <c r="BX10" s="210"/>
      <c r="BY10" s="210"/>
      <c r="BZ10" s="210"/>
      <c r="CA10" s="210"/>
      <c r="CB10" s="210"/>
      <c r="CC10" s="210"/>
      <c r="CD10" s="210"/>
      <c r="CE10" s="210"/>
      <c r="CF10" s="210"/>
      <c r="CG10" s="210"/>
      <c r="CH10" s="210"/>
      <c r="CI10" s="210"/>
      <c r="CJ10" s="210"/>
      <c r="CK10" s="210"/>
      <c r="CL10" s="210"/>
      <c r="CM10" s="214"/>
    </row>
    <row r="11" s="120" customFormat="1" ht="100" customHeight="1" spans="1:90">
      <c r="A11" s="147" t="s">
        <v>58</v>
      </c>
      <c r="B11" s="150" t="s">
        <v>60</v>
      </c>
      <c r="C11" s="150"/>
      <c r="D11" s="150"/>
      <c r="E11" s="149"/>
      <c r="F11" s="149"/>
      <c r="G11" s="149"/>
      <c r="H11" s="149"/>
      <c r="I11" s="149"/>
      <c r="J11" s="150"/>
      <c r="K11" s="174">
        <f t="shared" ref="K11:V11" si="4">SUM(K12)</f>
        <v>3200</v>
      </c>
      <c r="L11" s="174">
        <f t="shared" si="4"/>
        <v>3200</v>
      </c>
      <c r="M11" s="174">
        <f t="shared" si="4"/>
        <v>13120</v>
      </c>
      <c r="N11" s="174">
        <f t="shared" si="4"/>
        <v>2719.55</v>
      </c>
      <c r="O11" s="174">
        <f t="shared" si="4"/>
        <v>1737.6038</v>
      </c>
      <c r="P11" s="174">
        <f t="shared" si="4"/>
        <v>981.9462</v>
      </c>
      <c r="Q11" s="174">
        <f t="shared" si="4"/>
        <v>0</v>
      </c>
      <c r="R11" s="174">
        <f t="shared" si="4"/>
        <v>0</v>
      </c>
      <c r="S11" s="174">
        <f t="shared" si="4"/>
        <v>0</v>
      </c>
      <c r="T11" s="174">
        <f t="shared" si="4"/>
        <v>0</v>
      </c>
      <c r="U11" s="174">
        <f t="shared" si="4"/>
        <v>0</v>
      </c>
      <c r="V11" s="174">
        <f t="shared" si="4"/>
        <v>0</v>
      </c>
      <c r="W11" s="183"/>
      <c r="X11" s="183"/>
      <c r="Y11" s="183"/>
      <c r="Z11" s="183"/>
      <c r="AA11" s="188"/>
      <c r="AB11" s="189"/>
      <c r="AC11" s="189"/>
      <c r="AD11" s="189"/>
      <c r="AE11" s="189"/>
      <c r="AF11" s="189"/>
      <c r="AG11" s="202"/>
      <c r="AH11" s="203"/>
      <c r="AI11" s="203"/>
      <c r="AJ11" s="203"/>
      <c r="AK11" s="203"/>
      <c r="AL11" s="203"/>
      <c r="AM11" s="203"/>
      <c r="AN11" s="203"/>
      <c r="AO11" s="203"/>
      <c r="AP11" s="203"/>
      <c r="AQ11" s="203"/>
      <c r="AR11" s="203"/>
      <c r="AS11" s="203"/>
      <c r="AT11" s="203"/>
      <c r="AU11" s="203"/>
      <c r="AV11" s="203"/>
      <c r="AW11" s="203"/>
      <c r="AX11" s="203"/>
      <c r="AY11" s="203"/>
      <c r="AZ11" s="203"/>
      <c r="BA11" s="203"/>
      <c r="BB11" s="203"/>
      <c r="BC11" s="203"/>
      <c r="BD11" s="203"/>
      <c r="BE11" s="203"/>
      <c r="BF11" s="203"/>
      <c r="BG11" s="203"/>
      <c r="BH11" s="203"/>
      <c r="BI11" s="203"/>
      <c r="BJ11" s="203"/>
      <c r="BK11" s="203"/>
      <c r="BL11" s="203"/>
      <c r="BM11" s="203"/>
      <c r="BN11" s="203"/>
      <c r="BO11" s="203"/>
      <c r="BP11" s="203"/>
      <c r="BQ11" s="203"/>
      <c r="BR11" s="203"/>
      <c r="BS11" s="203"/>
      <c r="BT11" s="203"/>
      <c r="BU11" s="203"/>
      <c r="BV11" s="203"/>
      <c r="BW11" s="203"/>
      <c r="BX11" s="203"/>
      <c r="BY11" s="203"/>
      <c r="BZ11" s="203"/>
      <c r="CA11" s="203"/>
      <c r="CB11" s="203"/>
      <c r="CC11" s="203"/>
      <c r="CD11" s="203"/>
      <c r="CE11" s="203"/>
      <c r="CF11" s="203"/>
      <c r="CG11" s="203"/>
      <c r="CH11" s="203"/>
      <c r="CI11" s="203"/>
      <c r="CJ11" s="203"/>
      <c r="CK11" s="203"/>
      <c r="CL11" s="203"/>
    </row>
    <row r="12" s="126" customFormat="1" ht="409" customHeight="1" spans="1:91">
      <c r="A12" s="157">
        <v>2</v>
      </c>
      <c r="B12" s="158" t="s">
        <v>369</v>
      </c>
      <c r="C12" s="158">
        <v>2025</v>
      </c>
      <c r="D12" s="163" t="s">
        <v>370</v>
      </c>
      <c r="E12" s="160" t="s">
        <v>40</v>
      </c>
      <c r="F12" s="160" t="s">
        <v>46</v>
      </c>
      <c r="G12" s="158" t="s">
        <v>47</v>
      </c>
      <c r="H12" s="158" t="s">
        <v>48</v>
      </c>
      <c r="I12" s="158" t="s">
        <v>49</v>
      </c>
      <c r="J12" s="316" t="s">
        <v>371</v>
      </c>
      <c r="K12" s="181">
        <v>3200</v>
      </c>
      <c r="L12" s="181">
        <v>3200</v>
      </c>
      <c r="M12" s="181">
        <v>13120</v>
      </c>
      <c r="N12" s="163">
        <v>2719.55</v>
      </c>
      <c r="O12" s="163">
        <v>1737.6038</v>
      </c>
      <c r="P12" s="181">
        <v>981.9462</v>
      </c>
      <c r="Q12" s="181"/>
      <c r="R12" s="181"/>
      <c r="S12" s="181"/>
      <c r="T12" s="181"/>
      <c r="U12" s="181"/>
      <c r="V12" s="181"/>
      <c r="W12" s="158" t="s">
        <v>48</v>
      </c>
      <c r="X12" s="158" t="s">
        <v>364</v>
      </c>
      <c r="Y12" s="158" t="s">
        <v>72</v>
      </c>
      <c r="Z12" s="158" t="s">
        <v>54</v>
      </c>
      <c r="AA12" s="181" t="s">
        <v>55</v>
      </c>
      <c r="AB12" s="158" t="s">
        <v>372</v>
      </c>
      <c r="AC12" s="159" t="s">
        <v>373</v>
      </c>
      <c r="AD12" s="181" t="s">
        <v>402</v>
      </c>
      <c r="AE12" s="158" t="s">
        <v>403</v>
      </c>
      <c r="AF12" s="158" t="s">
        <v>367</v>
      </c>
      <c r="AG12" s="207"/>
      <c r="AH12" s="210"/>
      <c r="AI12" s="210"/>
      <c r="AJ12" s="210"/>
      <c r="AK12" s="210"/>
      <c r="AL12" s="210"/>
      <c r="AM12" s="210"/>
      <c r="AN12" s="210"/>
      <c r="AO12" s="210"/>
      <c r="AP12" s="210"/>
      <c r="AQ12" s="210"/>
      <c r="AR12" s="210"/>
      <c r="AS12" s="210"/>
      <c r="AT12" s="210"/>
      <c r="AU12" s="210"/>
      <c r="AV12" s="210"/>
      <c r="AW12" s="210"/>
      <c r="AX12" s="210"/>
      <c r="AY12" s="210"/>
      <c r="AZ12" s="210"/>
      <c r="BA12" s="210"/>
      <c r="BB12" s="210"/>
      <c r="BC12" s="210"/>
      <c r="BD12" s="210"/>
      <c r="BE12" s="210"/>
      <c r="BF12" s="210"/>
      <c r="BG12" s="210"/>
      <c r="BH12" s="210"/>
      <c r="BI12" s="210"/>
      <c r="BJ12" s="210"/>
      <c r="BK12" s="210"/>
      <c r="BL12" s="210"/>
      <c r="BM12" s="210"/>
      <c r="BN12" s="210"/>
      <c r="BO12" s="210"/>
      <c r="BP12" s="210"/>
      <c r="BQ12" s="210"/>
      <c r="BR12" s="210"/>
      <c r="BS12" s="210"/>
      <c r="BT12" s="210"/>
      <c r="BU12" s="210"/>
      <c r="BV12" s="210"/>
      <c r="BW12" s="210"/>
      <c r="BX12" s="210"/>
      <c r="BY12" s="210"/>
      <c r="BZ12" s="210"/>
      <c r="CA12" s="210"/>
      <c r="CB12" s="210"/>
      <c r="CC12" s="210"/>
      <c r="CD12" s="210"/>
      <c r="CE12" s="210"/>
      <c r="CF12" s="210"/>
      <c r="CG12" s="210"/>
      <c r="CH12" s="210"/>
      <c r="CI12" s="210"/>
      <c r="CJ12" s="210"/>
      <c r="CK12" s="210"/>
      <c r="CL12" s="210"/>
      <c r="CM12" s="214"/>
    </row>
    <row r="13" s="120" customFormat="1" ht="100" customHeight="1" spans="1:90">
      <c r="A13" s="155" t="s">
        <v>58</v>
      </c>
      <c r="B13" s="150" t="s">
        <v>61</v>
      </c>
      <c r="C13" s="150"/>
      <c r="D13" s="150"/>
      <c r="E13" s="149"/>
      <c r="F13" s="149"/>
      <c r="G13" s="149"/>
      <c r="H13" s="149"/>
      <c r="I13" s="149"/>
      <c r="J13" s="150"/>
      <c r="K13" s="174"/>
      <c r="L13" s="174"/>
      <c r="M13" s="174"/>
      <c r="N13" s="174"/>
      <c r="O13" s="174"/>
      <c r="P13" s="174"/>
      <c r="Q13" s="174"/>
      <c r="R13" s="174"/>
      <c r="S13" s="174"/>
      <c r="T13" s="174"/>
      <c r="U13" s="174"/>
      <c r="V13" s="174"/>
      <c r="W13" s="183"/>
      <c r="X13" s="183"/>
      <c r="Y13" s="183"/>
      <c r="Z13" s="183"/>
      <c r="AA13" s="188"/>
      <c r="AB13" s="189"/>
      <c r="AC13" s="189"/>
      <c r="AD13" s="189"/>
      <c r="AE13" s="189"/>
      <c r="AF13" s="189"/>
      <c r="AG13" s="202"/>
      <c r="AH13" s="203"/>
      <c r="AI13" s="203"/>
      <c r="AJ13" s="203"/>
      <c r="AK13" s="203"/>
      <c r="AL13" s="203"/>
      <c r="AM13" s="203"/>
      <c r="AN13" s="203"/>
      <c r="AO13" s="203"/>
      <c r="AP13" s="203"/>
      <c r="AQ13" s="203"/>
      <c r="AR13" s="203"/>
      <c r="AS13" s="203"/>
      <c r="AT13" s="203"/>
      <c r="AU13" s="203"/>
      <c r="AV13" s="203"/>
      <c r="AW13" s="203"/>
      <c r="AX13" s="203"/>
      <c r="AY13" s="203"/>
      <c r="AZ13" s="203"/>
      <c r="BA13" s="203"/>
      <c r="BB13" s="203"/>
      <c r="BC13" s="203"/>
      <c r="BD13" s="203"/>
      <c r="BE13" s="203"/>
      <c r="BF13" s="203"/>
      <c r="BG13" s="203"/>
      <c r="BH13" s="203"/>
      <c r="BI13" s="203"/>
      <c r="BJ13" s="203"/>
      <c r="BK13" s="203"/>
      <c r="BL13" s="203"/>
      <c r="BM13" s="203"/>
      <c r="BN13" s="203"/>
      <c r="BO13" s="203"/>
      <c r="BP13" s="203"/>
      <c r="BQ13" s="203"/>
      <c r="BR13" s="203"/>
      <c r="BS13" s="203"/>
      <c r="BT13" s="203"/>
      <c r="BU13" s="203"/>
      <c r="BV13" s="203"/>
      <c r="BW13" s="203"/>
      <c r="BX13" s="203"/>
      <c r="BY13" s="203"/>
      <c r="BZ13" s="203"/>
      <c r="CA13" s="203"/>
      <c r="CB13" s="203"/>
      <c r="CC13" s="203"/>
      <c r="CD13" s="203"/>
      <c r="CE13" s="203"/>
      <c r="CF13" s="203"/>
      <c r="CG13" s="203"/>
      <c r="CH13" s="203"/>
      <c r="CI13" s="203"/>
      <c r="CJ13" s="203"/>
      <c r="CK13" s="203"/>
      <c r="CL13" s="203"/>
    </row>
    <row r="14" s="120" customFormat="1" ht="100" customHeight="1" spans="1:90">
      <c r="A14" s="155" t="s">
        <v>58</v>
      </c>
      <c r="B14" s="150" t="s">
        <v>62</v>
      </c>
      <c r="C14" s="150"/>
      <c r="D14" s="150"/>
      <c r="E14" s="149"/>
      <c r="F14" s="149"/>
      <c r="G14" s="149"/>
      <c r="H14" s="149"/>
      <c r="I14" s="149"/>
      <c r="J14" s="150"/>
      <c r="K14" s="174"/>
      <c r="L14" s="174"/>
      <c r="M14" s="174"/>
      <c r="N14" s="174"/>
      <c r="O14" s="174"/>
      <c r="P14" s="174"/>
      <c r="Q14" s="174"/>
      <c r="R14" s="174"/>
      <c r="S14" s="174"/>
      <c r="T14" s="174"/>
      <c r="U14" s="174"/>
      <c r="V14" s="174"/>
      <c r="W14" s="183"/>
      <c r="X14" s="183"/>
      <c r="Y14" s="183"/>
      <c r="Z14" s="183"/>
      <c r="AA14" s="188"/>
      <c r="AB14" s="189"/>
      <c r="AC14" s="189"/>
      <c r="AD14" s="189"/>
      <c r="AE14" s="189"/>
      <c r="AF14" s="189"/>
      <c r="AG14" s="202"/>
      <c r="AH14" s="203"/>
      <c r="AI14" s="203"/>
      <c r="AJ14" s="203"/>
      <c r="AK14" s="203"/>
      <c r="AL14" s="203"/>
      <c r="AM14" s="203"/>
      <c r="AN14" s="203"/>
      <c r="AO14" s="203"/>
      <c r="AP14" s="203"/>
      <c r="AQ14" s="203"/>
      <c r="AR14" s="203"/>
      <c r="AS14" s="203"/>
      <c r="AT14" s="203"/>
      <c r="AU14" s="203"/>
      <c r="AV14" s="203"/>
      <c r="AW14" s="203"/>
      <c r="AX14" s="203"/>
      <c r="AY14" s="203"/>
      <c r="AZ14" s="203"/>
      <c r="BA14" s="203"/>
      <c r="BB14" s="203"/>
      <c r="BC14" s="203"/>
      <c r="BD14" s="203"/>
      <c r="BE14" s="203"/>
      <c r="BF14" s="203"/>
      <c r="BG14" s="203"/>
      <c r="BH14" s="203"/>
      <c r="BI14" s="203"/>
      <c r="BJ14" s="203"/>
      <c r="BK14" s="203"/>
      <c r="BL14" s="203"/>
      <c r="BM14" s="203"/>
      <c r="BN14" s="203"/>
      <c r="BO14" s="203"/>
      <c r="BP14" s="203"/>
      <c r="BQ14" s="203"/>
      <c r="BR14" s="203"/>
      <c r="BS14" s="203"/>
      <c r="BT14" s="203"/>
      <c r="BU14" s="203"/>
      <c r="BV14" s="203"/>
      <c r="BW14" s="203"/>
      <c r="BX14" s="203"/>
      <c r="BY14" s="203"/>
      <c r="BZ14" s="203"/>
      <c r="CA14" s="203"/>
      <c r="CB14" s="203"/>
      <c r="CC14" s="203"/>
      <c r="CD14" s="203"/>
      <c r="CE14" s="203"/>
      <c r="CF14" s="203"/>
      <c r="CG14" s="203"/>
      <c r="CH14" s="203"/>
      <c r="CI14" s="203"/>
      <c r="CJ14" s="203"/>
      <c r="CK14" s="203"/>
      <c r="CL14" s="203"/>
    </row>
    <row r="15" s="120" customFormat="1" ht="100" customHeight="1" spans="1:90">
      <c r="A15" s="155" t="s">
        <v>58</v>
      </c>
      <c r="B15" s="150" t="s">
        <v>63</v>
      </c>
      <c r="C15" s="150"/>
      <c r="D15" s="150"/>
      <c r="E15" s="149"/>
      <c r="F15" s="149"/>
      <c r="G15" s="149"/>
      <c r="H15" s="149"/>
      <c r="I15" s="149"/>
      <c r="J15" s="150"/>
      <c r="K15" s="174">
        <f t="shared" ref="K15:V15" si="5">SUM(K16)</f>
        <v>445</v>
      </c>
      <c r="L15" s="174">
        <f t="shared" si="5"/>
        <v>445</v>
      </c>
      <c r="M15" s="174">
        <f t="shared" si="5"/>
        <v>1825</v>
      </c>
      <c r="N15" s="174">
        <f t="shared" si="5"/>
        <v>43.7468</v>
      </c>
      <c r="O15" s="174">
        <f t="shared" si="5"/>
        <v>43.7468</v>
      </c>
      <c r="P15" s="174">
        <f t="shared" si="5"/>
        <v>0</v>
      </c>
      <c r="Q15" s="174">
        <f t="shared" si="5"/>
        <v>0</v>
      </c>
      <c r="R15" s="174">
        <f t="shared" si="5"/>
        <v>0</v>
      </c>
      <c r="S15" s="174">
        <f t="shared" si="5"/>
        <v>0</v>
      </c>
      <c r="T15" s="174">
        <f t="shared" si="5"/>
        <v>0</v>
      </c>
      <c r="U15" s="174">
        <f t="shared" si="5"/>
        <v>0</v>
      </c>
      <c r="V15" s="174">
        <f t="shared" si="5"/>
        <v>0</v>
      </c>
      <c r="W15" s="183">
        <v>0</v>
      </c>
      <c r="X15" s="183"/>
      <c r="Y15" s="183"/>
      <c r="Z15" s="183"/>
      <c r="AA15" s="188"/>
      <c r="AB15" s="189"/>
      <c r="AC15" s="189"/>
      <c r="AD15" s="189"/>
      <c r="AE15" s="189"/>
      <c r="AF15" s="189"/>
      <c r="AG15" s="202"/>
      <c r="AH15" s="203"/>
      <c r="AI15" s="203"/>
      <c r="AJ15" s="203"/>
      <c r="AK15" s="203"/>
      <c r="AL15" s="203"/>
      <c r="AM15" s="203"/>
      <c r="AN15" s="203"/>
      <c r="AO15" s="203"/>
      <c r="AP15" s="203"/>
      <c r="AQ15" s="203"/>
      <c r="AR15" s="203"/>
      <c r="AS15" s="203"/>
      <c r="AT15" s="203"/>
      <c r="AU15" s="203"/>
      <c r="AV15" s="203"/>
      <c r="AW15" s="203"/>
      <c r="AX15" s="203"/>
      <c r="AY15" s="203"/>
      <c r="AZ15" s="203"/>
      <c r="BA15" s="203"/>
      <c r="BB15" s="203"/>
      <c r="BC15" s="203"/>
      <c r="BD15" s="203"/>
      <c r="BE15" s="203"/>
      <c r="BF15" s="203"/>
      <c r="BG15" s="203"/>
      <c r="BH15" s="203"/>
      <c r="BI15" s="203"/>
      <c r="BJ15" s="203"/>
      <c r="BK15" s="203"/>
      <c r="BL15" s="203"/>
      <c r="BM15" s="203"/>
      <c r="BN15" s="203"/>
      <c r="BO15" s="203"/>
      <c r="BP15" s="203"/>
      <c r="BQ15" s="203"/>
      <c r="BR15" s="203"/>
      <c r="BS15" s="203"/>
      <c r="BT15" s="203"/>
      <c r="BU15" s="203"/>
      <c r="BV15" s="203"/>
      <c r="BW15" s="203"/>
      <c r="BX15" s="203"/>
      <c r="BY15" s="203"/>
      <c r="BZ15" s="203"/>
      <c r="CA15" s="203"/>
      <c r="CB15" s="203"/>
      <c r="CC15" s="203"/>
      <c r="CD15" s="203"/>
      <c r="CE15" s="203"/>
      <c r="CF15" s="203"/>
      <c r="CG15" s="203"/>
      <c r="CH15" s="203"/>
      <c r="CI15" s="203"/>
      <c r="CJ15" s="203"/>
      <c r="CK15" s="203"/>
      <c r="CL15" s="203"/>
    </row>
    <row r="16" s="126" customFormat="1" ht="300" customHeight="1" spans="1:91">
      <c r="A16" s="157">
        <v>3</v>
      </c>
      <c r="B16" s="158" t="s">
        <v>374</v>
      </c>
      <c r="C16" s="158">
        <v>2025</v>
      </c>
      <c r="D16" s="163" t="s">
        <v>375</v>
      </c>
      <c r="E16" s="160" t="s">
        <v>40</v>
      </c>
      <c r="F16" s="160" t="s">
        <v>46</v>
      </c>
      <c r="G16" s="158" t="s">
        <v>47</v>
      </c>
      <c r="H16" s="158" t="s">
        <v>48</v>
      </c>
      <c r="I16" s="158" t="s">
        <v>49</v>
      </c>
      <c r="J16" s="317" t="s">
        <v>376</v>
      </c>
      <c r="K16" s="181">
        <v>445</v>
      </c>
      <c r="L16" s="181">
        <v>445</v>
      </c>
      <c r="M16" s="181">
        <v>1825</v>
      </c>
      <c r="N16" s="181">
        <v>43.7468</v>
      </c>
      <c r="O16" s="181">
        <v>43.7468</v>
      </c>
      <c r="P16" s="181"/>
      <c r="Q16" s="181"/>
      <c r="R16" s="181"/>
      <c r="S16" s="181"/>
      <c r="T16" s="181"/>
      <c r="U16" s="181"/>
      <c r="V16" s="181"/>
      <c r="W16" s="158" t="s">
        <v>48</v>
      </c>
      <c r="X16" s="158" t="s">
        <v>364</v>
      </c>
      <c r="Y16" s="158" t="s">
        <v>72</v>
      </c>
      <c r="Z16" s="158" t="s">
        <v>54</v>
      </c>
      <c r="AA16" s="181" t="s">
        <v>55</v>
      </c>
      <c r="AB16" s="158" t="s">
        <v>377</v>
      </c>
      <c r="AC16" s="158" t="s">
        <v>378</v>
      </c>
      <c r="AD16" s="181" t="s">
        <v>402</v>
      </c>
      <c r="AE16" s="158" t="s">
        <v>403</v>
      </c>
      <c r="AF16" s="158" t="s">
        <v>367</v>
      </c>
      <c r="AG16" s="207"/>
      <c r="AH16" s="210"/>
      <c r="AI16" s="210"/>
      <c r="AJ16" s="210"/>
      <c r="AK16" s="210"/>
      <c r="AL16" s="210"/>
      <c r="AM16" s="210"/>
      <c r="AN16" s="210"/>
      <c r="AO16" s="210"/>
      <c r="AP16" s="210"/>
      <c r="AQ16" s="210"/>
      <c r="AR16" s="210"/>
      <c r="AS16" s="210"/>
      <c r="AT16" s="210"/>
      <c r="AU16" s="210"/>
      <c r="AV16" s="210"/>
      <c r="AW16" s="210"/>
      <c r="AX16" s="210"/>
      <c r="AY16" s="210"/>
      <c r="AZ16" s="210"/>
      <c r="BA16" s="210"/>
      <c r="BB16" s="210"/>
      <c r="BC16" s="210"/>
      <c r="BD16" s="210"/>
      <c r="BE16" s="210"/>
      <c r="BF16" s="210"/>
      <c r="BG16" s="210"/>
      <c r="BH16" s="210"/>
      <c r="BI16" s="210"/>
      <c r="BJ16" s="210"/>
      <c r="BK16" s="210"/>
      <c r="BL16" s="210"/>
      <c r="BM16" s="210"/>
      <c r="BN16" s="210"/>
      <c r="BO16" s="210"/>
      <c r="BP16" s="210"/>
      <c r="BQ16" s="210"/>
      <c r="BR16" s="210"/>
      <c r="BS16" s="210"/>
      <c r="BT16" s="210"/>
      <c r="BU16" s="210"/>
      <c r="BV16" s="210"/>
      <c r="BW16" s="210"/>
      <c r="BX16" s="210"/>
      <c r="BY16" s="210"/>
      <c r="BZ16" s="210"/>
      <c r="CA16" s="210"/>
      <c r="CB16" s="210"/>
      <c r="CC16" s="210"/>
      <c r="CD16" s="210"/>
      <c r="CE16" s="210"/>
      <c r="CF16" s="210"/>
      <c r="CG16" s="210"/>
      <c r="CH16" s="210"/>
      <c r="CI16" s="210"/>
      <c r="CJ16" s="210"/>
      <c r="CK16" s="210"/>
      <c r="CL16" s="210"/>
      <c r="CM16" s="214"/>
    </row>
    <row r="17" s="120" customFormat="1" ht="100" customHeight="1" spans="1:90">
      <c r="A17" s="155" t="s">
        <v>58</v>
      </c>
      <c r="B17" s="150" t="s">
        <v>64</v>
      </c>
      <c r="C17" s="150"/>
      <c r="D17" s="150"/>
      <c r="E17" s="149"/>
      <c r="F17" s="149"/>
      <c r="G17" s="149"/>
      <c r="H17" s="149"/>
      <c r="I17" s="149"/>
      <c r="J17" s="150"/>
      <c r="K17" s="174">
        <f t="shared" ref="K17:V17" si="6">SUM(K18)</f>
        <v>830</v>
      </c>
      <c r="L17" s="174">
        <f t="shared" si="6"/>
        <v>830</v>
      </c>
      <c r="M17" s="174">
        <f t="shared" si="6"/>
        <v>3403</v>
      </c>
      <c r="N17" s="174">
        <f t="shared" si="6"/>
        <v>7.3</v>
      </c>
      <c r="O17" s="174">
        <f t="shared" si="6"/>
        <v>7.3</v>
      </c>
      <c r="P17" s="174">
        <f t="shared" si="6"/>
        <v>0</v>
      </c>
      <c r="Q17" s="174">
        <f t="shared" si="6"/>
        <v>0</v>
      </c>
      <c r="R17" s="174">
        <f t="shared" si="6"/>
        <v>0</v>
      </c>
      <c r="S17" s="174">
        <f t="shared" si="6"/>
        <v>0</v>
      </c>
      <c r="T17" s="174">
        <f t="shared" si="6"/>
        <v>0</v>
      </c>
      <c r="U17" s="174">
        <f t="shared" si="6"/>
        <v>0</v>
      </c>
      <c r="V17" s="174">
        <f t="shared" si="6"/>
        <v>0</v>
      </c>
      <c r="W17" s="183"/>
      <c r="X17" s="183"/>
      <c r="Y17" s="183"/>
      <c r="Z17" s="183"/>
      <c r="AA17" s="188"/>
      <c r="AB17" s="189"/>
      <c r="AC17" s="189"/>
      <c r="AD17" s="189"/>
      <c r="AE17" s="189"/>
      <c r="AF17" s="189"/>
      <c r="AG17" s="202"/>
      <c r="AH17" s="203"/>
      <c r="AI17" s="203"/>
      <c r="AJ17" s="203"/>
      <c r="AK17" s="203"/>
      <c r="AL17" s="203"/>
      <c r="AM17" s="203"/>
      <c r="AN17" s="203"/>
      <c r="AO17" s="203"/>
      <c r="AP17" s="203"/>
      <c r="AQ17" s="203"/>
      <c r="AR17" s="203"/>
      <c r="AS17" s="203"/>
      <c r="AT17" s="203"/>
      <c r="AU17" s="203"/>
      <c r="AV17" s="203"/>
      <c r="AW17" s="203"/>
      <c r="AX17" s="203"/>
      <c r="AY17" s="203"/>
      <c r="AZ17" s="203"/>
      <c r="BA17" s="203"/>
      <c r="BB17" s="203"/>
      <c r="BC17" s="203"/>
      <c r="BD17" s="203"/>
      <c r="BE17" s="203"/>
      <c r="BF17" s="203"/>
      <c r="BG17" s="203"/>
      <c r="BH17" s="203"/>
      <c r="BI17" s="203"/>
      <c r="BJ17" s="203"/>
      <c r="BK17" s="203"/>
      <c r="BL17" s="203"/>
      <c r="BM17" s="203"/>
      <c r="BN17" s="203"/>
      <c r="BO17" s="203"/>
      <c r="BP17" s="203"/>
      <c r="BQ17" s="203"/>
      <c r="BR17" s="203"/>
      <c r="BS17" s="203"/>
      <c r="BT17" s="203"/>
      <c r="BU17" s="203"/>
      <c r="BV17" s="203"/>
      <c r="BW17" s="203"/>
      <c r="BX17" s="203"/>
      <c r="BY17" s="203"/>
      <c r="BZ17" s="203"/>
      <c r="CA17" s="203"/>
      <c r="CB17" s="203"/>
      <c r="CC17" s="203"/>
      <c r="CD17" s="203"/>
      <c r="CE17" s="203"/>
      <c r="CF17" s="203"/>
      <c r="CG17" s="203"/>
      <c r="CH17" s="203"/>
      <c r="CI17" s="203"/>
      <c r="CJ17" s="203"/>
      <c r="CK17" s="203"/>
      <c r="CL17" s="203"/>
    </row>
    <row r="18" s="126" customFormat="1" ht="295" customHeight="1" spans="1:91">
      <c r="A18" s="157">
        <v>4</v>
      </c>
      <c r="B18" s="158" t="s">
        <v>379</v>
      </c>
      <c r="C18" s="158">
        <v>2025</v>
      </c>
      <c r="D18" s="163" t="s">
        <v>380</v>
      </c>
      <c r="E18" s="160" t="s">
        <v>168</v>
      </c>
      <c r="F18" s="160" t="s">
        <v>64</v>
      </c>
      <c r="G18" s="158" t="s">
        <v>47</v>
      </c>
      <c r="H18" s="158" t="s">
        <v>48</v>
      </c>
      <c r="I18" s="158" t="s">
        <v>49</v>
      </c>
      <c r="J18" s="317" t="s">
        <v>381</v>
      </c>
      <c r="K18" s="181">
        <v>830</v>
      </c>
      <c r="L18" s="181">
        <v>830</v>
      </c>
      <c r="M18" s="181">
        <v>3403</v>
      </c>
      <c r="N18" s="181">
        <v>7.3</v>
      </c>
      <c r="O18" s="181">
        <v>7.3</v>
      </c>
      <c r="P18" s="181"/>
      <c r="Q18" s="181"/>
      <c r="R18" s="181"/>
      <c r="S18" s="181"/>
      <c r="T18" s="181"/>
      <c r="U18" s="181"/>
      <c r="V18" s="181"/>
      <c r="W18" s="158" t="s">
        <v>48</v>
      </c>
      <c r="X18" s="158" t="s">
        <v>364</v>
      </c>
      <c r="Y18" s="158" t="s">
        <v>174</v>
      </c>
      <c r="Z18" s="158" t="s">
        <v>175</v>
      </c>
      <c r="AA18" s="158" t="s">
        <v>436</v>
      </c>
      <c r="AB18" s="158" t="s">
        <v>382</v>
      </c>
      <c r="AC18" s="158" t="s">
        <v>383</v>
      </c>
      <c r="AD18" s="181" t="s">
        <v>402</v>
      </c>
      <c r="AE18" s="158" t="s">
        <v>403</v>
      </c>
      <c r="AF18" s="158" t="s">
        <v>367</v>
      </c>
      <c r="AH18" s="210"/>
      <c r="AI18" s="210"/>
      <c r="AJ18" s="210"/>
      <c r="AK18" s="210"/>
      <c r="AL18" s="210"/>
      <c r="AM18" s="210"/>
      <c r="AN18" s="210"/>
      <c r="AO18" s="210"/>
      <c r="AP18" s="210"/>
      <c r="AQ18" s="210"/>
      <c r="AR18" s="210"/>
      <c r="AS18" s="210"/>
      <c r="AT18" s="210"/>
      <c r="AU18" s="210"/>
      <c r="AV18" s="210"/>
      <c r="AW18" s="210"/>
      <c r="AX18" s="210"/>
      <c r="AY18" s="210"/>
      <c r="AZ18" s="210"/>
      <c r="BA18" s="210"/>
      <c r="BB18" s="210"/>
      <c r="BC18" s="210"/>
      <c r="BD18" s="210"/>
      <c r="BE18" s="210"/>
      <c r="BF18" s="210"/>
      <c r="BG18" s="210"/>
      <c r="BH18" s="210"/>
      <c r="BI18" s="210"/>
      <c r="BJ18" s="210"/>
      <c r="BK18" s="210"/>
      <c r="BL18" s="210"/>
      <c r="BM18" s="210"/>
      <c r="BN18" s="210"/>
      <c r="BO18" s="210"/>
      <c r="BP18" s="210"/>
      <c r="BQ18" s="210"/>
      <c r="BR18" s="210"/>
      <c r="BS18" s="210"/>
      <c r="BT18" s="210"/>
      <c r="BU18" s="210"/>
      <c r="BV18" s="210"/>
      <c r="BW18" s="210"/>
      <c r="BX18" s="210"/>
      <c r="BY18" s="210"/>
      <c r="BZ18" s="210"/>
      <c r="CA18" s="210"/>
      <c r="CB18" s="210"/>
      <c r="CC18" s="210"/>
      <c r="CD18" s="210"/>
      <c r="CE18" s="210"/>
      <c r="CF18" s="210"/>
      <c r="CG18" s="210"/>
      <c r="CH18" s="210"/>
      <c r="CI18" s="210"/>
      <c r="CJ18" s="210"/>
      <c r="CK18" s="210"/>
      <c r="CL18" s="210"/>
      <c r="CM18" s="214"/>
    </row>
    <row r="19" s="120" customFormat="1" ht="100" customHeight="1" spans="1:90">
      <c r="A19" s="156" t="s">
        <v>41</v>
      </c>
      <c r="B19" s="148" t="s">
        <v>46</v>
      </c>
      <c r="C19" s="148"/>
      <c r="D19" s="148"/>
      <c r="E19" s="149"/>
      <c r="F19" s="149"/>
      <c r="G19" s="149"/>
      <c r="H19" s="149"/>
      <c r="I19" s="149"/>
      <c r="J19" s="148"/>
      <c r="K19" s="174">
        <f>K20+K21+K25+K26+K30+K31</f>
        <v>2609</v>
      </c>
      <c r="L19" s="174">
        <f t="shared" ref="L19:S19" si="7">L20+L21+L25+L26+L30+L31</f>
        <v>4591</v>
      </c>
      <c r="M19" s="174">
        <f t="shared" si="7"/>
        <v>15082</v>
      </c>
      <c r="N19" s="174">
        <f t="shared" si="7"/>
        <v>3171.839264</v>
      </c>
      <c r="O19" s="174">
        <f t="shared" si="7"/>
        <v>2624.120155</v>
      </c>
      <c r="P19" s="174">
        <f t="shared" si="7"/>
        <v>166.144233</v>
      </c>
      <c r="Q19" s="174">
        <f t="shared" si="7"/>
        <v>0</v>
      </c>
      <c r="R19" s="174">
        <f t="shared" si="7"/>
        <v>9.864318</v>
      </c>
      <c r="S19" s="174">
        <f>S21+S26</f>
        <v>371.710558</v>
      </c>
      <c r="T19" s="174">
        <f>T20+T21+T25+T26+T30+T31</f>
        <v>0</v>
      </c>
      <c r="U19" s="174">
        <f>U20+U21+U25+U26+U30+U31</f>
        <v>0</v>
      </c>
      <c r="V19" s="174">
        <f>V20+V21+V25+V26+V30+V31</f>
        <v>0</v>
      </c>
      <c r="W19" s="183"/>
      <c r="X19" s="183"/>
      <c r="Y19" s="183"/>
      <c r="Z19" s="183"/>
      <c r="AA19" s="188"/>
      <c r="AB19" s="189"/>
      <c r="AC19" s="189"/>
      <c r="AD19" s="189"/>
      <c r="AE19" s="189"/>
      <c r="AF19" s="189"/>
      <c r="AG19" s="202"/>
      <c r="AH19" s="203"/>
      <c r="AI19" s="203"/>
      <c r="AJ19" s="203"/>
      <c r="AK19" s="203"/>
      <c r="AL19" s="203"/>
      <c r="AM19" s="203"/>
      <c r="AN19" s="203"/>
      <c r="AO19" s="203"/>
      <c r="AP19" s="203"/>
      <c r="AQ19" s="203"/>
      <c r="AR19" s="203"/>
      <c r="AS19" s="203"/>
      <c r="AT19" s="203"/>
      <c r="AU19" s="203"/>
      <c r="AV19" s="203"/>
      <c r="AW19" s="203"/>
      <c r="AX19" s="203"/>
      <c r="AY19" s="203"/>
      <c r="AZ19" s="203"/>
      <c r="BA19" s="203"/>
      <c r="BB19" s="203"/>
      <c r="BC19" s="203"/>
      <c r="BD19" s="203"/>
      <c r="BE19" s="203"/>
      <c r="BF19" s="203"/>
      <c r="BG19" s="203"/>
      <c r="BH19" s="203"/>
      <c r="BI19" s="203"/>
      <c r="BJ19" s="203"/>
      <c r="BK19" s="203"/>
      <c r="BL19" s="203"/>
      <c r="BM19" s="203"/>
      <c r="BN19" s="203"/>
      <c r="BO19" s="203"/>
      <c r="BP19" s="203"/>
      <c r="BQ19" s="203"/>
      <c r="BR19" s="203"/>
      <c r="BS19" s="203"/>
      <c r="BT19" s="203"/>
      <c r="BU19" s="203"/>
      <c r="BV19" s="203"/>
      <c r="BW19" s="203"/>
      <c r="BX19" s="203"/>
      <c r="BY19" s="203"/>
      <c r="BZ19" s="203"/>
      <c r="CA19" s="203"/>
      <c r="CB19" s="203"/>
      <c r="CC19" s="203"/>
      <c r="CD19" s="203"/>
      <c r="CE19" s="203"/>
      <c r="CF19" s="203"/>
      <c r="CG19" s="203"/>
      <c r="CH19" s="203"/>
      <c r="CI19" s="203"/>
      <c r="CJ19" s="203"/>
      <c r="CK19" s="203"/>
      <c r="CL19" s="203"/>
    </row>
    <row r="20" s="122" customFormat="1" ht="100" customHeight="1" spans="1:90">
      <c r="A20" s="156" t="s">
        <v>58</v>
      </c>
      <c r="B20" s="150" t="s">
        <v>65</v>
      </c>
      <c r="C20" s="150"/>
      <c r="D20" s="150"/>
      <c r="E20" s="149"/>
      <c r="F20" s="149"/>
      <c r="G20" s="149"/>
      <c r="H20" s="149"/>
      <c r="I20" s="149"/>
      <c r="J20" s="150"/>
      <c r="K20" s="178"/>
      <c r="L20" s="178"/>
      <c r="M20" s="178"/>
      <c r="N20" s="178"/>
      <c r="O20" s="178"/>
      <c r="P20" s="178"/>
      <c r="Q20" s="178"/>
      <c r="R20" s="178"/>
      <c r="S20" s="178"/>
      <c r="T20" s="178"/>
      <c r="U20" s="178"/>
      <c r="V20" s="178"/>
      <c r="W20" s="184"/>
      <c r="X20" s="184"/>
      <c r="Y20" s="184"/>
      <c r="Z20" s="184"/>
      <c r="AA20" s="190"/>
      <c r="AB20" s="190"/>
      <c r="AC20" s="190"/>
      <c r="AD20" s="190"/>
      <c r="AE20" s="190"/>
      <c r="AF20" s="190"/>
      <c r="AG20" s="190"/>
      <c r="AH20" s="206"/>
      <c r="AI20" s="206"/>
      <c r="AJ20" s="206"/>
      <c r="AK20" s="206"/>
      <c r="AL20" s="206"/>
      <c r="AM20" s="206"/>
      <c r="AN20" s="206"/>
      <c r="AO20" s="206"/>
      <c r="AP20" s="206"/>
      <c r="AQ20" s="206"/>
      <c r="AR20" s="206"/>
      <c r="AS20" s="206"/>
      <c r="AT20" s="206"/>
      <c r="AU20" s="206"/>
      <c r="AV20" s="206"/>
      <c r="AW20" s="206"/>
      <c r="AX20" s="206"/>
      <c r="AY20" s="206"/>
      <c r="AZ20" s="206"/>
      <c r="BA20" s="206"/>
      <c r="BB20" s="206"/>
      <c r="BC20" s="206"/>
      <c r="BD20" s="206"/>
      <c r="BE20" s="206"/>
      <c r="BF20" s="206"/>
      <c r="BG20" s="206"/>
      <c r="BH20" s="206"/>
      <c r="BI20" s="206"/>
      <c r="BJ20" s="206"/>
      <c r="BK20" s="206"/>
      <c r="BL20" s="206"/>
      <c r="BM20" s="206"/>
      <c r="BN20" s="206"/>
      <c r="BO20" s="206"/>
      <c r="BP20" s="206"/>
      <c r="BQ20" s="206"/>
      <c r="BR20" s="206"/>
      <c r="BS20" s="206"/>
      <c r="BT20" s="206"/>
      <c r="BU20" s="206"/>
      <c r="BV20" s="206"/>
      <c r="BW20" s="206"/>
      <c r="BX20" s="206"/>
      <c r="BY20" s="206"/>
      <c r="BZ20" s="206"/>
      <c r="CA20" s="206"/>
      <c r="CB20" s="206"/>
      <c r="CC20" s="206"/>
      <c r="CD20" s="206"/>
      <c r="CE20" s="206"/>
      <c r="CF20" s="206"/>
      <c r="CG20" s="206"/>
      <c r="CH20" s="206"/>
      <c r="CI20" s="206"/>
      <c r="CJ20" s="206"/>
      <c r="CK20" s="206"/>
      <c r="CL20" s="206"/>
    </row>
    <row r="21" s="122" customFormat="1" ht="100" customHeight="1" spans="1:90">
      <c r="A21" s="156" t="s">
        <v>58</v>
      </c>
      <c r="B21" s="150" t="s">
        <v>66</v>
      </c>
      <c r="C21" s="150"/>
      <c r="D21" s="150"/>
      <c r="E21" s="149"/>
      <c r="F21" s="149"/>
      <c r="G21" s="149"/>
      <c r="H21" s="149"/>
      <c r="I21" s="149"/>
      <c r="J21" s="150"/>
      <c r="K21" s="178">
        <f>SUM(K22:K24)</f>
        <v>29</v>
      </c>
      <c r="L21" s="178">
        <f t="shared" ref="L21:V21" si="8">SUM(L22:L24)</f>
        <v>2400</v>
      </c>
      <c r="M21" s="178">
        <f t="shared" si="8"/>
        <v>6233</v>
      </c>
      <c r="N21" s="178">
        <f t="shared" si="8"/>
        <v>1845.868994</v>
      </c>
      <c r="O21" s="178">
        <f t="shared" si="8"/>
        <v>1299.380185</v>
      </c>
      <c r="P21" s="178">
        <f t="shared" si="8"/>
        <v>166.144233</v>
      </c>
      <c r="Q21" s="178">
        <f t="shared" ref="Q21:V21" si="9">SUM(Q22:Q24)</f>
        <v>0</v>
      </c>
      <c r="R21" s="178">
        <f t="shared" si="9"/>
        <v>9.864318</v>
      </c>
      <c r="S21" s="178">
        <f t="shared" si="9"/>
        <v>370.480258</v>
      </c>
      <c r="T21" s="178">
        <f t="shared" si="9"/>
        <v>0</v>
      </c>
      <c r="U21" s="178">
        <f t="shared" si="9"/>
        <v>0</v>
      </c>
      <c r="V21" s="178">
        <f t="shared" si="9"/>
        <v>0</v>
      </c>
      <c r="W21" s="184"/>
      <c r="X21" s="184"/>
      <c r="Y21" s="184"/>
      <c r="Z21" s="184"/>
      <c r="AA21" s="190"/>
      <c r="AB21" s="190"/>
      <c r="AC21" s="190"/>
      <c r="AD21" s="190"/>
      <c r="AE21" s="190"/>
      <c r="AF21" s="190"/>
      <c r="AG21" s="190"/>
      <c r="AH21" s="206"/>
      <c r="AI21" s="206"/>
      <c r="AJ21" s="206"/>
      <c r="AK21" s="206"/>
      <c r="AL21" s="206"/>
      <c r="AM21" s="206"/>
      <c r="AN21" s="206"/>
      <c r="AO21" s="206"/>
      <c r="AP21" s="206"/>
      <c r="AQ21" s="206"/>
      <c r="AR21" s="206"/>
      <c r="AS21" s="206"/>
      <c r="AT21" s="206"/>
      <c r="AU21" s="206"/>
      <c r="AV21" s="206"/>
      <c r="AW21" s="206"/>
      <c r="AX21" s="206"/>
      <c r="AY21" s="206"/>
      <c r="AZ21" s="206"/>
      <c r="BA21" s="206"/>
      <c r="BB21" s="206"/>
      <c r="BC21" s="206"/>
      <c r="BD21" s="206"/>
      <c r="BE21" s="206"/>
      <c r="BF21" s="206"/>
      <c r="BG21" s="206"/>
      <c r="BH21" s="206"/>
      <c r="BI21" s="206"/>
      <c r="BJ21" s="206"/>
      <c r="BK21" s="206"/>
      <c r="BL21" s="206"/>
      <c r="BM21" s="206"/>
      <c r="BN21" s="206"/>
      <c r="BO21" s="206"/>
      <c r="BP21" s="206"/>
      <c r="BQ21" s="206"/>
      <c r="BR21" s="206"/>
      <c r="BS21" s="206"/>
      <c r="BT21" s="206"/>
      <c r="BU21" s="206"/>
      <c r="BV21" s="206"/>
      <c r="BW21" s="206"/>
      <c r="BX21" s="206"/>
      <c r="BY21" s="206"/>
      <c r="BZ21" s="206"/>
      <c r="CA21" s="206"/>
      <c r="CB21" s="206"/>
      <c r="CC21" s="206"/>
      <c r="CD21" s="206"/>
      <c r="CE21" s="206"/>
      <c r="CF21" s="206"/>
      <c r="CG21" s="206"/>
      <c r="CH21" s="206"/>
      <c r="CI21" s="206"/>
      <c r="CJ21" s="206"/>
      <c r="CK21" s="206"/>
      <c r="CL21" s="206"/>
    </row>
    <row r="22" s="123" customFormat="1" ht="409" customHeight="1" spans="1:91">
      <c r="A22" s="157">
        <v>5</v>
      </c>
      <c r="B22" s="158" t="s">
        <v>67</v>
      </c>
      <c r="C22" s="158">
        <v>2025</v>
      </c>
      <c r="D22" s="159" t="s">
        <v>68</v>
      </c>
      <c r="E22" s="160" t="s">
        <v>40</v>
      </c>
      <c r="F22" s="160" t="s">
        <v>66</v>
      </c>
      <c r="G22" s="158" t="s">
        <v>47</v>
      </c>
      <c r="H22" s="158" t="s">
        <v>69</v>
      </c>
      <c r="I22" s="158" t="s">
        <v>70</v>
      </c>
      <c r="J22" s="179" t="s">
        <v>71</v>
      </c>
      <c r="K22" s="158">
        <v>4</v>
      </c>
      <c r="L22" s="158">
        <v>1700</v>
      </c>
      <c r="M22" s="158">
        <v>4129</v>
      </c>
      <c r="N22" s="158">
        <v>1156</v>
      </c>
      <c r="O22" s="158">
        <v>893.027389</v>
      </c>
      <c r="P22" s="158">
        <v>66</v>
      </c>
      <c r="Q22" s="158"/>
      <c r="R22" s="158"/>
      <c r="S22" s="158">
        <v>196.972611</v>
      </c>
      <c r="T22" s="158"/>
      <c r="U22" s="158"/>
      <c r="V22" s="158"/>
      <c r="W22" s="158" t="s">
        <v>72</v>
      </c>
      <c r="X22" s="158" t="s">
        <v>54</v>
      </c>
      <c r="Y22" s="158" t="s">
        <v>72</v>
      </c>
      <c r="Z22" s="158" t="s">
        <v>54</v>
      </c>
      <c r="AA22" s="158" t="s">
        <v>55</v>
      </c>
      <c r="AB22" s="191" t="s">
        <v>384</v>
      </c>
      <c r="AC22" s="191" t="s">
        <v>74</v>
      </c>
      <c r="AD22" s="181" t="s">
        <v>402</v>
      </c>
      <c r="AE22" s="158" t="s">
        <v>403</v>
      </c>
      <c r="AF22" s="158" t="s">
        <v>367</v>
      </c>
      <c r="AG22" s="207"/>
      <c r="AH22" s="208"/>
      <c r="AI22" s="208"/>
      <c r="AJ22" s="208"/>
      <c r="AK22" s="208"/>
      <c r="AL22" s="208"/>
      <c r="AM22" s="208"/>
      <c r="AN22" s="208"/>
      <c r="AO22" s="208"/>
      <c r="AP22" s="208"/>
      <c r="AQ22" s="208"/>
      <c r="AR22" s="208"/>
      <c r="AS22" s="208"/>
      <c r="AT22" s="208"/>
      <c r="AU22" s="208"/>
      <c r="AV22" s="208"/>
      <c r="AW22" s="208"/>
      <c r="AX22" s="208"/>
      <c r="AY22" s="208"/>
      <c r="AZ22" s="208"/>
      <c r="BA22" s="208"/>
      <c r="BB22" s="208"/>
      <c r="BC22" s="208"/>
      <c r="BD22" s="208"/>
      <c r="BE22" s="208"/>
      <c r="BF22" s="208"/>
      <c r="BG22" s="208"/>
      <c r="BH22" s="208"/>
      <c r="BI22" s="208"/>
      <c r="BJ22" s="208"/>
      <c r="BK22" s="208"/>
      <c r="BL22" s="208"/>
      <c r="BM22" s="208"/>
      <c r="BN22" s="208"/>
      <c r="BO22" s="208"/>
      <c r="BP22" s="208"/>
      <c r="BQ22" s="208"/>
      <c r="BR22" s="208"/>
      <c r="BS22" s="208"/>
      <c r="BT22" s="208"/>
      <c r="BU22" s="208"/>
      <c r="BV22" s="208"/>
      <c r="BW22" s="208"/>
      <c r="BX22" s="208"/>
      <c r="BY22" s="208"/>
      <c r="BZ22" s="208"/>
      <c r="CA22" s="208"/>
      <c r="CB22" s="208"/>
      <c r="CC22" s="208"/>
      <c r="CD22" s="208"/>
      <c r="CE22" s="208"/>
      <c r="CF22" s="208"/>
      <c r="CG22" s="208"/>
      <c r="CH22" s="208"/>
      <c r="CI22" s="208"/>
      <c r="CJ22" s="208"/>
      <c r="CK22" s="208"/>
      <c r="CL22" s="208"/>
      <c r="CM22" s="212"/>
    </row>
    <row r="23" s="310" customFormat="1" ht="409" customHeight="1" spans="1:90">
      <c r="A23" s="157">
        <v>6</v>
      </c>
      <c r="B23" s="158" t="s">
        <v>415</v>
      </c>
      <c r="C23" s="158">
        <v>2025</v>
      </c>
      <c r="D23" s="159" t="s">
        <v>416</v>
      </c>
      <c r="E23" s="160" t="s">
        <v>40</v>
      </c>
      <c r="F23" s="160" t="s">
        <v>66</v>
      </c>
      <c r="G23" s="158" t="s">
        <v>47</v>
      </c>
      <c r="H23" s="158" t="s">
        <v>417</v>
      </c>
      <c r="I23" s="158" t="s">
        <v>418</v>
      </c>
      <c r="J23" s="179" t="s">
        <v>434</v>
      </c>
      <c r="K23" s="158">
        <v>25</v>
      </c>
      <c r="L23" s="158">
        <v>350</v>
      </c>
      <c r="M23" s="158">
        <v>1052</v>
      </c>
      <c r="N23" s="158">
        <v>311.868994</v>
      </c>
      <c r="O23" s="158">
        <v>311.868994</v>
      </c>
      <c r="P23" s="158"/>
      <c r="Q23" s="158"/>
      <c r="R23" s="158"/>
      <c r="S23" s="158"/>
      <c r="T23" s="158"/>
      <c r="U23" s="158"/>
      <c r="V23" s="158"/>
      <c r="W23" s="158" t="s">
        <v>83</v>
      </c>
      <c r="X23" s="158" t="s">
        <v>84</v>
      </c>
      <c r="Y23" s="158" t="s">
        <v>72</v>
      </c>
      <c r="Z23" s="158" t="s">
        <v>54</v>
      </c>
      <c r="AA23" s="158" t="s">
        <v>55</v>
      </c>
      <c r="AB23" s="191" t="s">
        <v>420</v>
      </c>
      <c r="AC23" s="191" t="s">
        <v>421</v>
      </c>
      <c r="AD23" s="181"/>
      <c r="AE23" s="158"/>
      <c r="AF23" s="158" t="s">
        <v>367</v>
      </c>
      <c r="AG23" s="207"/>
      <c r="AH23" s="208"/>
      <c r="AI23" s="208"/>
      <c r="AJ23" s="208"/>
      <c r="AK23" s="208"/>
      <c r="AL23" s="208"/>
      <c r="AM23" s="208"/>
      <c r="AN23" s="208"/>
      <c r="AO23" s="208"/>
      <c r="AP23" s="208"/>
      <c r="AQ23" s="208"/>
      <c r="AR23" s="208"/>
      <c r="AS23" s="208"/>
      <c r="AT23" s="208"/>
      <c r="AU23" s="208"/>
      <c r="AV23" s="208"/>
      <c r="AW23" s="208"/>
      <c r="AX23" s="208"/>
      <c r="AY23" s="208"/>
      <c r="AZ23" s="208"/>
      <c r="BA23" s="208"/>
      <c r="BB23" s="208"/>
      <c r="BC23" s="208"/>
      <c r="BD23" s="208"/>
      <c r="BE23" s="208"/>
      <c r="BF23" s="208"/>
      <c r="BG23" s="208"/>
      <c r="BH23" s="208"/>
      <c r="BI23" s="208"/>
      <c r="BJ23" s="208"/>
      <c r="BK23" s="208"/>
      <c r="BL23" s="208"/>
      <c r="BM23" s="208"/>
      <c r="BN23" s="208"/>
      <c r="BO23" s="208"/>
      <c r="BP23" s="208"/>
      <c r="BQ23" s="208"/>
      <c r="BR23" s="208"/>
      <c r="BS23" s="208"/>
      <c r="BT23" s="208"/>
      <c r="BU23" s="208"/>
      <c r="BV23" s="208"/>
      <c r="BW23" s="208"/>
      <c r="BX23" s="208"/>
      <c r="BY23" s="208"/>
      <c r="BZ23" s="208"/>
      <c r="CA23" s="208"/>
      <c r="CB23" s="208"/>
      <c r="CC23" s="208"/>
      <c r="CD23" s="208"/>
      <c r="CE23" s="208"/>
      <c r="CF23" s="208"/>
      <c r="CG23" s="208"/>
      <c r="CH23" s="208"/>
      <c r="CI23" s="208"/>
      <c r="CJ23" s="208"/>
      <c r="CK23" s="208"/>
      <c r="CL23" s="208"/>
    </row>
    <row r="24" s="310" customFormat="1" ht="409" customHeight="1" spans="1:90">
      <c r="A24" s="313">
        <v>7</v>
      </c>
      <c r="B24" s="158" t="s">
        <v>449</v>
      </c>
      <c r="C24" s="314">
        <v>2025</v>
      </c>
      <c r="D24" s="314" t="s">
        <v>450</v>
      </c>
      <c r="E24" s="314" t="s">
        <v>40</v>
      </c>
      <c r="F24" s="314" t="s">
        <v>66</v>
      </c>
      <c r="G24" s="314" t="s">
        <v>47</v>
      </c>
      <c r="H24" s="314" t="s">
        <v>417</v>
      </c>
      <c r="I24" s="314" t="s">
        <v>451</v>
      </c>
      <c r="J24" s="314" t="s">
        <v>452</v>
      </c>
      <c r="K24" s="318" t="s">
        <v>453</v>
      </c>
      <c r="L24" s="318">
        <v>350</v>
      </c>
      <c r="M24" s="318">
        <v>1052</v>
      </c>
      <c r="N24" s="319">
        <v>378</v>
      </c>
      <c r="O24" s="318">
        <v>94.483802</v>
      </c>
      <c r="P24" s="318">
        <v>100.144233</v>
      </c>
      <c r="Q24" s="318"/>
      <c r="R24" s="318">
        <v>9.864318</v>
      </c>
      <c r="S24" s="318">
        <v>173.507647</v>
      </c>
      <c r="T24" s="318"/>
      <c r="U24" s="318"/>
      <c r="V24" s="318"/>
      <c r="W24" s="318" t="s">
        <v>83</v>
      </c>
      <c r="X24" s="318" t="s">
        <v>84</v>
      </c>
      <c r="Y24" s="318" t="s">
        <v>72</v>
      </c>
      <c r="Z24" s="318" t="s">
        <v>54</v>
      </c>
      <c r="AA24" s="318" t="s">
        <v>55</v>
      </c>
      <c r="AB24" s="314" t="s">
        <v>420</v>
      </c>
      <c r="AC24" s="320" t="s">
        <v>421</v>
      </c>
      <c r="AD24" s="321"/>
      <c r="AE24" s="318"/>
      <c r="AF24" s="318" t="s">
        <v>367</v>
      </c>
      <c r="AG24" s="276" t="s">
        <v>454</v>
      </c>
      <c r="AH24" s="208"/>
      <c r="AI24" s="208"/>
      <c r="AJ24" s="208"/>
      <c r="AK24" s="208"/>
      <c r="AL24" s="208"/>
      <c r="AM24" s="208"/>
      <c r="AN24" s="208"/>
      <c r="AO24" s="208"/>
      <c r="AP24" s="208"/>
      <c r="AQ24" s="208"/>
      <c r="AR24" s="208"/>
      <c r="AS24" s="208"/>
      <c r="AT24" s="208"/>
      <c r="AU24" s="208"/>
      <c r="AV24" s="208"/>
      <c r="AW24" s="208"/>
      <c r="AX24" s="208"/>
      <c r="AY24" s="208"/>
      <c r="AZ24" s="208"/>
      <c r="BA24" s="208"/>
      <c r="BB24" s="208"/>
      <c r="BC24" s="208"/>
      <c r="BD24" s="208"/>
      <c r="BE24" s="208"/>
      <c r="BF24" s="208"/>
      <c r="BG24" s="208"/>
      <c r="BH24" s="208"/>
      <c r="BI24" s="208"/>
      <c r="BJ24" s="208"/>
      <c r="BK24" s="208"/>
      <c r="BL24" s="208"/>
      <c r="BM24" s="208"/>
      <c r="BN24" s="208"/>
      <c r="BO24" s="208"/>
      <c r="BP24" s="208"/>
      <c r="BQ24" s="208"/>
      <c r="BR24" s="208"/>
      <c r="BS24" s="208"/>
      <c r="BT24" s="208"/>
      <c r="BU24" s="208"/>
      <c r="BV24" s="208"/>
      <c r="BW24" s="208"/>
      <c r="BX24" s="208"/>
      <c r="BY24" s="208"/>
      <c r="BZ24" s="208"/>
      <c r="CA24" s="208"/>
      <c r="CB24" s="208"/>
      <c r="CC24" s="208"/>
      <c r="CD24" s="208"/>
      <c r="CE24" s="208"/>
      <c r="CF24" s="208"/>
      <c r="CG24" s="208"/>
      <c r="CH24" s="208"/>
      <c r="CI24" s="208"/>
      <c r="CJ24" s="208"/>
      <c r="CK24" s="208"/>
      <c r="CL24" s="208"/>
    </row>
    <row r="25" s="122" customFormat="1" ht="100" customHeight="1" spans="1:90">
      <c r="A25" s="156" t="s">
        <v>58</v>
      </c>
      <c r="B25" s="148" t="s">
        <v>75</v>
      </c>
      <c r="C25" s="148"/>
      <c r="D25" s="148"/>
      <c r="E25" s="149"/>
      <c r="F25" s="149"/>
      <c r="G25" s="149"/>
      <c r="H25" s="149"/>
      <c r="I25" s="149"/>
      <c r="J25" s="148"/>
      <c r="K25" s="178"/>
      <c r="L25" s="178"/>
      <c r="M25" s="178"/>
      <c r="N25" s="178"/>
      <c r="O25" s="178"/>
      <c r="P25" s="178"/>
      <c r="Q25" s="178"/>
      <c r="R25" s="178"/>
      <c r="S25" s="178"/>
      <c r="T25" s="178"/>
      <c r="U25" s="178"/>
      <c r="V25" s="178"/>
      <c r="W25" s="184"/>
      <c r="X25" s="184"/>
      <c r="Y25" s="184"/>
      <c r="Z25" s="184"/>
      <c r="AA25" s="190"/>
      <c r="AB25" s="190"/>
      <c r="AC25" s="190"/>
      <c r="AD25" s="190"/>
      <c r="AE25" s="190"/>
      <c r="AF25" s="190"/>
      <c r="AG25" s="190"/>
      <c r="AH25" s="206"/>
      <c r="AI25" s="206"/>
      <c r="AJ25" s="206"/>
      <c r="AK25" s="206"/>
      <c r="AL25" s="206"/>
      <c r="AM25" s="206"/>
      <c r="AN25" s="206"/>
      <c r="AO25" s="206"/>
      <c r="AP25" s="206"/>
      <c r="AQ25" s="206"/>
      <c r="AR25" s="206"/>
      <c r="AS25" s="206"/>
      <c r="AT25" s="206"/>
      <c r="AU25" s="206"/>
      <c r="AV25" s="206"/>
      <c r="AW25" s="206"/>
      <c r="AX25" s="206"/>
      <c r="AY25" s="206"/>
      <c r="AZ25" s="206"/>
      <c r="BA25" s="206"/>
      <c r="BB25" s="206"/>
      <c r="BC25" s="206"/>
      <c r="BD25" s="206"/>
      <c r="BE25" s="206"/>
      <c r="BF25" s="206"/>
      <c r="BG25" s="206"/>
      <c r="BH25" s="206"/>
      <c r="BI25" s="206"/>
      <c r="BJ25" s="206"/>
      <c r="BK25" s="206"/>
      <c r="BL25" s="206"/>
      <c r="BM25" s="206"/>
      <c r="BN25" s="206"/>
      <c r="BO25" s="206"/>
      <c r="BP25" s="206"/>
      <c r="BQ25" s="206"/>
      <c r="BR25" s="206"/>
      <c r="BS25" s="206"/>
      <c r="BT25" s="206"/>
      <c r="BU25" s="206"/>
      <c r="BV25" s="206"/>
      <c r="BW25" s="206"/>
      <c r="BX25" s="206"/>
      <c r="BY25" s="206"/>
      <c r="BZ25" s="206"/>
      <c r="CA25" s="206"/>
      <c r="CB25" s="206"/>
      <c r="CC25" s="206"/>
      <c r="CD25" s="206"/>
      <c r="CE25" s="206"/>
      <c r="CF25" s="206"/>
      <c r="CG25" s="206"/>
      <c r="CH25" s="206"/>
      <c r="CI25" s="206"/>
      <c r="CJ25" s="206"/>
      <c r="CK25" s="206"/>
      <c r="CL25" s="206"/>
    </row>
    <row r="26" s="122" customFormat="1" ht="100" customHeight="1" spans="1:90">
      <c r="A26" s="156" t="s">
        <v>58</v>
      </c>
      <c r="B26" s="148" t="s">
        <v>76</v>
      </c>
      <c r="C26" s="148"/>
      <c r="D26" s="148"/>
      <c r="E26" s="149"/>
      <c r="F26" s="149"/>
      <c r="G26" s="149"/>
      <c r="H26" s="149"/>
      <c r="I26" s="149"/>
      <c r="J26" s="148"/>
      <c r="K26" s="178">
        <f t="shared" ref="K26:V26" si="10">SUM(K27:K29)</f>
        <v>2580</v>
      </c>
      <c r="L26" s="178">
        <f t="shared" si="10"/>
        <v>2191</v>
      </c>
      <c r="M26" s="178">
        <f t="shared" si="10"/>
        <v>8849</v>
      </c>
      <c r="N26" s="178">
        <f t="shared" si="10"/>
        <v>1325.97027</v>
      </c>
      <c r="O26" s="178">
        <f t="shared" si="10"/>
        <v>1324.73997</v>
      </c>
      <c r="P26" s="178">
        <f t="shared" si="10"/>
        <v>0</v>
      </c>
      <c r="Q26" s="178">
        <f t="shared" si="10"/>
        <v>0</v>
      </c>
      <c r="R26" s="178">
        <f t="shared" si="10"/>
        <v>0</v>
      </c>
      <c r="S26" s="178">
        <f t="shared" si="10"/>
        <v>1.2303</v>
      </c>
      <c r="T26" s="178">
        <f t="shared" si="10"/>
        <v>0</v>
      </c>
      <c r="U26" s="178">
        <f t="shared" si="10"/>
        <v>0</v>
      </c>
      <c r="V26" s="178">
        <f t="shared" si="10"/>
        <v>0</v>
      </c>
      <c r="W26" s="184"/>
      <c r="X26" s="184"/>
      <c r="Y26" s="184"/>
      <c r="Z26" s="184"/>
      <c r="AA26" s="190"/>
      <c r="AB26" s="190"/>
      <c r="AC26" s="190"/>
      <c r="AD26" s="190"/>
      <c r="AE26" s="190"/>
      <c r="AF26" s="190"/>
      <c r="AG26" s="190"/>
      <c r="AH26" s="206"/>
      <c r="AI26" s="206"/>
      <c r="AJ26" s="206"/>
      <c r="AK26" s="206"/>
      <c r="AL26" s="206"/>
      <c r="AM26" s="206"/>
      <c r="AN26" s="206"/>
      <c r="AO26" s="206"/>
      <c r="AP26" s="206"/>
      <c r="AQ26" s="206"/>
      <c r="AR26" s="206"/>
      <c r="AS26" s="206"/>
      <c r="AT26" s="206"/>
      <c r="AU26" s="206"/>
      <c r="AV26" s="206"/>
      <c r="AW26" s="206"/>
      <c r="AX26" s="206"/>
      <c r="AY26" s="206"/>
      <c r="AZ26" s="206"/>
      <c r="BA26" s="206"/>
      <c r="BB26" s="206"/>
      <c r="BC26" s="206"/>
      <c r="BD26" s="206"/>
      <c r="BE26" s="206"/>
      <c r="BF26" s="206"/>
      <c r="BG26" s="206"/>
      <c r="BH26" s="206"/>
      <c r="BI26" s="206"/>
      <c r="BJ26" s="206"/>
      <c r="BK26" s="206"/>
      <c r="BL26" s="206"/>
      <c r="BM26" s="206"/>
      <c r="BN26" s="206"/>
      <c r="BO26" s="206"/>
      <c r="BP26" s="206"/>
      <c r="BQ26" s="206"/>
      <c r="BR26" s="206"/>
      <c r="BS26" s="206"/>
      <c r="BT26" s="206"/>
      <c r="BU26" s="206"/>
      <c r="BV26" s="206"/>
      <c r="BW26" s="206"/>
      <c r="BX26" s="206"/>
      <c r="BY26" s="206"/>
      <c r="BZ26" s="206"/>
      <c r="CA26" s="206"/>
      <c r="CB26" s="206"/>
      <c r="CC26" s="206"/>
      <c r="CD26" s="206"/>
      <c r="CE26" s="206"/>
      <c r="CF26" s="206"/>
      <c r="CG26" s="206"/>
      <c r="CH26" s="206"/>
      <c r="CI26" s="206"/>
      <c r="CJ26" s="206"/>
      <c r="CK26" s="206"/>
      <c r="CL26" s="206"/>
    </row>
    <row r="27" s="123" customFormat="1" ht="184" customHeight="1" spans="1:91">
      <c r="A27" s="157">
        <v>8</v>
      </c>
      <c r="B27" s="158" t="s">
        <v>77</v>
      </c>
      <c r="C27" s="162">
        <v>2025</v>
      </c>
      <c r="D27" s="163" t="s">
        <v>78</v>
      </c>
      <c r="E27" s="160" t="s">
        <v>40</v>
      </c>
      <c r="F27" s="160" t="s">
        <v>79</v>
      </c>
      <c r="G27" s="160" t="s">
        <v>47</v>
      </c>
      <c r="H27" s="160" t="s">
        <v>385</v>
      </c>
      <c r="I27" s="160" t="s">
        <v>81</v>
      </c>
      <c r="J27" s="163" t="s">
        <v>386</v>
      </c>
      <c r="K27" s="160">
        <v>500</v>
      </c>
      <c r="L27" s="160">
        <v>882</v>
      </c>
      <c r="M27" s="160">
        <v>2546</v>
      </c>
      <c r="N27" s="160">
        <v>145.07</v>
      </c>
      <c r="O27" s="160">
        <v>145.07</v>
      </c>
      <c r="P27" s="160"/>
      <c r="Q27" s="160"/>
      <c r="R27" s="160"/>
      <c r="S27" s="160"/>
      <c r="T27" s="160"/>
      <c r="U27" s="160"/>
      <c r="V27" s="160"/>
      <c r="W27" s="160" t="s">
        <v>83</v>
      </c>
      <c r="X27" s="160" t="s">
        <v>84</v>
      </c>
      <c r="Y27" s="160" t="s">
        <v>92</v>
      </c>
      <c r="Z27" s="158" t="s">
        <v>93</v>
      </c>
      <c r="AA27" s="158" t="s">
        <v>55</v>
      </c>
      <c r="AB27" s="159" t="s">
        <v>85</v>
      </c>
      <c r="AC27" s="159" t="s">
        <v>86</v>
      </c>
      <c r="AD27" s="181" t="s">
        <v>402</v>
      </c>
      <c r="AE27" s="158" t="s">
        <v>403</v>
      </c>
      <c r="AF27" s="158" t="s">
        <v>367</v>
      </c>
      <c r="AG27" s="207"/>
      <c r="AH27" s="208"/>
      <c r="AI27" s="208"/>
      <c r="AJ27" s="208"/>
      <c r="AK27" s="208"/>
      <c r="AL27" s="208"/>
      <c r="AM27" s="208"/>
      <c r="AN27" s="208"/>
      <c r="AO27" s="208"/>
      <c r="AP27" s="208"/>
      <c r="AQ27" s="208"/>
      <c r="AR27" s="208"/>
      <c r="AS27" s="208"/>
      <c r="AT27" s="208"/>
      <c r="AU27" s="208"/>
      <c r="AV27" s="208"/>
      <c r="AW27" s="208"/>
      <c r="AX27" s="208"/>
      <c r="AY27" s="208"/>
      <c r="AZ27" s="208"/>
      <c r="BA27" s="208"/>
      <c r="BB27" s="208"/>
      <c r="BC27" s="208"/>
      <c r="BD27" s="208"/>
      <c r="BE27" s="208"/>
      <c r="BF27" s="208"/>
      <c r="BG27" s="208"/>
      <c r="BH27" s="208"/>
      <c r="BI27" s="208"/>
      <c r="BJ27" s="208"/>
      <c r="BK27" s="208"/>
      <c r="BL27" s="208"/>
      <c r="BM27" s="208"/>
      <c r="BN27" s="208"/>
      <c r="BO27" s="208"/>
      <c r="BP27" s="208"/>
      <c r="BQ27" s="208"/>
      <c r="BR27" s="208"/>
      <c r="BS27" s="208"/>
      <c r="BT27" s="208"/>
      <c r="BU27" s="208"/>
      <c r="BV27" s="208"/>
      <c r="BW27" s="208"/>
      <c r="BX27" s="208"/>
      <c r="BY27" s="208"/>
      <c r="BZ27" s="208"/>
      <c r="CA27" s="208"/>
      <c r="CB27" s="208"/>
      <c r="CC27" s="208"/>
      <c r="CD27" s="208"/>
      <c r="CE27" s="208"/>
      <c r="CF27" s="208"/>
      <c r="CG27" s="208"/>
      <c r="CH27" s="208"/>
      <c r="CI27" s="208"/>
      <c r="CJ27" s="208"/>
      <c r="CK27" s="208"/>
      <c r="CL27" s="208"/>
      <c r="CM27" s="212"/>
    </row>
    <row r="28" s="123" customFormat="1" ht="225" customHeight="1" spans="1:91">
      <c r="A28" s="157">
        <v>9</v>
      </c>
      <c r="B28" s="158" t="s">
        <v>87</v>
      </c>
      <c r="C28" s="162">
        <v>2025</v>
      </c>
      <c r="D28" s="163" t="s">
        <v>88</v>
      </c>
      <c r="E28" s="160" t="s">
        <v>40</v>
      </c>
      <c r="F28" s="160" t="s">
        <v>65</v>
      </c>
      <c r="G28" s="158" t="s">
        <v>47</v>
      </c>
      <c r="H28" s="158" t="s">
        <v>89</v>
      </c>
      <c r="I28" s="158" t="s">
        <v>90</v>
      </c>
      <c r="J28" s="159" t="s">
        <v>91</v>
      </c>
      <c r="K28" s="158">
        <v>280</v>
      </c>
      <c r="L28" s="158">
        <v>650</v>
      </c>
      <c r="M28" s="158">
        <v>3500</v>
      </c>
      <c r="N28" s="158">
        <v>44</v>
      </c>
      <c r="O28" s="158">
        <v>44</v>
      </c>
      <c r="P28" s="158"/>
      <c r="Q28" s="158"/>
      <c r="R28" s="158"/>
      <c r="S28" s="158"/>
      <c r="T28" s="158"/>
      <c r="U28" s="158"/>
      <c r="V28" s="158"/>
      <c r="W28" s="158" t="s">
        <v>92</v>
      </c>
      <c r="X28" s="158" t="s">
        <v>93</v>
      </c>
      <c r="Y28" s="158" t="s">
        <v>92</v>
      </c>
      <c r="Z28" s="158" t="s">
        <v>93</v>
      </c>
      <c r="AA28" s="158" t="s">
        <v>55</v>
      </c>
      <c r="AB28" s="159" t="s">
        <v>388</v>
      </c>
      <c r="AC28" s="159" t="s">
        <v>94</v>
      </c>
      <c r="AD28" s="181" t="s">
        <v>402</v>
      </c>
      <c r="AE28" s="158" t="s">
        <v>403</v>
      </c>
      <c r="AF28" s="158" t="s">
        <v>367</v>
      </c>
      <c r="AG28" s="207"/>
      <c r="AH28" s="208"/>
      <c r="AI28" s="208"/>
      <c r="AJ28" s="208"/>
      <c r="AK28" s="208"/>
      <c r="AL28" s="208"/>
      <c r="AM28" s="208"/>
      <c r="AN28" s="208"/>
      <c r="AO28" s="208"/>
      <c r="AP28" s="208"/>
      <c r="AQ28" s="208"/>
      <c r="AR28" s="208"/>
      <c r="AS28" s="208"/>
      <c r="AT28" s="208"/>
      <c r="AU28" s="208"/>
      <c r="AV28" s="208"/>
      <c r="AW28" s="208"/>
      <c r="AX28" s="208"/>
      <c r="AY28" s="208"/>
      <c r="AZ28" s="208"/>
      <c r="BA28" s="208"/>
      <c r="BB28" s="208"/>
      <c r="BC28" s="208"/>
      <c r="BD28" s="208"/>
      <c r="BE28" s="208"/>
      <c r="BF28" s="208"/>
      <c r="BG28" s="208"/>
      <c r="BH28" s="208"/>
      <c r="BI28" s="208"/>
      <c r="BJ28" s="208"/>
      <c r="BK28" s="208"/>
      <c r="BL28" s="208"/>
      <c r="BM28" s="208"/>
      <c r="BN28" s="208"/>
      <c r="BO28" s="208"/>
      <c r="BP28" s="208"/>
      <c r="BQ28" s="208"/>
      <c r="BR28" s="208"/>
      <c r="BS28" s="208"/>
      <c r="BT28" s="208"/>
      <c r="BU28" s="208"/>
      <c r="BV28" s="208"/>
      <c r="BW28" s="208"/>
      <c r="BX28" s="208"/>
      <c r="BY28" s="208"/>
      <c r="BZ28" s="208"/>
      <c r="CA28" s="208"/>
      <c r="CB28" s="208"/>
      <c r="CC28" s="208"/>
      <c r="CD28" s="208"/>
      <c r="CE28" s="208"/>
      <c r="CF28" s="208"/>
      <c r="CG28" s="208"/>
      <c r="CH28" s="208"/>
      <c r="CI28" s="208"/>
      <c r="CJ28" s="208"/>
      <c r="CK28" s="208"/>
      <c r="CL28" s="208"/>
      <c r="CM28" s="212"/>
    </row>
    <row r="29" s="123" customFormat="1" ht="409" customHeight="1" spans="1:91">
      <c r="A29" s="157">
        <v>10</v>
      </c>
      <c r="B29" s="158" t="s">
        <v>303</v>
      </c>
      <c r="C29" s="162">
        <v>2025</v>
      </c>
      <c r="D29" s="163" t="s">
        <v>304</v>
      </c>
      <c r="E29" s="160" t="s">
        <v>40</v>
      </c>
      <c r="F29" s="160" t="s">
        <v>65</v>
      </c>
      <c r="G29" s="160" t="s">
        <v>47</v>
      </c>
      <c r="H29" s="160" t="s">
        <v>305</v>
      </c>
      <c r="I29" s="160" t="s">
        <v>70</v>
      </c>
      <c r="J29" s="163" t="s">
        <v>389</v>
      </c>
      <c r="K29" s="158">
        <v>1800</v>
      </c>
      <c r="L29" s="158">
        <v>659</v>
      </c>
      <c r="M29" s="158">
        <v>2803</v>
      </c>
      <c r="N29" s="163">
        <v>1136.90027</v>
      </c>
      <c r="O29" s="163">
        <v>1135.66997</v>
      </c>
      <c r="P29" s="158"/>
      <c r="Q29" s="158"/>
      <c r="R29" s="158"/>
      <c r="S29" s="158">
        <v>1.2303</v>
      </c>
      <c r="T29" s="158"/>
      <c r="U29" s="158"/>
      <c r="V29" s="158"/>
      <c r="W29" s="160" t="s">
        <v>83</v>
      </c>
      <c r="X29" s="160" t="s">
        <v>84</v>
      </c>
      <c r="Y29" s="158" t="s">
        <v>72</v>
      </c>
      <c r="Z29" s="158" t="s">
        <v>54</v>
      </c>
      <c r="AA29" s="158" t="s">
        <v>55</v>
      </c>
      <c r="AB29" s="163" t="s">
        <v>390</v>
      </c>
      <c r="AC29" s="163" t="s">
        <v>308</v>
      </c>
      <c r="AD29" s="181" t="s">
        <v>402</v>
      </c>
      <c r="AE29" s="158" t="s">
        <v>403</v>
      </c>
      <c r="AF29" s="158" t="s">
        <v>367</v>
      </c>
      <c r="AG29" s="207"/>
      <c r="AH29" s="208"/>
      <c r="AI29" s="208"/>
      <c r="AJ29" s="208"/>
      <c r="AK29" s="208"/>
      <c r="AL29" s="208"/>
      <c r="AM29" s="208"/>
      <c r="AN29" s="208"/>
      <c r="AO29" s="208"/>
      <c r="AP29" s="208"/>
      <c r="AQ29" s="208"/>
      <c r="AR29" s="208"/>
      <c r="AS29" s="208"/>
      <c r="AT29" s="208"/>
      <c r="AU29" s="208"/>
      <c r="AV29" s="208"/>
      <c r="AW29" s="208"/>
      <c r="AX29" s="208"/>
      <c r="AY29" s="208"/>
      <c r="AZ29" s="208"/>
      <c r="BA29" s="208"/>
      <c r="BB29" s="208"/>
      <c r="BC29" s="208"/>
      <c r="BD29" s="208"/>
      <c r="BE29" s="208"/>
      <c r="BF29" s="208"/>
      <c r="BG29" s="208"/>
      <c r="BH29" s="208"/>
      <c r="BI29" s="208"/>
      <c r="BJ29" s="208"/>
      <c r="BK29" s="208"/>
      <c r="BL29" s="208"/>
      <c r="BM29" s="208"/>
      <c r="BN29" s="208"/>
      <c r="BO29" s="208"/>
      <c r="BP29" s="208"/>
      <c r="BQ29" s="208"/>
      <c r="BR29" s="208"/>
      <c r="BS29" s="208"/>
      <c r="BT29" s="208"/>
      <c r="BU29" s="208"/>
      <c r="BV29" s="208"/>
      <c r="BW29" s="208"/>
      <c r="BX29" s="208"/>
      <c r="BY29" s="208"/>
      <c r="BZ29" s="208"/>
      <c r="CA29" s="208"/>
      <c r="CB29" s="208"/>
      <c r="CC29" s="208"/>
      <c r="CD29" s="208"/>
      <c r="CE29" s="208"/>
      <c r="CF29" s="208"/>
      <c r="CG29" s="208"/>
      <c r="CH29" s="208"/>
      <c r="CI29" s="208"/>
      <c r="CJ29" s="208"/>
      <c r="CK29" s="208"/>
      <c r="CL29" s="208"/>
      <c r="CM29" s="212"/>
    </row>
    <row r="30" s="125" customFormat="1" ht="100" customHeight="1" spans="1:90">
      <c r="A30" s="156" t="s">
        <v>58</v>
      </c>
      <c r="B30" s="148" t="s">
        <v>95</v>
      </c>
      <c r="C30" s="148"/>
      <c r="D30" s="148"/>
      <c r="E30" s="149"/>
      <c r="F30" s="149"/>
      <c r="G30" s="149"/>
      <c r="H30" s="149"/>
      <c r="I30" s="149"/>
      <c r="J30" s="148"/>
      <c r="K30" s="174"/>
      <c r="L30" s="174"/>
      <c r="M30" s="174"/>
      <c r="N30" s="174"/>
      <c r="O30" s="174"/>
      <c r="P30" s="174"/>
      <c r="Q30" s="174"/>
      <c r="R30" s="174"/>
      <c r="S30" s="174" t="s">
        <v>455</v>
      </c>
      <c r="T30" s="174"/>
      <c r="U30" s="174"/>
      <c r="V30" s="174"/>
      <c r="W30" s="185"/>
      <c r="X30" s="185"/>
      <c r="Y30" s="185"/>
      <c r="Z30" s="185"/>
      <c r="AA30" s="192"/>
      <c r="AB30" s="192"/>
      <c r="AC30" s="192"/>
      <c r="AD30" s="192"/>
      <c r="AE30" s="192"/>
      <c r="AF30" s="192"/>
      <c r="AG30" s="192"/>
      <c r="AH30" s="209"/>
      <c r="AI30" s="209"/>
      <c r="AJ30" s="209"/>
      <c r="AK30" s="209"/>
      <c r="AL30" s="209"/>
      <c r="AM30" s="209"/>
      <c r="AN30" s="209"/>
      <c r="AO30" s="209"/>
      <c r="AP30" s="209"/>
      <c r="AQ30" s="209"/>
      <c r="AR30" s="209"/>
      <c r="AS30" s="209"/>
      <c r="AT30" s="209"/>
      <c r="AU30" s="209"/>
      <c r="AV30" s="209"/>
      <c r="AW30" s="209"/>
      <c r="AX30" s="209"/>
      <c r="AY30" s="209"/>
      <c r="AZ30" s="209"/>
      <c r="BA30" s="209"/>
      <c r="BB30" s="209"/>
      <c r="BC30" s="209"/>
      <c r="BD30" s="209"/>
      <c r="BE30" s="209"/>
      <c r="BF30" s="209"/>
      <c r="BG30" s="209"/>
      <c r="BH30" s="209"/>
      <c r="BI30" s="209"/>
      <c r="BJ30" s="209"/>
      <c r="BK30" s="209"/>
      <c r="BL30" s="209"/>
      <c r="BM30" s="209"/>
      <c r="BN30" s="209"/>
      <c r="BO30" s="209"/>
      <c r="BP30" s="209"/>
      <c r="BQ30" s="209"/>
      <c r="BR30" s="209"/>
      <c r="BS30" s="209"/>
      <c r="BT30" s="209"/>
      <c r="BU30" s="209"/>
      <c r="BV30" s="209"/>
      <c r="BW30" s="209"/>
      <c r="BX30" s="209"/>
      <c r="BY30" s="209"/>
      <c r="BZ30" s="209"/>
      <c r="CA30" s="209"/>
      <c r="CB30" s="209"/>
      <c r="CC30" s="209"/>
      <c r="CD30" s="209"/>
      <c r="CE30" s="209"/>
      <c r="CF30" s="209"/>
      <c r="CG30" s="209"/>
      <c r="CH30" s="209"/>
      <c r="CI30" s="209"/>
      <c r="CJ30" s="209"/>
      <c r="CK30" s="209"/>
      <c r="CL30" s="209"/>
    </row>
    <row r="31" s="125" customFormat="1" ht="100" customHeight="1" spans="1:90">
      <c r="A31" s="156" t="s">
        <v>58</v>
      </c>
      <c r="B31" s="148" t="s">
        <v>404</v>
      </c>
      <c r="C31" s="148"/>
      <c r="D31" s="148"/>
      <c r="E31" s="149"/>
      <c r="F31" s="149"/>
      <c r="G31" s="149"/>
      <c r="H31" s="149"/>
      <c r="I31" s="149"/>
      <c r="J31" s="148"/>
      <c r="K31" s="174">
        <v>0</v>
      </c>
      <c r="L31" s="174">
        <v>0</v>
      </c>
      <c r="M31" s="174">
        <v>0</v>
      </c>
      <c r="N31" s="174">
        <v>0</v>
      </c>
      <c r="O31" s="174">
        <v>0</v>
      </c>
      <c r="P31" s="174">
        <v>0</v>
      </c>
      <c r="Q31" s="174">
        <v>0</v>
      </c>
      <c r="R31" s="174">
        <v>0</v>
      </c>
      <c r="S31" s="174">
        <v>0</v>
      </c>
      <c r="T31" s="174">
        <v>0</v>
      </c>
      <c r="U31" s="174">
        <v>0</v>
      </c>
      <c r="V31" s="174">
        <v>0</v>
      </c>
      <c r="W31" s="185"/>
      <c r="X31" s="185"/>
      <c r="Y31" s="185"/>
      <c r="Z31" s="185"/>
      <c r="AA31" s="192"/>
      <c r="AB31" s="192"/>
      <c r="AC31" s="192"/>
      <c r="AD31" s="192"/>
      <c r="AE31" s="192"/>
      <c r="AF31" s="192"/>
      <c r="AG31" s="192"/>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row>
    <row r="32" s="125" customFormat="1" ht="100" customHeight="1" spans="1:90">
      <c r="A32" s="156" t="s">
        <v>41</v>
      </c>
      <c r="B32" s="148" t="s">
        <v>104</v>
      </c>
      <c r="C32" s="148"/>
      <c r="D32" s="148"/>
      <c r="E32" s="149"/>
      <c r="F32" s="149"/>
      <c r="G32" s="149"/>
      <c r="H32" s="149"/>
      <c r="I32" s="149"/>
      <c r="J32" s="148"/>
      <c r="K32" s="174">
        <f t="shared" ref="K32:V32" si="11">K33+K34+K38+K39</f>
        <v>1300</v>
      </c>
      <c r="L32" s="174">
        <f t="shared" si="11"/>
        <v>1012</v>
      </c>
      <c r="M32" s="174">
        <f t="shared" si="11"/>
        <v>3527</v>
      </c>
      <c r="N32" s="174">
        <f t="shared" si="11"/>
        <v>642.659307</v>
      </c>
      <c r="O32" s="174">
        <f t="shared" si="11"/>
        <v>637.237463</v>
      </c>
      <c r="P32" s="174">
        <f t="shared" si="11"/>
        <v>0</v>
      </c>
      <c r="Q32" s="174">
        <f t="shared" si="11"/>
        <v>0</v>
      </c>
      <c r="R32" s="174">
        <f t="shared" si="11"/>
        <v>0</v>
      </c>
      <c r="S32" s="174">
        <f t="shared" si="11"/>
        <v>5.421844</v>
      </c>
      <c r="T32" s="174">
        <f t="shared" si="11"/>
        <v>0</v>
      </c>
      <c r="U32" s="174">
        <f t="shared" si="11"/>
        <v>0</v>
      </c>
      <c r="V32" s="174">
        <f t="shared" si="11"/>
        <v>0</v>
      </c>
      <c r="W32" s="185"/>
      <c r="X32" s="185"/>
      <c r="Y32" s="185"/>
      <c r="Z32" s="185"/>
      <c r="AA32" s="192"/>
      <c r="AB32" s="192"/>
      <c r="AC32" s="192"/>
      <c r="AD32" s="192"/>
      <c r="AE32" s="192"/>
      <c r="AF32" s="192"/>
      <c r="AG32" s="192"/>
      <c r="AH32" s="209"/>
      <c r="AI32" s="209"/>
      <c r="AJ32" s="209"/>
      <c r="AK32" s="209"/>
      <c r="AL32" s="209"/>
      <c r="AM32" s="209"/>
      <c r="AN32" s="209"/>
      <c r="AO32" s="209"/>
      <c r="AP32" s="209"/>
      <c r="AQ32" s="209"/>
      <c r="AR32" s="209"/>
      <c r="AS32" s="209"/>
      <c r="AT32" s="209"/>
      <c r="AU32" s="209"/>
      <c r="AV32" s="209"/>
      <c r="AW32" s="209"/>
      <c r="AX32" s="209"/>
      <c r="AY32" s="209"/>
      <c r="AZ32" s="209"/>
      <c r="BA32" s="209"/>
      <c r="BB32" s="209"/>
      <c r="BC32" s="209"/>
      <c r="BD32" s="209"/>
      <c r="BE32" s="209"/>
      <c r="BF32" s="209"/>
      <c r="BG32" s="209"/>
      <c r="BH32" s="209"/>
      <c r="BI32" s="209"/>
      <c r="BJ32" s="209"/>
      <c r="BK32" s="209"/>
      <c r="BL32" s="209"/>
      <c r="BM32" s="209"/>
      <c r="BN32" s="209"/>
      <c r="BO32" s="209"/>
      <c r="BP32" s="209"/>
      <c r="BQ32" s="209"/>
      <c r="BR32" s="209"/>
      <c r="BS32" s="209"/>
      <c r="BT32" s="209"/>
      <c r="BU32" s="209"/>
      <c r="BV32" s="209"/>
      <c r="BW32" s="209"/>
      <c r="BX32" s="209"/>
      <c r="BY32" s="209"/>
      <c r="BZ32" s="209"/>
      <c r="CA32" s="209"/>
      <c r="CB32" s="209"/>
      <c r="CC32" s="209"/>
      <c r="CD32" s="209"/>
      <c r="CE32" s="209"/>
      <c r="CF32" s="209"/>
      <c r="CG32" s="209"/>
      <c r="CH32" s="209"/>
      <c r="CI32" s="209"/>
      <c r="CJ32" s="209"/>
      <c r="CK32" s="209"/>
      <c r="CL32" s="209"/>
    </row>
    <row r="33" s="125" customFormat="1" ht="100" customHeight="1" spans="1:90">
      <c r="A33" s="156" t="s">
        <v>58</v>
      </c>
      <c r="B33" s="148" t="s">
        <v>105</v>
      </c>
      <c r="C33" s="148"/>
      <c r="D33" s="148"/>
      <c r="E33" s="149"/>
      <c r="F33" s="149"/>
      <c r="G33" s="149"/>
      <c r="H33" s="149"/>
      <c r="I33" s="149"/>
      <c r="J33" s="148"/>
      <c r="K33" s="174"/>
      <c r="L33" s="174"/>
      <c r="M33" s="174"/>
      <c r="N33" s="174"/>
      <c r="O33" s="174"/>
      <c r="P33" s="174"/>
      <c r="Q33" s="174"/>
      <c r="R33" s="174"/>
      <c r="S33" s="174"/>
      <c r="T33" s="174"/>
      <c r="U33" s="174"/>
      <c r="V33" s="174"/>
      <c r="W33" s="185"/>
      <c r="X33" s="185"/>
      <c r="Y33" s="185"/>
      <c r="Z33" s="185"/>
      <c r="AA33" s="192"/>
      <c r="AB33" s="192"/>
      <c r="AC33" s="192"/>
      <c r="AD33" s="192"/>
      <c r="AE33" s="192"/>
      <c r="AF33" s="192"/>
      <c r="AG33" s="192"/>
      <c r="AH33" s="209"/>
      <c r="AI33" s="209"/>
      <c r="AJ33" s="209"/>
      <c r="AK33" s="209"/>
      <c r="AL33" s="209"/>
      <c r="AM33" s="209"/>
      <c r="AN33" s="209"/>
      <c r="AO33" s="209"/>
      <c r="AP33" s="209"/>
      <c r="AQ33" s="209"/>
      <c r="AR33" s="209"/>
      <c r="AS33" s="209"/>
      <c r="AT33" s="209"/>
      <c r="AU33" s="209"/>
      <c r="AV33" s="209"/>
      <c r="AW33" s="209"/>
      <c r="AX33" s="209"/>
      <c r="AY33" s="209"/>
      <c r="AZ33" s="209"/>
      <c r="BA33" s="209"/>
      <c r="BB33" s="209"/>
      <c r="BC33" s="209"/>
      <c r="BD33" s="209"/>
      <c r="BE33" s="209"/>
      <c r="BF33" s="209"/>
      <c r="BG33" s="209"/>
      <c r="BH33" s="209"/>
      <c r="BI33" s="209"/>
      <c r="BJ33" s="209"/>
      <c r="BK33" s="209"/>
      <c r="BL33" s="209"/>
      <c r="BM33" s="209"/>
      <c r="BN33" s="209"/>
      <c r="BO33" s="209"/>
      <c r="BP33" s="209"/>
      <c r="BQ33" s="209"/>
      <c r="BR33" s="209"/>
      <c r="BS33" s="209"/>
      <c r="BT33" s="209"/>
      <c r="BU33" s="209"/>
      <c r="BV33" s="209"/>
      <c r="BW33" s="209"/>
      <c r="BX33" s="209"/>
      <c r="BY33" s="209"/>
      <c r="BZ33" s="209"/>
      <c r="CA33" s="209"/>
      <c r="CB33" s="209"/>
      <c r="CC33" s="209"/>
      <c r="CD33" s="209"/>
      <c r="CE33" s="209"/>
      <c r="CF33" s="209"/>
      <c r="CG33" s="209"/>
      <c r="CH33" s="209"/>
      <c r="CI33" s="209"/>
      <c r="CJ33" s="209"/>
      <c r="CK33" s="209"/>
      <c r="CL33" s="209"/>
    </row>
    <row r="34" s="125" customFormat="1" ht="100" customHeight="1" spans="1:90">
      <c r="A34" s="156" t="s">
        <v>58</v>
      </c>
      <c r="B34" s="148" t="s">
        <v>106</v>
      </c>
      <c r="C34" s="148"/>
      <c r="D34" s="148"/>
      <c r="E34" s="149"/>
      <c r="F34" s="149"/>
      <c r="G34" s="149"/>
      <c r="H34" s="149"/>
      <c r="I34" s="149"/>
      <c r="J34" s="148"/>
      <c r="K34" s="174">
        <f t="shared" ref="K34:V34" si="12">SUM(K35:K37)</f>
        <v>1300</v>
      </c>
      <c r="L34" s="174">
        <f t="shared" si="12"/>
        <v>1012</v>
      </c>
      <c r="M34" s="174">
        <f t="shared" si="12"/>
        <v>3527</v>
      </c>
      <c r="N34" s="174">
        <f t="shared" si="12"/>
        <v>642.659307</v>
      </c>
      <c r="O34" s="174">
        <f t="shared" si="12"/>
        <v>637.237463</v>
      </c>
      <c r="P34" s="174">
        <f t="shared" si="12"/>
        <v>0</v>
      </c>
      <c r="Q34" s="174">
        <f t="shared" si="12"/>
        <v>0</v>
      </c>
      <c r="R34" s="174">
        <f t="shared" si="12"/>
        <v>0</v>
      </c>
      <c r="S34" s="174">
        <f t="shared" si="12"/>
        <v>5.421844</v>
      </c>
      <c r="T34" s="174">
        <f t="shared" si="12"/>
        <v>0</v>
      </c>
      <c r="U34" s="174">
        <f t="shared" si="12"/>
        <v>0</v>
      </c>
      <c r="V34" s="174">
        <f t="shared" si="12"/>
        <v>0</v>
      </c>
      <c r="W34" s="185"/>
      <c r="X34" s="185"/>
      <c r="Y34" s="185"/>
      <c r="Z34" s="185"/>
      <c r="AA34" s="192"/>
      <c r="AB34" s="192"/>
      <c r="AC34" s="192"/>
      <c r="AD34" s="192"/>
      <c r="AE34" s="192"/>
      <c r="AF34" s="192"/>
      <c r="AG34" s="192"/>
      <c r="AH34" s="209"/>
      <c r="AI34" s="209"/>
      <c r="AJ34" s="209"/>
      <c r="AK34" s="209"/>
      <c r="AL34" s="209"/>
      <c r="AM34" s="209"/>
      <c r="AN34" s="209"/>
      <c r="AO34" s="209"/>
      <c r="AP34" s="209"/>
      <c r="AQ34" s="209"/>
      <c r="AR34" s="209"/>
      <c r="AS34" s="209"/>
      <c r="AT34" s="209"/>
      <c r="AU34" s="209"/>
      <c r="AV34" s="209"/>
      <c r="AW34" s="209"/>
      <c r="AX34" s="209"/>
      <c r="AY34" s="209"/>
      <c r="AZ34" s="209"/>
      <c r="BA34" s="209"/>
      <c r="BB34" s="209"/>
      <c r="BC34" s="209"/>
      <c r="BD34" s="209"/>
      <c r="BE34" s="209"/>
      <c r="BF34" s="209"/>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C34" s="209"/>
      <c r="CD34" s="209"/>
      <c r="CE34" s="209"/>
      <c r="CF34" s="209"/>
      <c r="CG34" s="209"/>
      <c r="CH34" s="209"/>
      <c r="CI34" s="209"/>
      <c r="CJ34" s="209"/>
      <c r="CK34" s="209"/>
      <c r="CL34" s="209"/>
    </row>
    <row r="35" s="123" customFormat="1" ht="409" customHeight="1" spans="1:91">
      <c r="A35" s="157">
        <v>11</v>
      </c>
      <c r="B35" s="158" t="s">
        <v>107</v>
      </c>
      <c r="C35" s="162">
        <v>2025</v>
      </c>
      <c r="D35" s="163" t="s">
        <v>456</v>
      </c>
      <c r="E35" s="160" t="s">
        <v>40</v>
      </c>
      <c r="F35" s="160" t="s">
        <v>109</v>
      </c>
      <c r="G35" s="160" t="s">
        <v>47</v>
      </c>
      <c r="H35" s="160" t="s">
        <v>110</v>
      </c>
      <c r="I35" s="160" t="s">
        <v>111</v>
      </c>
      <c r="J35" s="163" t="s">
        <v>309</v>
      </c>
      <c r="K35" s="160">
        <v>600</v>
      </c>
      <c r="L35" s="158">
        <v>336</v>
      </c>
      <c r="M35" s="158">
        <v>1251</v>
      </c>
      <c r="N35" s="163">
        <v>305.392133</v>
      </c>
      <c r="O35" s="163">
        <f>N35-S35</f>
        <v>299.970289</v>
      </c>
      <c r="P35" s="158"/>
      <c r="Q35" s="158"/>
      <c r="R35" s="158"/>
      <c r="S35" s="163">
        <v>5.421844</v>
      </c>
      <c r="T35" s="158"/>
      <c r="U35" s="158"/>
      <c r="V35" s="158"/>
      <c r="W35" s="163" t="s">
        <v>113</v>
      </c>
      <c r="X35" s="160" t="s">
        <v>114</v>
      </c>
      <c r="Y35" s="160" t="s">
        <v>72</v>
      </c>
      <c r="Z35" s="158" t="s">
        <v>54</v>
      </c>
      <c r="AA35" s="158" t="s">
        <v>55</v>
      </c>
      <c r="AB35" s="159" t="s">
        <v>310</v>
      </c>
      <c r="AC35" s="193" t="s">
        <v>391</v>
      </c>
      <c r="AD35" s="181" t="s">
        <v>402</v>
      </c>
      <c r="AE35" s="158" t="s">
        <v>403</v>
      </c>
      <c r="AF35" s="322" t="s">
        <v>367</v>
      </c>
      <c r="AH35" s="208"/>
      <c r="AI35" s="208"/>
      <c r="AJ35" s="208"/>
      <c r="AK35" s="208"/>
      <c r="AL35" s="208"/>
      <c r="AM35" s="208"/>
      <c r="AN35" s="208"/>
      <c r="AO35" s="208"/>
      <c r="AP35" s="208"/>
      <c r="AQ35" s="208"/>
      <c r="AR35" s="208"/>
      <c r="AS35" s="208"/>
      <c r="AT35" s="208"/>
      <c r="AU35" s="208"/>
      <c r="AV35" s="208"/>
      <c r="AW35" s="208"/>
      <c r="AX35" s="208"/>
      <c r="AY35" s="208"/>
      <c r="AZ35" s="208"/>
      <c r="BA35" s="208"/>
      <c r="BB35" s="208"/>
      <c r="BC35" s="208"/>
      <c r="BD35" s="208"/>
      <c r="BE35" s="208"/>
      <c r="BF35" s="208"/>
      <c r="BG35" s="208"/>
      <c r="BH35" s="208"/>
      <c r="BI35" s="208"/>
      <c r="BJ35" s="208"/>
      <c r="BK35" s="208"/>
      <c r="BL35" s="208"/>
      <c r="BM35" s="208"/>
      <c r="BN35" s="208"/>
      <c r="BO35" s="208"/>
      <c r="BP35" s="208"/>
      <c r="BQ35" s="208"/>
      <c r="BR35" s="208"/>
      <c r="BS35" s="208"/>
      <c r="BT35" s="208"/>
      <c r="BU35" s="208"/>
      <c r="BV35" s="208"/>
      <c r="BW35" s="208"/>
      <c r="BX35" s="208"/>
      <c r="BY35" s="208"/>
      <c r="BZ35" s="208"/>
      <c r="CA35" s="208"/>
      <c r="CB35" s="208"/>
      <c r="CC35" s="208"/>
      <c r="CD35" s="208"/>
      <c r="CE35" s="208"/>
      <c r="CF35" s="208"/>
      <c r="CG35" s="208"/>
      <c r="CH35" s="208"/>
      <c r="CI35" s="208"/>
      <c r="CJ35" s="208"/>
      <c r="CK35" s="208"/>
      <c r="CL35" s="208"/>
      <c r="CM35" s="212"/>
    </row>
    <row r="36" s="123" customFormat="1" ht="312" customHeight="1" spans="1:91">
      <c r="A36" s="157">
        <v>12</v>
      </c>
      <c r="B36" s="158" t="s">
        <v>392</v>
      </c>
      <c r="C36" s="164">
        <v>2025</v>
      </c>
      <c r="D36" s="164" t="s">
        <v>393</v>
      </c>
      <c r="E36" s="160" t="s">
        <v>40</v>
      </c>
      <c r="F36" s="160" t="s">
        <v>46</v>
      </c>
      <c r="G36" s="158" t="s">
        <v>47</v>
      </c>
      <c r="H36" s="165" t="s">
        <v>315</v>
      </c>
      <c r="I36" s="165" t="s">
        <v>70</v>
      </c>
      <c r="J36" s="164" t="s">
        <v>394</v>
      </c>
      <c r="K36" s="180">
        <v>400</v>
      </c>
      <c r="L36" s="180">
        <v>338</v>
      </c>
      <c r="M36" s="180">
        <v>1138</v>
      </c>
      <c r="N36" s="164">
        <v>179.519018</v>
      </c>
      <c r="O36" s="164">
        <v>179.519018</v>
      </c>
      <c r="P36" s="180"/>
      <c r="Q36" s="180"/>
      <c r="R36" s="180"/>
      <c r="S36" s="180"/>
      <c r="T36" s="180"/>
      <c r="U36" s="180"/>
      <c r="V36" s="180"/>
      <c r="W36" s="186" t="s">
        <v>317</v>
      </c>
      <c r="X36" s="186" t="s">
        <v>318</v>
      </c>
      <c r="Y36" s="186" t="s">
        <v>72</v>
      </c>
      <c r="Z36" s="158" t="s">
        <v>54</v>
      </c>
      <c r="AA36" s="158" t="s">
        <v>55</v>
      </c>
      <c r="AB36" s="159" t="s">
        <v>395</v>
      </c>
      <c r="AC36" s="159" t="s">
        <v>396</v>
      </c>
      <c r="AD36" s="181" t="s">
        <v>402</v>
      </c>
      <c r="AE36" s="158" t="s">
        <v>403</v>
      </c>
      <c r="AF36" s="158" t="s">
        <v>367</v>
      </c>
      <c r="AG36" s="207"/>
      <c r="AH36" s="208"/>
      <c r="AI36" s="208"/>
      <c r="AJ36" s="208"/>
      <c r="AK36" s="208"/>
      <c r="AL36" s="208"/>
      <c r="AM36" s="208"/>
      <c r="AN36" s="208"/>
      <c r="AO36" s="208"/>
      <c r="AP36" s="208"/>
      <c r="AQ36" s="208"/>
      <c r="AR36" s="208"/>
      <c r="AS36" s="208"/>
      <c r="AT36" s="208"/>
      <c r="AU36" s="208"/>
      <c r="AV36" s="208"/>
      <c r="AW36" s="208"/>
      <c r="AX36" s="208"/>
      <c r="AY36" s="208"/>
      <c r="AZ36" s="208"/>
      <c r="BA36" s="208"/>
      <c r="BB36" s="208"/>
      <c r="BC36" s="208"/>
      <c r="BD36" s="208"/>
      <c r="BE36" s="208"/>
      <c r="BF36" s="208"/>
      <c r="BG36" s="208"/>
      <c r="BH36" s="208"/>
      <c r="BI36" s="208"/>
      <c r="BJ36" s="208"/>
      <c r="BK36" s="208"/>
      <c r="BL36" s="208"/>
      <c r="BM36" s="208"/>
      <c r="BN36" s="208"/>
      <c r="BO36" s="208"/>
      <c r="BP36" s="208"/>
      <c r="BQ36" s="208"/>
      <c r="BR36" s="208"/>
      <c r="BS36" s="208"/>
      <c r="BT36" s="208"/>
      <c r="BU36" s="208"/>
      <c r="BV36" s="208"/>
      <c r="BW36" s="208"/>
      <c r="BX36" s="208"/>
      <c r="BY36" s="208"/>
      <c r="BZ36" s="208"/>
      <c r="CA36" s="208"/>
      <c r="CB36" s="208"/>
      <c r="CC36" s="208"/>
      <c r="CD36" s="208"/>
      <c r="CE36" s="208"/>
      <c r="CF36" s="208"/>
      <c r="CG36" s="208"/>
      <c r="CH36" s="208"/>
      <c r="CI36" s="208"/>
      <c r="CJ36" s="208"/>
      <c r="CK36" s="208"/>
      <c r="CL36" s="208"/>
      <c r="CM36" s="212"/>
    </row>
    <row r="37" s="126" customFormat="1" ht="346" customHeight="1" spans="1:91">
      <c r="A37" s="157">
        <v>13</v>
      </c>
      <c r="B37" s="158" t="s">
        <v>313</v>
      </c>
      <c r="C37" s="163">
        <v>2025</v>
      </c>
      <c r="D37" s="163" t="s">
        <v>314</v>
      </c>
      <c r="E37" s="160" t="s">
        <v>40</v>
      </c>
      <c r="F37" s="160" t="s">
        <v>46</v>
      </c>
      <c r="G37" s="158" t="s">
        <v>47</v>
      </c>
      <c r="H37" s="160" t="s">
        <v>315</v>
      </c>
      <c r="I37" s="160" t="s">
        <v>70</v>
      </c>
      <c r="J37" s="163" t="s">
        <v>397</v>
      </c>
      <c r="K37" s="181">
        <v>300</v>
      </c>
      <c r="L37" s="181">
        <v>338</v>
      </c>
      <c r="M37" s="181">
        <v>1138</v>
      </c>
      <c r="N37" s="181">
        <v>157.748156</v>
      </c>
      <c r="O37" s="181">
        <v>157.748156</v>
      </c>
      <c r="P37" s="181"/>
      <c r="Q37" s="181"/>
      <c r="R37" s="181"/>
      <c r="S37" s="181"/>
      <c r="T37" s="181"/>
      <c r="U37" s="181"/>
      <c r="V37" s="181"/>
      <c r="W37" s="158" t="s">
        <v>317</v>
      </c>
      <c r="X37" s="158" t="s">
        <v>318</v>
      </c>
      <c r="Y37" s="158" t="s">
        <v>72</v>
      </c>
      <c r="Z37" s="158" t="s">
        <v>54</v>
      </c>
      <c r="AA37" s="158" t="s">
        <v>55</v>
      </c>
      <c r="AB37" s="159" t="s">
        <v>395</v>
      </c>
      <c r="AC37" s="159" t="s">
        <v>396</v>
      </c>
      <c r="AD37" s="181" t="s">
        <v>402</v>
      </c>
      <c r="AE37" s="158" t="s">
        <v>403</v>
      </c>
      <c r="AF37" s="158" t="s">
        <v>367</v>
      </c>
      <c r="AG37" s="207"/>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10"/>
      <c r="BF37" s="210"/>
      <c r="BG37" s="210"/>
      <c r="BH37" s="210"/>
      <c r="BI37" s="210"/>
      <c r="BJ37" s="210"/>
      <c r="BK37" s="210"/>
      <c r="BL37" s="210"/>
      <c r="BM37" s="210"/>
      <c r="BN37" s="210"/>
      <c r="BO37" s="210"/>
      <c r="BP37" s="210"/>
      <c r="BQ37" s="210"/>
      <c r="BR37" s="210"/>
      <c r="BS37" s="210"/>
      <c r="BT37" s="210"/>
      <c r="BU37" s="210"/>
      <c r="BV37" s="210"/>
      <c r="BW37" s="210"/>
      <c r="BX37" s="210"/>
      <c r="BY37" s="210"/>
      <c r="BZ37" s="210"/>
      <c r="CA37" s="210"/>
      <c r="CB37" s="210"/>
      <c r="CC37" s="210"/>
      <c r="CD37" s="210"/>
      <c r="CE37" s="210"/>
      <c r="CF37" s="210"/>
      <c r="CG37" s="210"/>
      <c r="CH37" s="210"/>
      <c r="CI37" s="210"/>
      <c r="CJ37" s="210"/>
      <c r="CK37" s="210"/>
      <c r="CL37" s="210"/>
      <c r="CM37" s="214"/>
    </row>
    <row r="38" s="125" customFormat="1" ht="100" customHeight="1" spans="1:90">
      <c r="A38" s="156" t="s">
        <v>58</v>
      </c>
      <c r="B38" s="148" t="s">
        <v>117</v>
      </c>
      <c r="C38" s="148"/>
      <c r="D38" s="148"/>
      <c r="E38" s="149"/>
      <c r="F38" s="149"/>
      <c r="G38" s="149"/>
      <c r="H38" s="149"/>
      <c r="I38" s="149"/>
      <c r="J38" s="148"/>
      <c r="K38" s="174"/>
      <c r="L38" s="174"/>
      <c r="M38" s="174"/>
      <c r="N38" s="174"/>
      <c r="O38" s="174"/>
      <c r="P38" s="174"/>
      <c r="Q38" s="174"/>
      <c r="R38" s="174"/>
      <c r="S38" s="174"/>
      <c r="T38" s="174"/>
      <c r="U38" s="174"/>
      <c r="V38" s="174"/>
      <c r="W38" s="183"/>
      <c r="X38" s="185"/>
      <c r="Y38" s="183"/>
      <c r="Z38" s="185"/>
      <c r="AA38" s="192"/>
      <c r="AB38" s="188"/>
      <c r="AC38" s="188"/>
      <c r="AD38" s="188"/>
      <c r="AE38" s="188"/>
      <c r="AF38" s="188"/>
      <c r="AG38" s="192"/>
      <c r="AH38" s="209"/>
      <c r="AI38" s="209"/>
      <c r="AJ38" s="209"/>
      <c r="AK38" s="209"/>
      <c r="AL38" s="209"/>
      <c r="AM38" s="209"/>
      <c r="AN38" s="209"/>
      <c r="AO38" s="209"/>
      <c r="AP38" s="209"/>
      <c r="AQ38" s="209"/>
      <c r="AR38" s="209"/>
      <c r="AS38" s="209"/>
      <c r="AT38" s="209"/>
      <c r="AU38" s="209"/>
      <c r="AV38" s="209"/>
      <c r="AW38" s="209"/>
      <c r="AX38" s="209"/>
      <c r="AY38" s="209"/>
      <c r="AZ38" s="209"/>
      <c r="BA38" s="209"/>
      <c r="BB38" s="209"/>
      <c r="BC38" s="209"/>
      <c r="BD38" s="209"/>
      <c r="BE38" s="209"/>
      <c r="BF38" s="209"/>
      <c r="BG38" s="209"/>
      <c r="BH38" s="209"/>
      <c r="BI38" s="209"/>
      <c r="BJ38" s="209"/>
      <c r="BK38" s="209"/>
      <c r="BL38" s="209"/>
      <c r="BM38" s="209"/>
      <c r="BN38" s="209"/>
      <c r="BO38" s="209"/>
      <c r="BP38" s="209"/>
      <c r="BQ38" s="209"/>
      <c r="BR38" s="209"/>
      <c r="BS38" s="209"/>
      <c r="BT38" s="209"/>
      <c r="BU38" s="209"/>
      <c r="BV38" s="209"/>
      <c r="BW38" s="209"/>
      <c r="BX38" s="209"/>
      <c r="BY38" s="209"/>
      <c r="BZ38" s="209"/>
      <c r="CA38" s="209"/>
      <c r="CB38" s="209"/>
      <c r="CC38" s="209"/>
      <c r="CD38" s="209"/>
      <c r="CE38" s="209"/>
      <c r="CF38" s="209"/>
      <c r="CG38" s="209"/>
      <c r="CH38" s="209"/>
      <c r="CI38" s="209"/>
      <c r="CJ38" s="209"/>
      <c r="CK38" s="209"/>
      <c r="CL38" s="209"/>
    </row>
    <row r="39" s="122" customFormat="1" ht="100" customHeight="1" spans="1:90">
      <c r="A39" s="156" t="s">
        <v>58</v>
      </c>
      <c r="B39" s="148" t="s">
        <v>118</v>
      </c>
      <c r="C39" s="148"/>
      <c r="D39" s="148"/>
      <c r="E39" s="149"/>
      <c r="F39" s="149"/>
      <c r="G39" s="149"/>
      <c r="H39" s="149"/>
      <c r="I39" s="149"/>
      <c r="J39" s="148"/>
      <c r="K39" s="178"/>
      <c r="L39" s="178"/>
      <c r="M39" s="178"/>
      <c r="N39" s="178"/>
      <c r="O39" s="178"/>
      <c r="P39" s="178"/>
      <c r="Q39" s="178"/>
      <c r="R39" s="178"/>
      <c r="S39" s="178"/>
      <c r="T39" s="178"/>
      <c r="U39" s="178"/>
      <c r="V39" s="178"/>
      <c r="W39" s="184"/>
      <c r="X39" s="184"/>
      <c r="Y39" s="184"/>
      <c r="Z39" s="184"/>
      <c r="AA39" s="190"/>
      <c r="AB39" s="190"/>
      <c r="AC39" s="190"/>
      <c r="AD39" s="190"/>
      <c r="AE39" s="190"/>
      <c r="AF39" s="190"/>
      <c r="AG39" s="190"/>
      <c r="AH39" s="206"/>
      <c r="AI39" s="206"/>
      <c r="AJ39" s="206"/>
      <c r="AK39" s="206"/>
      <c r="AL39" s="206"/>
      <c r="AM39" s="206"/>
      <c r="AN39" s="206"/>
      <c r="AO39" s="206"/>
      <c r="AP39" s="206"/>
      <c r="AQ39" s="206"/>
      <c r="AR39" s="206"/>
      <c r="AS39" s="206"/>
      <c r="AT39" s="206"/>
      <c r="AU39" s="206"/>
      <c r="AV39" s="206"/>
      <c r="AW39" s="206"/>
      <c r="AX39" s="206"/>
      <c r="AY39" s="206"/>
      <c r="AZ39" s="206"/>
      <c r="BA39" s="206"/>
      <c r="BB39" s="206"/>
      <c r="BC39" s="206"/>
      <c r="BD39" s="206"/>
      <c r="BE39" s="206"/>
      <c r="BF39" s="206"/>
      <c r="BG39" s="206"/>
      <c r="BH39" s="206"/>
      <c r="BI39" s="206"/>
      <c r="BJ39" s="206"/>
      <c r="BK39" s="206"/>
      <c r="BL39" s="206"/>
      <c r="BM39" s="206"/>
      <c r="BN39" s="206"/>
      <c r="BO39" s="206"/>
      <c r="BP39" s="206"/>
      <c r="BQ39" s="206"/>
      <c r="BR39" s="206"/>
      <c r="BS39" s="206"/>
      <c r="BT39" s="206"/>
      <c r="BU39" s="206"/>
      <c r="BV39" s="206"/>
      <c r="BW39" s="206"/>
      <c r="BX39" s="206"/>
      <c r="BY39" s="206"/>
      <c r="BZ39" s="206"/>
      <c r="CA39" s="206"/>
      <c r="CB39" s="206"/>
      <c r="CC39" s="206"/>
      <c r="CD39" s="206"/>
      <c r="CE39" s="206"/>
      <c r="CF39" s="206"/>
      <c r="CG39" s="206"/>
      <c r="CH39" s="206"/>
      <c r="CI39" s="206"/>
      <c r="CJ39" s="206"/>
      <c r="CK39" s="206"/>
      <c r="CL39" s="206"/>
    </row>
    <row r="40" s="122" customFormat="1" ht="100" customHeight="1" spans="1:90">
      <c r="A40" s="156" t="s">
        <v>41</v>
      </c>
      <c r="B40" s="148" t="s">
        <v>119</v>
      </c>
      <c r="C40" s="148"/>
      <c r="D40" s="148"/>
      <c r="E40" s="149"/>
      <c r="F40" s="149"/>
      <c r="G40" s="149"/>
      <c r="H40" s="149"/>
      <c r="I40" s="149"/>
      <c r="J40" s="148"/>
      <c r="K40" s="178">
        <f t="shared" ref="K40:V40" si="13">K41+K45+K46</f>
        <v>34.394</v>
      </c>
      <c r="L40" s="178">
        <f t="shared" si="13"/>
        <v>299</v>
      </c>
      <c r="M40" s="178">
        <f t="shared" si="13"/>
        <v>1094</v>
      </c>
      <c r="N40" s="178">
        <f t="shared" si="13"/>
        <v>1709.213212</v>
      </c>
      <c r="O40" s="178">
        <f t="shared" si="13"/>
        <v>1653.640897</v>
      </c>
      <c r="P40" s="178">
        <f t="shared" si="13"/>
        <v>0</v>
      </c>
      <c r="Q40" s="178">
        <f t="shared" si="13"/>
        <v>0</v>
      </c>
      <c r="R40" s="178">
        <f t="shared" si="13"/>
        <v>0</v>
      </c>
      <c r="S40" s="178">
        <f t="shared" si="13"/>
        <v>55.572315</v>
      </c>
      <c r="T40" s="178">
        <f t="shared" si="13"/>
        <v>0</v>
      </c>
      <c r="U40" s="178">
        <f t="shared" si="13"/>
        <v>0</v>
      </c>
      <c r="V40" s="178">
        <f t="shared" si="13"/>
        <v>0</v>
      </c>
      <c r="W40" s="184"/>
      <c r="X40" s="184"/>
      <c r="Y40" s="184"/>
      <c r="Z40" s="184"/>
      <c r="AA40" s="190"/>
      <c r="AB40" s="190"/>
      <c r="AC40" s="190"/>
      <c r="AD40" s="190"/>
      <c r="AE40" s="190"/>
      <c r="AF40" s="190"/>
      <c r="AG40" s="190"/>
      <c r="AH40" s="206"/>
      <c r="AI40" s="206"/>
      <c r="AJ40" s="206"/>
      <c r="AK40" s="206"/>
      <c r="AL40" s="206"/>
      <c r="AM40" s="206"/>
      <c r="AN40" s="206"/>
      <c r="AO40" s="206"/>
      <c r="AP40" s="206"/>
      <c r="AQ40" s="206"/>
      <c r="AR40" s="206"/>
      <c r="AS40" s="206"/>
      <c r="AT40" s="206"/>
      <c r="AU40" s="206"/>
      <c r="AV40" s="206"/>
      <c r="AW40" s="206"/>
      <c r="AX40" s="206"/>
      <c r="AY40" s="206"/>
      <c r="AZ40" s="206"/>
      <c r="BA40" s="206"/>
      <c r="BB40" s="206"/>
      <c r="BC40" s="206"/>
      <c r="BD40" s="206"/>
      <c r="BE40" s="206"/>
      <c r="BF40" s="206"/>
      <c r="BG40" s="206"/>
      <c r="BH40" s="206"/>
      <c r="BI40" s="206"/>
      <c r="BJ40" s="206"/>
      <c r="BK40" s="206"/>
      <c r="BL40" s="206"/>
      <c r="BM40" s="206"/>
      <c r="BN40" s="206"/>
      <c r="BO40" s="206"/>
      <c r="BP40" s="206"/>
      <c r="BQ40" s="206"/>
      <c r="BR40" s="206"/>
      <c r="BS40" s="206"/>
      <c r="BT40" s="206"/>
      <c r="BU40" s="206"/>
      <c r="BV40" s="206"/>
      <c r="BW40" s="206"/>
      <c r="BX40" s="206"/>
      <c r="BY40" s="206"/>
      <c r="BZ40" s="206"/>
      <c r="CA40" s="206"/>
      <c r="CB40" s="206"/>
      <c r="CC40" s="206"/>
      <c r="CD40" s="206"/>
      <c r="CE40" s="206"/>
      <c r="CF40" s="206"/>
      <c r="CG40" s="206"/>
      <c r="CH40" s="206"/>
      <c r="CI40" s="206"/>
      <c r="CJ40" s="206"/>
      <c r="CK40" s="206"/>
      <c r="CL40" s="206"/>
    </row>
    <row r="41" s="122" customFormat="1" ht="100" customHeight="1" spans="1:90">
      <c r="A41" s="156" t="s">
        <v>58</v>
      </c>
      <c r="B41" s="148" t="s">
        <v>120</v>
      </c>
      <c r="C41" s="148"/>
      <c r="D41" s="148"/>
      <c r="E41" s="149"/>
      <c r="F41" s="149"/>
      <c r="G41" s="149"/>
      <c r="H41" s="149"/>
      <c r="I41" s="149"/>
      <c r="J41" s="148"/>
      <c r="K41" s="178">
        <f t="shared" ref="K41:V41" si="14">SUM(K42:K44)</f>
        <v>34.394</v>
      </c>
      <c r="L41" s="178">
        <f t="shared" si="14"/>
        <v>299</v>
      </c>
      <c r="M41" s="178">
        <f t="shared" si="14"/>
        <v>1094</v>
      </c>
      <c r="N41" s="178">
        <f t="shared" si="14"/>
        <v>1709.213212</v>
      </c>
      <c r="O41" s="178">
        <f t="shared" si="14"/>
        <v>1653.640897</v>
      </c>
      <c r="P41" s="178">
        <f t="shared" si="14"/>
        <v>0</v>
      </c>
      <c r="Q41" s="178">
        <f t="shared" si="14"/>
        <v>0</v>
      </c>
      <c r="R41" s="178">
        <f t="shared" si="14"/>
        <v>0</v>
      </c>
      <c r="S41" s="178">
        <f t="shared" si="14"/>
        <v>55.572315</v>
      </c>
      <c r="T41" s="178">
        <f t="shared" si="14"/>
        <v>0</v>
      </c>
      <c r="U41" s="178">
        <f t="shared" si="14"/>
        <v>0</v>
      </c>
      <c r="V41" s="178">
        <f t="shared" si="14"/>
        <v>0</v>
      </c>
      <c r="W41" s="184"/>
      <c r="X41" s="184"/>
      <c r="Y41" s="184"/>
      <c r="Z41" s="184"/>
      <c r="AA41" s="190"/>
      <c r="AB41" s="190"/>
      <c r="AC41" s="190"/>
      <c r="AD41" s="190"/>
      <c r="AE41" s="190"/>
      <c r="AF41" s="190"/>
      <c r="AG41" s="190"/>
      <c r="AH41" s="206"/>
      <c r="AI41" s="206"/>
      <c r="AJ41" s="206"/>
      <c r="AK41" s="206"/>
      <c r="AL41" s="206"/>
      <c r="AM41" s="206"/>
      <c r="AN41" s="206"/>
      <c r="AO41" s="206"/>
      <c r="AP41" s="206"/>
      <c r="AQ41" s="206"/>
      <c r="AR41" s="206"/>
      <c r="AS41" s="206"/>
      <c r="AT41" s="206"/>
      <c r="AU41" s="206"/>
      <c r="AV41" s="206"/>
      <c r="AW41" s="206"/>
      <c r="AX41" s="206"/>
      <c r="AY41" s="206"/>
      <c r="AZ41" s="206"/>
      <c r="BA41" s="206"/>
      <c r="BB41" s="206"/>
      <c r="BC41" s="206"/>
      <c r="BD41" s="206"/>
      <c r="BE41" s="206"/>
      <c r="BF41" s="206"/>
      <c r="BG41" s="206"/>
      <c r="BH41" s="206"/>
      <c r="BI41" s="206"/>
      <c r="BJ41" s="206"/>
      <c r="BK41" s="206"/>
      <c r="BL41" s="206"/>
      <c r="BM41" s="206"/>
      <c r="BN41" s="206"/>
      <c r="BO41" s="206"/>
      <c r="BP41" s="206"/>
      <c r="BQ41" s="206"/>
      <c r="BR41" s="206"/>
      <c r="BS41" s="206"/>
      <c r="BT41" s="206"/>
      <c r="BU41" s="206"/>
      <c r="BV41" s="206"/>
      <c r="BW41" s="206"/>
      <c r="BX41" s="206"/>
      <c r="BY41" s="206"/>
      <c r="BZ41" s="206"/>
      <c r="CA41" s="206"/>
      <c r="CB41" s="206"/>
      <c r="CC41" s="206"/>
      <c r="CD41" s="206"/>
      <c r="CE41" s="206"/>
      <c r="CF41" s="206"/>
      <c r="CG41" s="206"/>
      <c r="CH41" s="206"/>
      <c r="CI41" s="206"/>
      <c r="CJ41" s="206"/>
      <c r="CK41" s="206"/>
      <c r="CL41" s="206"/>
    </row>
    <row r="42" s="123" customFormat="1" ht="369" customHeight="1" spans="1:91">
      <c r="A42" s="157">
        <v>14</v>
      </c>
      <c r="B42" s="158" t="s">
        <v>321</v>
      </c>
      <c r="C42" s="158">
        <v>2025</v>
      </c>
      <c r="D42" s="163" t="s">
        <v>322</v>
      </c>
      <c r="E42" s="160" t="s">
        <v>123</v>
      </c>
      <c r="F42" s="160" t="s">
        <v>79</v>
      </c>
      <c r="G42" s="160" t="s">
        <v>47</v>
      </c>
      <c r="H42" s="160" t="s">
        <v>323</v>
      </c>
      <c r="I42" s="160" t="s">
        <v>70</v>
      </c>
      <c r="J42" s="163" t="s">
        <v>324</v>
      </c>
      <c r="K42" s="160">
        <v>13.736</v>
      </c>
      <c r="L42" s="160">
        <v>92</v>
      </c>
      <c r="M42" s="160">
        <v>326</v>
      </c>
      <c r="N42" s="163">
        <v>950.299268</v>
      </c>
      <c r="O42" s="163">
        <f>N42-S42</f>
        <v>895.770897</v>
      </c>
      <c r="P42" s="158"/>
      <c r="Q42" s="158"/>
      <c r="R42" s="158"/>
      <c r="S42" s="158">
        <v>54.528371</v>
      </c>
      <c r="T42" s="158"/>
      <c r="U42" s="158"/>
      <c r="V42" s="158"/>
      <c r="W42" s="163" t="s">
        <v>325</v>
      </c>
      <c r="X42" s="158" t="s">
        <v>326</v>
      </c>
      <c r="Y42" s="160" t="s">
        <v>72</v>
      </c>
      <c r="Z42" s="158" t="s">
        <v>54</v>
      </c>
      <c r="AA42" s="158" t="s">
        <v>55</v>
      </c>
      <c r="AB42" s="163" t="s">
        <v>398</v>
      </c>
      <c r="AC42" s="163" t="s">
        <v>328</v>
      </c>
      <c r="AD42" s="181" t="s">
        <v>402</v>
      </c>
      <c r="AE42" s="158" t="s">
        <v>403</v>
      </c>
      <c r="AF42" s="158" t="s">
        <v>367</v>
      </c>
      <c r="AH42" s="208"/>
      <c r="AI42" s="208"/>
      <c r="AJ42" s="208"/>
      <c r="AK42" s="208"/>
      <c r="AL42" s="208"/>
      <c r="AM42" s="208"/>
      <c r="AN42" s="208"/>
      <c r="AO42" s="208"/>
      <c r="AP42" s="208"/>
      <c r="AQ42" s="208"/>
      <c r="AR42" s="208"/>
      <c r="AS42" s="208"/>
      <c r="AT42" s="208"/>
      <c r="AU42" s="208"/>
      <c r="AV42" s="208"/>
      <c r="AW42" s="208"/>
      <c r="AX42" s="208"/>
      <c r="AY42" s="208"/>
      <c r="AZ42" s="208"/>
      <c r="BA42" s="208"/>
      <c r="BB42" s="208"/>
      <c r="BC42" s="208"/>
      <c r="BD42" s="208"/>
      <c r="BE42" s="208"/>
      <c r="BF42" s="208"/>
      <c r="BG42" s="208"/>
      <c r="BH42" s="208"/>
      <c r="BI42" s="208"/>
      <c r="BJ42" s="208"/>
      <c r="BK42" s="208"/>
      <c r="BL42" s="208"/>
      <c r="BM42" s="208"/>
      <c r="BN42" s="208"/>
      <c r="BO42" s="208"/>
      <c r="BP42" s="208"/>
      <c r="BQ42" s="208"/>
      <c r="BR42" s="208"/>
      <c r="BS42" s="208"/>
      <c r="BT42" s="208"/>
      <c r="BU42" s="208"/>
      <c r="BV42" s="208"/>
      <c r="BW42" s="208"/>
      <c r="BX42" s="208"/>
      <c r="BY42" s="208"/>
      <c r="BZ42" s="208"/>
      <c r="CA42" s="208"/>
      <c r="CB42" s="208"/>
      <c r="CC42" s="208"/>
      <c r="CD42" s="208"/>
      <c r="CE42" s="208"/>
      <c r="CF42" s="208"/>
      <c r="CG42" s="208"/>
      <c r="CH42" s="208"/>
      <c r="CI42" s="208"/>
      <c r="CJ42" s="208"/>
      <c r="CK42" s="208"/>
      <c r="CL42" s="208"/>
      <c r="CM42" s="212"/>
    </row>
    <row r="43" s="124" customFormat="1" ht="360" customHeight="1" spans="1:91">
      <c r="A43" s="151">
        <v>15</v>
      </c>
      <c r="B43" s="152" t="s">
        <v>329</v>
      </c>
      <c r="C43" s="152">
        <v>2025</v>
      </c>
      <c r="D43" s="153" t="s">
        <v>330</v>
      </c>
      <c r="E43" s="154" t="s">
        <v>123</v>
      </c>
      <c r="F43" s="154" t="s">
        <v>79</v>
      </c>
      <c r="G43" s="154" t="s">
        <v>47</v>
      </c>
      <c r="H43" s="154" t="s">
        <v>331</v>
      </c>
      <c r="I43" s="154" t="s">
        <v>70</v>
      </c>
      <c r="J43" s="153" t="s">
        <v>332</v>
      </c>
      <c r="K43" s="154">
        <v>2.658</v>
      </c>
      <c r="L43" s="154">
        <v>207</v>
      </c>
      <c r="M43" s="154">
        <v>768</v>
      </c>
      <c r="N43" s="154">
        <v>200</v>
      </c>
      <c r="O43" s="152">
        <v>200</v>
      </c>
      <c r="P43" s="152"/>
      <c r="Q43" s="152"/>
      <c r="R43" s="152"/>
      <c r="S43" s="152"/>
      <c r="T43" s="152"/>
      <c r="U43" s="152"/>
      <c r="V43" s="152"/>
      <c r="W43" s="153" t="s">
        <v>113</v>
      </c>
      <c r="X43" s="152" t="s">
        <v>114</v>
      </c>
      <c r="Y43" s="154" t="s">
        <v>72</v>
      </c>
      <c r="Z43" s="152" t="s">
        <v>54</v>
      </c>
      <c r="AA43" s="152" t="s">
        <v>55</v>
      </c>
      <c r="AB43" s="153" t="s">
        <v>399</v>
      </c>
      <c r="AC43" s="153" t="s">
        <v>328</v>
      </c>
      <c r="AD43" s="175" t="s">
        <v>402</v>
      </c>
      <c r="AE43" s="152" t="s">
        <v>403</v>
      </c>
      <c r="AF43" s="233" t="s">
        <v>334</v>
      </c>
      <c r="AH43" s="134"/>
      <c r="AI43" s="134"/>
      <c r="AJ43" s="134"/>
      <c r="AK43" s="134"/>
      <c r="AL43" s="134"/>
      <c r="AM43" s="134"/>
      <c r="AN43" s="134"/>
      <c r="AO43" s="134"/>
      <c r="AP43" s="134"/>
      <c r="AQ43" s="134"/>
      <c r="AR43" s="134"/>
      <c r="AS43" s="134"/>
      <c r="AT43" s="134"/>
      <c r="AU43" s="134"/>
      <c r="AV43" s="134"/>
      <c r="AW43" s="134"/>
      <c r="AX43" s="134"/>
      <c r="AY43" s="134"/>
      <c r="AZ43" s="134"/>
      <c r="BA43" s="134"/>
      <c r="BB43" s="134"/>
      <c r="BC43" s="134"/>
      <c r="BD43" s="134"/>
      <c r="BE43" s="134"/>
      <c r="BF43" s="134"/>
      <c r="BG43" s="134"/>
      <c r="BH43" s="134"/>
      <c r="BI43" s="134"/>
      <c r="BJ43" s="134"/>
      <c r="BK43" s="134"/>
      <c r="BL43" s="134"/>
      <c r="BM43" s="134"/>
      <c r="BN43" s="134"/>
      <c r="BO43" s="134"/>
      <c r="BP43" s="134"/>
      <c r="BQ43" s="134"/>
      <c r="BR43" s="134"/>
      <c r="BS43" s="134"/>
      <c r="BT43" s="134"/>
      <c r="BU43" s="134"/>
      <c r="BV43" s="134"/>
      <c r="BW43" s="134"/>
      <c r="BX43" s="134"/>
      <c r="BY43" s="134"/>
      <c r="BZ43" s="134"/>
      <c r="CA43" s="134"/>
      <c r="CB43" s="134"/>
      <c r="CC43" s="134"/>
      <c r="CD43" s="134"/>
      <c r="CE43" s="134"/>
      <c r="CF43" s="134"/>
      <c r="CG43" s="134"/>
      <c r="CH43" s="134"/>
      <c r="CI43" s="134"/>
      <c r="CJ43" s="134"/>
      <c r="CK43" s="134"/>
      <c r="CL43" s="134"/>
      <c r="CM43" s="213"/>
    </row>
    <row r="44" s="123" customFormat="1" ht="254" customHeight="1" spans="1:91">
      <c r="A44" s="315">
        <v>16</v>
      </c>
      <c r="B44" s="158" t="s">
        <v>140</v>
      </c>
      <c r="C44" s="162">
        <v>2025</v>
      </c>
      <c r="D44" s="159" t="s">
        <v>141</v>
      </c>
      <c r="E44" s="158" t="s">
        <v>123</v>
      </c>
      <c r="F44" s="158" t="s">
        <v>142</v>
      </c>
      <c r="G44" s="158" t="s">
        <v>47</v>
      </c>
      <c r="H44" s="158" t="s">
        <v>143</v>
      </c>
      <c r="I44" s="158" t="s">
        <v>70</v>
      </c>
      <c r="J44" s="159" t="s">
        <v>144</v>
      </c>
      <c r="K44" s="158">
        <v>18</v>
      </c>
      <c r="L44" s="158"/>
      <c r="M44" s="158"/>
      <c r="N44" s="158">
        <v>558.913944</v>
      </c>
      <c r="O44" s="158">
        <v>557.87</v>
      </c>
      <c r="P44" s="181"/>
      <c r="Q44" s="181"/>
      <c r="R44" s="181"/>
      <c r="S44" s="181">
        <v>1.043944</v>
      </c>
      <c r="T44" s="181"/>
      <c r="U44" s="181"/>
      <c r="V44" s="181"/>
      <c r="W44" s="159" t="s">
        <v>145</v>
      </c>
      <c r="X44" s="158" t="s">
        <v>146</v>
      </c>
      <c r="Y44" s="158" t="s">
        <v>145</v>
      </c>
      <c r="Z44" s="158" t="s">
        <v>146</v>
      </c>
      <c r="AA44" s="158" t="s">
        <v>55</v>
      </c>
      <c r="AB44" s="159" t="s">
        <v>147</v>
      </c>
      <c r="AC44" s="159" t="s">
        <v>148</v>
      </c>
      <c r="AD44" s="181" t="s">
        <v>402</v>
      </c>
      <c r="AE44" s="158" t="s">
        <v>403</v>
      </c>
      <c r="AF44" s="158" t="s">
        <v>367</v>
      </c>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12"/>
    </row>
    <row r="45" s="122" customFormat="1" ht="100" customHeight="1" spans="1:90">
      <c r="A45" s="156" t="s">
        <v>58</v>
      </c>
      <c r="B45" s="148" t="s">
        <v>149</v>
      </c>
      <c r="C45" s="148"/>
      <c r="D45" s="148"/>
      <c r="E45" s="149"/>
      <c r="F45" s="149"/>
      <c r="G45" s="149"/>
      <c r="H45" s="149"/>
      <c r="I45" s="149"/>
      <c r="J45" s="148"/>
      <c r="K45" s="178"/>
      <c r="L45" s="178"/>
      <c r="M45" s="178"/>
      <c r="N45" s="178"/>
      <c r="O45" s="178"/>
      <c r="P45" s="178"/>
      <c r="Q45" s="178"/>
      <c r="R45" s="178"/>
      <c r="S45" s="178"/>
      <c r="T45" s="178"/>
      <c r="U45" s="178"/>
      <c r="V45" s="178"/>
      <c r="W45" s="184"/>
      <c r="X45" s="184"/>
      <c r="Y45" s="184"/>
      <c r="Z45" s="184"/>
      <c r="AA45" s="190"/>
      <c r="AB45" s="190"/>
      <c r="AC45" s="190"/>
      <c r="AD45" s="190"/>
      <c r="AE45" s="190"/>
      <c r="AF45" s="190"/>
      <c r="AG45" s="190"/>
      <c r="AH45" s="206"/>
      <c r="AI45" s="206"/>
      <c r="AJ45" s="206"/>
      <c r="AK45" s="206"/>
      <c r="AL45" s="206"/>
      <c r="AM45" s="206"/>
      <c r="AN45" s="206"/>
      <c r="AO45" s="206"/>
      <c r="AP45" s="206"/>
      <c r="AQ45" s="206"/>
      <c r="AR45" s="206"/>
      <c r="AS45" s="206"/>
      <c r="AT45" s="206"/>
      <c r="AU45" s="206"/>
      <c r="AV45" s="206"/>
      <c r="AW45" s="206"/>
      <c r="AX45" s="206"/>
      <c r="AY45" s="206"/>
      <c r="AZ45" s="206"/>
      <c r="BA45" s="206"/>
      <c r="BB45" s="206"/>
      <c r="BC45" s="206"/>
      <c r="BD45" s="206"/>
      <c r="BE45" s="206"/>
      <c r="BF45" s="206"/>
      <c r="BG45" s="206"/>
      <c r="BH45" s="206"/>
      <c r="BI45" s="206"/>
      <c r="BJ45" s="206"/>
      <c r="BK45" s="206"/>
      <c r="BL45" s="206"/>
      <c r="BM45" s="206"/>
      <c r="BN45" s="206"/>
      <c r="BO45" s="206"/>
      <c r="BP45" s="206"/>
      <c r="BQ45" s="206"/>
      <c r="BR45" s="206"/>
      <c r="BS45" s="206"/>
      <c r="BT45" s="206"/>
      <c r="BU45" s="206"/>
      <c r="BV45" s="206"/>
      <c r="BW45" s="206"/>
      <c r="BX45" s="206"/>
      <c r="BY45" s="206"/>
      <c r="BZ45" s="206"/>
      <c r="CA45" s="206"/>
      <c r="CB45" s="206"/>
      <c r="CC45" s="206"/>
      <c r="CD45" s="206"/>
      <c r="CE45" s="206"/>
      <c r="CF45" s="206"/>
      <c r="CG45" s="206"/>
      <c r="CH45" s="206"/>
      <c r="CI45" s="206"/>
      <c r="CJ45" s="206"/>
      <c r="CK45" s="206"/>
      <c r="CL45" s="206"/>
    </row>
    <row r="46" s="122" customFormat="1" ht="100" customHeight="1" spans="1:90">
      <c r="A46" s="156" t="s">
        <v>58</v>
      </c>
      <c r="B46" s="148" t="s">
        <v>150</v>
      </c>
      <c r="C46" s="148"/>
      <c r="D46" s="148"/>
      <c r="E46" s="149"/>
      <c r="F46" s="149"/>
      <c r="G46" s="149"/>
      <c r="H46" s="149"/>
      <c r="I46" s="149"/>
      <c r="J46" s="148"/>
      <c r="K46" s="178"/>
      <c r="L46" s="178"/>
      <c r="M46" s="178"/>
      <c r="N46" s="178"/>
      <c r="O46" s="178"/>
      <c r="P46" s="178"/>
      <c r="Q46" s="178"/>
      <c r="R46" s="178"/>
      <c r="S46" s="178"/>
      <c r="T46" s="178"/>
      <c r="U46" s="178"/>
      <c r="V46" s="178"/>
      <c r="W46" s="184"/>
      <c r="X46" s="184"/>
      <c r="Y46" s="184"/>
      <c r="Z46" s="184"/>
      <c r="AA46" s="190"/>
      <c r="AB46" s="190"/>
      <c r="AC46" s="190"/>
      <c r="AD46" s="190"/>
      <c r="AE46" s="190"/>
      <c r="AF46" s="190"/>
      <c r="AG46" s="190"/>
      <c r="AH46" s="206"/>
      <c r="AI46" s="206"/>
      <c r="AJ46" s="206"/>
      <c r="AK46" s="206"/>
      <c r="AL46" s="206"/>
      <c r="AM46" s="206"/>
      <c r="AN46" s="206"/>
      <c r="AO46" s="206"/>
      <c r="AP46" s="206"/>
      <c r="AQ46" s="206"/>
      <c r="AR46" s="206"/>
      <c r="AS46" s="206"/>
      <c r="AT46" s="206"/>
      <c r="AU46" s="206"/>
      <c r="AV46" s="206"/>
      <c r="AW46" s="206"/>
      <c r="AX46" s="206"/>
      <c r="AY46" s="206"/>
      <c r="AZ46" s="206"/>
      <c r="BA46" s="206"/>
      <c r="BB46" s="206"/>
      <c r="BC46" s="206"/>
      <c r="BD46" s="206"/>
      <c r="BE46" s="206"/>
      <c r="BF46" s="206"/>
      <c r="BG46" s="206"/>
      <c r="BH46" s="206"/>
      <c r="BI46" s="206"/>
      <c r="BJ46" s="206"/>
      <c r="BK46" s="206"/>
      <c r="BL46" s="206"/>
      <c r="BM46" s="206"/>
      <c r="BN46" s="206"/>
      <c r="BO46" s="206"/>
      <c r="BP46" s="206"/>
      <c r="BQ46" s="206"/>
      <c r="BR46" s="206"/>
      <c r="BS46" s="206"/>
      <c r="BT46" s="206"/>
      <c r="BU46" s="206"/>
      <c r="BV46" s="206"/>
      <c r="BW46" s="206"/>
      <c r="BX46" s="206"/>
      <c r="BY46" s="206"/>
      <c r="BZ46" s="206"/>
      <c r="CA46" s="206"/>
      <c r="CB46" s="206"/>
      <c r="CC46" s="206"/>
      <c r="CD46" s="206"/>
      <c r="CE46" s="206"/>
      <c r="CF46" s="206"/>
      <c r="CG46" s="206"/>
      <c r="CH46" s="206"/>
      <c r="CI46" s="206"/>
      <c r="CJ46" s="206"/>
      <c r="CK46" s="206"/>
      <c r="CL46" s="206"/>
    </row>
    <row r="47" s="122" customFormat="1" ht="100" customHeight="1" spans="1:90">
      <c r="A47" s="156" t="s">
        <v>41</v>
      </c>
      <c r="B47" s="148" t="s">
        <v>151</v>
      </c>
      <c r="C47" s="148"/>
      <c r="D47" s="148"/>
      <c r="E47" s="149"/>
      <c r="F47" s="149"/>
      <c r="G47" s="149"/>
      <c r="H47" s="149"/>
      <c r="I47" s="149"/>
      <c r="J47" s="148"/>
      <c r="K47" s="178">
        <f t="shared" ref="K47:V47" si="15">K48+K49+K50</f>
        <v>0</v>
      </c>
      <c r="L47" s="178">
        <f t="shared" si="15"/>
        <v>0</v>
      </c>
      <c r="M47" s="178">
        <f t="shared" si="15"/>
        <v>0</v>
      </c>
      <c r="N47" s="178">
        <f t="shared" si="15"/>
        <v>0</v>
      </c>
      <c r="O47" s="178">
        <f t="shared" si="15"/>
        <v>0</v>
      </c>
      <c r="P47" s="178">
        <f t="shared" si="15"/>
        <v>0</v>
      </c>
      <c r="Q47" s="178">
        <f t="shared" si="15"/>
        <v>0</v>
      </c>
      <c r="R47" s="178">
        <f t="shared" si="15"/>
        <v>0</v>
      </c>
      <c r="S47" s="178">
        <f t="shared" si="15"/>
        <v>0</v>
      </c>
      <c r="T47" s="178">
        <f t="shared" si="15"/>
        <v>0</v>
      </c>
      <c r="U47" s="178">
        <f t="shared" si="15"/>
        <v>0</v>
      </c>
      <c r="V47" s="178">
        <f t="shared" si="15"/>
        <v>0</v>
      </c>
      <c r="W47" s="184"/>
      <c r="X47" s="184"/>
      <c r="Y47" s="184"/>
      <c r="Z47" s="184"/>
      <c r="AA47" s="190"/>
      <c r="AB47" s="190"/>
      <c r="AC47" s="190"/>
      <c r="AD47" s="190"/>
      <c r="AE47" s="190"/>
      <c r="AF47" s="190"/>
      <c r="AG47" s="190"/>
      <c r="AH47" s="206"/>
      <c r="AI47" s="206"/>
      <c r="AJ47" s="206"/>
      <c r="AK47" s="206"/>
      <c r="AL47" s="206"/>
      <c r="AM47" s="206"/>
      <c r="AN47" s="206"/>
      <c r="AO47" s="206"/>
      <c r="AP47" s="206"/>
      <c r="AQ47" s="206"/>
      <c r="AR47" s="206"/>
      <c r="AS47" s="206"/>
      <c r="AT47" s="206"/>
      <c r="AU47" s="206"/>
      <c r="AV47" s="206"/>
      <c r="AW47" s="206"/>
      <c r="AX47" s="206"/>
      <c r="AY47" s="206"/>
      <c r="AZ47" s="206"/>
      <c r="BA47" s="206"/>
      <c r="BB47" s="206"/>
      <c r="BC47" s="206"/>
      <c r="BD47" s="206"/>
      <c r="BE47" s="206"/>
      <c r="BF47" s="206"/>
      <c r="BG47" s="206"/>
      <c r="BH47" s="206"/>
      <c r="BI47" s="206"/>
      <c r="BJ47" s="206"/>
      <c r="BK47" s="206"/>
      <c r="BL47" s="206"/>
      <c r="BM47" s="206"/>
      <c r="BN47" s="206"/>
      <c r="BO47" s="206"/>
      <c r="BP47" s="206"/>
      <c r="BQ47" s="206"/>
      <c r="BR47" s="206"/>
      <c r="BS47" s="206"/>
      <c r="BT47" s="206"/>
      <c r="BU47" s="206"/>
      <c r="BV47" s="206"/>
      <c r="BW47" s="206"/>
      <c r="BX47" s="206"/>
      <c r="BY47" s="206"/>
      <c r="BZ47" s="206"/>
      <c r="CA47" s="206"/>
      <c r="CB47" s="206"/>
      <c r="CC47" s="206"/>
      <c r="CD47" s="206"/>
      <c r="CE47" s="206"/>
      <c r="CF47" s="206"/>
      <c r="CG47" s="206"/>
      <c r="CH47" s="206"/>
      <c r="CI47" s="206"/>
      <c r="CJ47" s="206"/>
      <c r="CK47" s="206"/>
      <c r="CL47" s="206"/>
    </row>
    <row r="48" s="122" customFormat="1" ht="100" customHeight="1" spans="1:90">
      <c r="A48" s="156" t="s">
        <v>58</v>
      </c>
      <c r="B48" s="148" t="s">
        <v>152</v>
      </c>
      <c r="C48" s="148"/>
      <c r="D48" s="148"/>
      <c r="E48" s="149"/>
      <c r="F48" s="149"/>
      <c r="G48" s="149"/>
      <c r="H48" s="149"/>
      <c r="I48" s="149"/>
      <c r="J48" s="148"/>
      <c r="K48" s="178"/>
      <c r="L48" s="178"/>
      <c r="M48" s="178"/>
      <c r="N48" s="178"/>
      <c r="O48" s="178"/>
      <c r="P48" s="178"/>
      <c r="Q48" s="178"/>
      <c r="R48" s="178"/>
      <c r="S48" s="178"/>
      <c r="T48" s="178"/>
      <c r="U48" s="178"/>
      <c r="V48" s="178"/>
      <c r="W48" s="184"/>
      <c r="X48" s="184"/>
      <c r="Y48" s="184"/>
      <c r="Z48" s="184"/>
      <c r="AA48" s="190"/>
      <c r="AB48" s="190"/>
      <c r="AC48" s="190"/>
      <c r="AD48" s="190"/>
      <c r="AE48" s="190"/>
      <c r="AF48" s="190"/>
      <c r="AG48" s="190"/>
      <c r="AH48" s="206"/>
      <c r="AI48" s="206"/>
      <c r="AJ48" s="206"/>
      <c r="AK48" s="206"/>
      <c r="AL48" s="206"/>
      <c r="AM48" s="206"/>
      <c r="AN48" s="206"/>
      <c r="AO48" s="206"/>
      <c r="AP48" s="206"/>
      <c r="AQ48" s="206"/>
      <c r="AR48" s="206"/>
      <c r="AS48" s="206"/>
      <c r="AT48" s="206"/>
      <c r="AU48" s="206"/>
      <c r="AV48" s="206"/>
      <c r="AW48" s="206"/>
      <c r="AX48" s="206"/>
      <c r="AY48" s="206"/>
      <c r="AZ48" s="206"/>
      <c r="BA48" s="206"/>
      <c r="BB48" s="206"/>
      <c r="BC48" s="206"/>
      <c r="BD48" s="206"/>
      <c r="BE48" s="206"/>
      <c r="BF48" s="206"/>
      <c r="BG48" s="206"/>
      <c r="BH48" s="206"/>
      <c r="BI48" s="206"/>
      <c r="BJ48" s="206"/>
      <c r="BK48" s="206"/>
      <c r="BL48" s="206"/>
      <c r="BM48" s="206"/>
      <c r="BN48" s="206"/>
      <c r="BO48" s="206"/>
      <c r="BP48" s="206"/>
      <c r="BQ48" s="206"/>
      <c r="BR48" s="206"/>
      <c r="BS48" s="206"/>
      <c r="BT48" s="206"/>
      <c r="BU48" s="206"/>
      <c r="BV48" s="206"/>
      <c r="BW48" s="206"/>
      <c r="BX48" s="206"/>
      <c r="BY48" s="206"/>
      <c r="BZ48" s="206"/>
      <c r="CA48" s="206"/>
      <c r="CB48" s="206"/>
      <c r="CC48" s="206"/>
      <c r="CD48" s="206"/>
      <c r="CE48" s="206"/>
      <c r="CF48" s="206"/>
      <c r="CG48" s="206"/>
      <c r="CH48" s="206"/>
      <c r="CI48" s="206"/>
      <c r="CJ48" s="206"/>
      <c r="CK48" s="206"/>
      <c r="CL48" s="206"/>
    </row>
    <row r="49" s="122" customFormat="1" ht="100" customHeight="1" spans="1:90">
      <c r="A49" s="156" t="s">
        <v>58</v>
      </c>
      <c r="B49" s="148" t="s">
        <v>153</v>
      </c>
      <c r="C49" s="148"/>
      <c r="D49" s="148"/>
      <c r="E49" s="149"/>
      <c r="F49" s="149"/>
      <c r="G49" s="149"/>
      <c r="H49" s="149"/>
      <c r="I49" s="149"/>
      <c r="J49" s="148"/>
      <c r="K49" s="178"/>
      <c r="L49" s="178"/>
      <c r="M49" s="178"/>
      <c r="N49" s="178"/>
      <c r="O49" s="178"/>
      <c r="P49" s="178"/>
      <c r="Q49" s="178"/>
      <c r="R49" s="178"/>
      <c r="S49" s="178"/>
      <c r="T49" s="178"/>
      <c r="U49" s="178"/>
      <c r="V49" s="178"/>
      <c r="W49" s="184"/>
      <c r="X49" s="184"/>
      <c r="Y49" s="184"/>
      <c r="Z49" s="184"/>
      <c r="AA49" s="190"/>
      <c r="AB49" s="190"/>
      <c r="AC49" s="190"/>
      <c r="AD49" s="190"/>
      <c r="AE49" s="190"/>
      <c r="AF49" s="190"/>
      <c r="AG49" s="190"/>
      <c r="AH49" s="206"/>
      <c r="AI49" s="206"/>
      <c r="AJ49" s="206"/>
      <c r="AK49" s="206"/>
      <c r="AL49" s="206"/>
      <c r="AM49" s="206"/>
      <c r="AN49" s="206"/>
      <c r="AO49" s="206"/>
      <c r="AP49" s="206"/>
      <c r="AQ49" s="206"/>
      <c r="AR49" s="206"/>
      <c r="AS49" s="206"/>
      <c r="AT49" s="206"/>
      <c r="AU49" s="206"/>
      <c r="AV49" s="206"/>
      <c r="AW49" s="206"/>
      <c r="AX49" s="206"/>
      <c r="AY49" s="206"/>
      <c r="AZ49" s="206"/>
      <c r="BA49" s="206"/>
      <c r="BB49" s="206"/>
      <c r="BC49" s="206"/>
      <c r="BD49" s="206"/>
      <c r="BE49" s="206"/>
      <c r="BF49" s="206"/>
      <c r="BG49" s="206"/>
      <c r="BH49" s="206"/>
      <c r="BI49" s="206"/>
      <c r="BJ49" s="206"/>
      <c r="BK49" s="206"/>
      <c r="BL49" s="206"/>
      <c r="BM49" s="206"/>
      <c r="BN49" s="206"/>
      <c r="BO49" s="206"/>
      <c r="BP49" s="206"/>
      <c r="BQ49" s="206"/>
      <c r="BR49" s="206"/>
      <c r="BS49" s="206"/>
      <c r="BT49" s="206"/>
      <c r="BU49" s="206"/>
      <c r="BV49" s="206"/>
      <c r="BW49" s="206"/>
      <c r="BX49" s="206"/>
      <c r="BY49" s="206"/>
      <c r="BZ49" s="206"/>
      <c r="CA49" s="206"/>
      <c r="CB49" s="206"/>
      <c r="CC49" s="206"/>
      <c r="CD49" s="206"/>
      <c r="CE49" s="206"/>
      <c r="CF49" s="206"/>
      <c r="CG49" s="206"/>
      <c r="CH49" s="206"/>
      <c r="CI49" s="206"/>
      <c r="CJ49" s="206"/>
      <c r="CK49" s="206"/>
      <c r="CL49" s="206"/>
    </row>
    <row r="50" s="122" customFormat="1" ht="100" customHeight="1" spans="1:90">
      <c r="A50" s="156" t="s">
        <v>58</v>
      </c>
      <c r="B50" s="148" t="s">
        <v>154</v>
      </c>
      <c r="C50" s="148"/>
      <c r="D50" s="148"/>
      <c r="E50" s="149"/>
      <c r="F50" s="149"/>
      <c r="G50" s="149"/>
      <c r="H50" s="149"/>
      <c r="I50" s="149"/>
      <c r="J50" s="148"/>
      <c r="K50" s="178"/>
      <c r="L50" s="178"/>
      <c r="M50" s="178"/>
      <c r="N50" s="178"/>
      <c r="O50" s="178"/>
      <c r="P50" s="178"/>
      <c r="Q50" s="178"/>
      <c r="R50" s="178"/>
      <c r="S50" s="178"/>
      <c r="T50" s="178"/>
      <c r="U50" s="178"/>
      <c r="V50" s="178"/>
      <c r="W50" s="184"/>
      <c r="X50" s="184"/>
      <c r="Y50" s="184"/>
      <c r="Z50" s="184"/>
      <c r="AA50" s="190"/>
      <c r="AB50" s="190"/>
      <c r="AC50" s="190"/>
      <c r="AD50" s="190"/>
      <c r="AE50" s="190"/>
      <c r="AF50" s="190"/>
      <c r="AG50" s="190"/>
      <c r="AH50" s="206"/>
      <c r="AI50" s="206"/>
      <c r="AJ50" s="206"/>
      <c r="AK50" s="206"/>
      <c r="AL50" s="206"/>
      <c r="AM50" s="206"/>
      <c r="AN50" s="206"/>
      <c r="AO50" s="206"/>
      <c r="AP50" s="206"/>
      <c r="AQ50" s="206"/>
      <c r="AR50" s="206"/>
      <c r="AS50" s="206"/>
      <c r="AT50" s="206"/>
      <c r="AU50" s="206"/>
      <c r="AV50" s="206"/>
      <c r="AW50" s="206"/>
      <c r="AX50" s="206"/>
      <c r="AY50" s="206"/>
      <c r="AZ50" s="206"/>
      <c r="BA50" s="206"/>
      <c r="BB50" s="206"/>
      <c r="BC50" s="206"/>
      <c r="BD50" s="206"/>
      <c r="BE50" s="206"/>
      <c r="BF50" s="206"/>
      <c r="BG50" s="206"/>
      <c r="BH50" s="206"/>
      <c r="BI50" s="206"/>
      <c r="BJ50" s="206"/>
      <c r="BK50" s="206"/>
      <c r="BL50" s="206"/>
      <c r="BM50" s="206"/>
      <c r="BN50" s="206"/>
      <c r="BO50" s="206"/>
      <c r="BP50" s="206"/>
      <c r="BQ50" s="206"/>
      <c r="BR50" s="206"/>
      <c r="BS50" s="206"/>
      <c r="BT50" s="206"/>
      <c r="BU50" s="206"/>
      <c r="BV50" s="206"/>
      <c r="BW50" s="206"/>
      <c r="BX50" s="206"/>
      <c r="BY50" s="206"/>
      <c r="BZ50" s="206"/>
      <c r="CA50" s="206"/>
      <c r="CB50" s="206"/>
      <c r="CC50" s="206"/>
      <c r="CD50" s="206"/>
      <c r="CE50" s="206"/>
      <c r="CF50" s="206"/>
      <c r="CG50" s="206"/>
      <c r="CH50" s="206"/>
      <c r="CI50" s="206"/>
      <c r="CJ50" s="206"/>
      <c r="CK50" s="206"/>
      <c r="CL50" s="206"/>
    </row>
    <row r="51" s="122" customFormat="1" ht="100" customHeight="1" spans="1:90">
      <c r="A51" s="156" t="s">
        <v>58</v>
      </c>
      <c r="B51" s="148" t="s">
        <v>155</v>
      </c>
      <c r="C51" s="148"/>
      <c r="D51" s="148"/>
      <c r="E51" s="149"/>
      <c r="F51" s="149"/>
      <c r="G51" s="149"/>
      <c r="H51" s="149"/>
      <c r="I51" s="149"/>
      <c r="J51" s="148"/>
      <c r="K51" s="178"/>
      <c r="L51" s="178"/>
      <c r="M51" s="178"/>
      <c r="N51" s="178"/>
      <c r="O51" s="178"/>
      <c r="P51" s="178"/>
      <c r="Q51" s="178"/>
      <c r="R51" s="178"/>
      <c r="S51" s="178"/>
      <c r="T51" s="178"/>
      <c r="U51" s="178"/>
      <c r="V51" s="178"/>
      <c r="W51" s="184"/>
      <c r="X51" s="184"/>
      <c r="Y51" s="184"/>
      <c r="Z51" s="184"/>
      <c r="AA51" s="190"/>
      <c r="AB51" s="190"/>
      <c r="AC51" s="190"/>
      <c r="AD51" s="190"/>
      <c r="AE51" s="190"/>
      <c r="AF51" s="190"/>
      <c r="AG51" s="190"/>
      <c r="AH51" s="206"/>
      <c r="AI51" s="206"/>
      <c r="AJ51" s="206"/>
      <c r="AK51" s="206"/>
      <c r="AL51" s="206"/>
      <c r="AM51" s="206"/>
      <c r="AN51" s="206"/>
      <c r="AO51" s="206"/>
      <c r="AP51" s="206"/>
      <c r="AQ51" s="206"/>
      <c r="AR51" s="206"/>
      <c r="AS51" s="206"/>
      <c r="AT51" s="206"/>
      <c r="AU51" s="206"/>
      <c r="AV51" s="206"/>
      <c r="AW51" s="206"/>
      <c r="AX51" s="206"/>
      <c r="AY51" s="206"/>
      <c r="AZ51" s="206"/>
      <c r="BA51" s="206"/>
      <c r="BB51" s="206"/>
      <c r="BC51" s="206"/>
      <c r="BD51" s="206"/>
      <c r="BE51" s="206"/>
      <c r="BF51" s="206"/>
      <c r="BG51" s="206"/>
      <c r="BH51" s="206"/>
      <c r="BI51" s="206"/>
      <c r="BJ51" s="206"/>
      <c r="BK51" s="206"/>
      <c r="BL51" s="206"/>
      <c r="BM51" s="206"/>
      <c r="BN51" s="206"/>
      <c r="BO51" s="206"/>
      <c r="BP51" s="206"/>
      <c r="BQ51" s="206"/>
      <c r="BR51" s="206"/>
      <c r="BS51" s="206"/>
      <c r="BT51" s="206"/>
      <c r="BU51" s="206"/>
      <c r="BV51" s="206"/>
      <c r="BW51" s="206"/>
      <c r="BX51" s="206"/>
      <c r="BY51" s="206"/>
      <c r="BZ51" s="206"/>
      <c r="CA51" s="206"/>
      <c r="CB51" s="206"/>
      <c r="CC51" s="206"/>
      <c r="CD51" s="206"/>
      <c r="CE51" s="206"/>
      <c r="CF51" s="206"/>
      <c r="CG51" s="206"/>
      <c r="CH51" s="206"/>
      <c r="CI51" s="206"/>
      <c r="CJ51" s="206"/>
      <c r="CK51" s="206"/>
      <c r="CL51" s="206"/>
    </row>
    <row r="52" s="122" customFormat="1" ht="100" customHeight="1" spans="1:90">
      <c r="A52" s="156" t="s">
        <v>41</v>
      </c>
      <c r="B52" s="148" t="s">
        <v>156</v>
      </c>
      <c r="C52" s="148"/>
      <c r="D52" s="148"/>
      <c r="E52" s="149"/>
      <c r="F52" s="149"/>
      <c r="G52" s="149"/>
      <c r="H52" s="149"/>
      <c r="I52" s="149"/>
      <c r="J52" s="148"/>
      <c r="K52" s="178">
        <f t="shared" ref="K52:V52" si="16">K53+K55+K56+K58</f>
        <v>1300</v>
      </c>
      <c r="L52" s="178">
        <f t="shared" si="16"/>
        <v>1300</v>
      </c>
      <c r="M52" s="178">
        <f t="shared" si="16"/>
        <v>0</v>
      </c>
      <c r="N52" s="178">
        <f t="shared" si="16"/>
        <v>115.119951</v>
      </c>
      <c r="O52" s="178">
        <f t="shared" si="16"/>
        <v>0</v>
      </c>
      <c r="P52" s="178">
        <f t="shared" si="16"/>
        <v>115.119951</v>
      </c>
      <c r="Q52" s="178">
        <f t="shared" si="16"/>
        <v>0</v>
      </c>
      <c r="R52" s="178">
        <f t="shared" si="16"/>
        <v>0</v>
      </c>
      <c r="S52" s="178">
        <f t="shared" si="16"/>
        <v>0</v>
      </c>
      <c r="T52" s="178">
        <f t="shared" si="16"/>
        <v>0</v>
      </c>
      <c r="U52" s="178">
        <f t="shared" si="16"/>
        <v>0</v>
      </c>
      <c r="V52" s="178">
        <f t="shared" si="16"/>
        <v>0</v>
      </c>
      <c r="W52" s="184"/>
      <c r="X52" s="184"/>
      <c r="Y52" s="184"/>
      <c r="Z52" s="184"/>
      <c r="AA52" s="190"/>
      <c r="AB52" s="190"/>
      <c r="AC52" s="190"/>
      <c r="AD52" s="190"/>
      <c r="AE52" s="190"/>
      <c r="AF52" s="190"/>
      <c r="AG52" s="190"/>
      <c r="AH52" s="206"/>
      <c r="AI52" s="206"/>
      <c r="AJ52" s="206"/>
      <c r="AK52" s="206"/>
      <c r="AL52" s="206"/>
      <c r="AM52" s="206"/>
      <c r="AN52" s="206"/>
      <c r="AO52" s="206"/>
      <c r="AP52" s="206"/>
      <c r="AQ52" s="206"/>
      <c r="AR52" s="206"/>
      <c r="AS52" s="206"/>
      <c r="AT52" s="206"/>
      <c r="AU52" s="206"/>
      <c r="AV52" s="206"/>
      <c r="AW52" s="206"/>
      <c r="AX52" s="206"/>
      <c r="AY52" s="206"/>
      <c r="AZ52" s="206"/>
      <c r="BA52" s="206"/>
      <c r="BB52" s="206"/>
      <c r="BC52" s="206"/>
      <c r="BD52" s="206"/>
      <c r="BE52" s="206"/>
      <c r="BF52" s="206"/>
      <c r="BG52" s="206"/>
      <c r="BH52" s="206"/>
      <c r="BI52" s="206"/>
      <c r="BJ52" s="206"/>
      <c r="BK52" s="206"/>
      <c r="BL52" s="206"/>
      <c r="BM52" s="206"/>
      <c r="BN52" s="206"/>
      <c r="BO52" s="206"/>
      <c r="BP52" s="206"/>
      <c r="BQ52" s="206"/>
      <c r="BR52" s="206"/>
      <c r="BS52" s="206"/>
      <c r="BT52" s="206"/>
      <c r="BU52" s="206"/>
      <c r="BV52" s="206"/>
      <c r="BW52" s="206"/>
      <c r="BX52" s="206"/>
      <c r="BY52" s="206"/>
      <c r="BZ52" s="206"/>
      <c r="CA52" s="206"/>
      <c r="CB52" s="206"/>
      <c r="CC52" s="206"/>
      <c r="CD52" s="206"/>
      <c r="CE52" s="206"/>
      <c r="CF52" s="206"/>
      <c r="CG52" s="206"/>
      <c r="CH52" s="206"/>
      <c r="CI52" s="206"/>
      <c r="CJ52" s="206"/>
      <c r="CK52" s="206"/>
      <c r="CL52" s="206"/>
    </row>
    <row r="53" s="122" customFormat="1" ht="100" customHeight="1" spans="1:90">
      <c r="A53" s="156" t="s">
        <v>58</v>
      </c>
      <c r="B53" s="148" t="s">
        <v>157</v>
      </c>
      <c r="C53" s="148"/>
      <c r="D53" s="148"/>
      <c r="E53" s="149"/>
      <c r="F53" s="149"/>
      <c r="G53" s="149"/>
      <c r="H53" s="149"/>
      <c r="I53" s="149"/>
      <c r="J53" s="148"/>
      <c r="K53" s="178">
        <f t="shared" ref="K53:U53" si="17">SUM(K54)</f>
        <v>1300</v>
      </c>
      <c r="L53" s="178">
        <f t="shared" si="17"/>
        <v>1300</v>
      </c>
      <c r="M53" s="178">
        <f t="shared" si="17"/>
        <v>0</v>
      </c>
      <c r="N53" s="178">
        <f t="shared" si="17"/>
        <v>115.119951</v>
      </c>
      <c r="O53" s="178">
        <f t="shared" si="17"/>
        <v>0</v>
      </c>
      <c r="P53" s="178">
        <f t="shared" si="17"/>
        <v>115.119951</v>
      </c>
      <c r="Q53" s="178">
        <f t="shared" si="17"/>
        <v>0</v>
      </c>
      <c r="R53" s="178">
        <f t="shared" si="17"/>
        <v>0</v>
      </c>
      <c r="S53" s="178">
        <f t="shared" si="17"/>
        <v>0</v>
      </c>
      <c r="T53" s="178">
        <f t="shared" si="17"/>
        <v>0</v>
      </c>
      <c r="U53" s="178">
        <f t="shared" si="17"/>
        <v>0</v>
      </c>
      <c r="V53" s="178">
        <v>0</v>
      </c>
      <c r="W53" s="184"/>
      <c r="X53" s="184"/>
      <c r="Y53" s="184"/>
      <c r="Z53" s="184"/>
      <c r="AA53" s="190"/>
      <c r="AB53" s="190"/>
      <c r="AC53" s="190"/>
      <c r="AD53" s="190"/>
      <c r="AE53" s="190"/>
      <c r="AF53" s="190"/>
      <c r="AG53" s="190"/>
      <c r="AH53" s="206"/>
      <c r="AI53" s="206"/>
      <c r="AJ53" s="206"/>
      <c r="AK53" s="206"/>
      <c r="AL53" s="206"/>
      <c r="AM53" s="206"/>
      <c r="AN53" s="206"/>
      <c r="AO53" s="206"/>
      <c r="AP53" s="206"/>
      <c r="AQ53" s="206"/>
      <c r="AR53" s="206"/>
      <c r="AS53" s="206"/>
      <c r="AT53" s="206"/>
      <c r="AU53" s="206"/>
      <c r="AV53" s="206"/>
      <c r="AW53" s="206"/>
      <c r="AX53" s="206"/>
      <c r="AY53" s="206"/>
      <c r="AZ53" s="206"/>
      <c r="BA53" s="206"/>
      <c r="BB53" s="206"/>
      <c r="BC53" s="206"/>
      <c r="BD53" s="206"/>
      <c r="BE53" s="206"/>
      <c r="BF53" s="206"/>
      <c r="BG53" s="206"/>
      <c r="BH53" s="206"/>
      <c r="BI53" s="206"/>
      <c r="BJ53" s="206"/>
      <c r="BK53" s="206"/>
      <c r="BL53" s="206"/>
      <c r="BM53" s="206"/>
      <c r="BN53" s="206"/>
      <c r="BO53" s="206"/>
      <c r="BP53" s="206"/>
      <c r="BQ53" s="206"/>
      <c r="BR53" s="206"/>
      <c r="BS53" s="206"/>
      <c r="BT53" s="206"/>
      <c r="BU53" s="206"/>
      <c r="BV53" s="206"/>
      <c r="BW53" s="206"/>
      <c r="BX53" s="206"/>
      <c r="BY53" s="206"/>
      <c r="BZ53" s="206"/>
      <c r="CA53" s="206"/>
      <c r="CB53" s="206"/>
      <c r="CC53" s="206"/>
      <c r="CD53" s="206"/>
      <c r="CE53" s="206"/>
      <c r="CF53" s="206"/>
      <c r="CG53" s="206"/>
      <c r="CH53" s="206"/>
      <c r="CI53" s="206"/>
      <c r="CJ53" s="206"/>
      <c r="CK53" s="206"/>
      <c r="CL53" s="206"/>
    </row>
    <row r="54" s="123" customFormat="1" ht="168.75" spans="1:91">
      <c r="A54" s="157">
        <v>17</v>
      </c>
      <c r="B54" s="158" t="s">
        <v>158</v>
      </c>
      <c r="C54" s="162">
        <v>2025</v>
      </c>
      <c r="D54" s="159" t="s">
        <v>159</v>
      </c>
      <c r="E54" s="158" t="s">
        <v>40</v>
      </c>
      <c r="F54" s="158" t="s">
        <v>160</v>
      </c>
      <c r="G54" s="158" t="s">
        <v>47</v>
      </c>
      <c r="H54" s="158" t="s">
        <v>48</v>
      </c>
      <c r="I54" s="158" t="s">
        <v>49</v>
      </c>
      <c r="J54" s="159" t="s">
        <v>161</v>
      </c>
      <c r="K54" s="181">
        <v>1300</v>
      </c>
      <c r="L54" s="181">
        <v>1300</v>
      </c>
      <c r="M54" s="181"/>
      <c r="N54" s="159">
        <v>115.119951</v>
      </c>
      <c r="O54" s="159"/>
      <c r="P54" s="159">
        <v>115.119951</v>
      </c>
      <c r="Q54" s="181"/>
      <c r="R54" s="181"/>
      <c r="S54" s="181"/>
      <c r="T54" s="181"/>
      <c r="U54" s="181"/>
      <c r="V54" s="181"/>
      <c r="W54" s="158" t="s">
        <v>72</v>
      </c>
      <c r="X54" s="158" t="s">
        <v>54</v>
      </c>
      <c r="Y54" s="158" t="s">
        <v>72</v>
      </c>
      <c r="Z54" s="158" t="s">
        <v>54</v>
      </c>
      <c r="AA54" s="158" t="s">
        <v>55</v>
      </c>
      <c r="AB54" s="159" t="s">
        <v>162</v>
      </c>
      <c r="AC54" s="159" t="s">
        <v>163</v>
      </c>
      <c r="AD54" s="181" t="s">
        <v>402</v>
      </c>
      <c r="AE54" s="158" t="s">
        <v>403</v>
      </c>
      <c r="AF54" s="158" t="s">
        <v>367</v>
      </c>
      <c r="AH54" s="208"/>
      <c r="AI54" s="208"/>
      <c r="AJ54" s="208"/>
      <c r="AK54" s="208"/>
      <c r="AL54" s="208"/>
      <c r="AM54" s="208"/>
      <c r="AN54" s="208"/>
      <c r="AO54" s="208"/>
      <c r="AP54" s="208"/>
      <c r="AQ54" s="208"/>
      <c r="AR54" s="208"/>
      <c r="AS54" s="208"/>
      <c r="AT54" s="208"/>
      <c r="AU54" s="208"/>
      <c r="AV54" s="208"/>
      <c r="AW54" s="208"/>
      <c r="AX54" s="208"/>
      <c r="AY54" s="208"/>
      <c r="AZ54" s="208"/>
      <c r="BA54" s="208"/>
      <c r="BB54" s="208"/>
      <c r="BC54" s="208"/>
      <c r="BD54" s="208"/>
      <c r="BE54" s="208"/>
      <c r="BF54" s="208"/>
      <c r="BG54" s="208"/>
      <c r="BH54" s="208"/>
      <c r="BI54" s="208"/>
      <c r="BJ54" s="208"/>
      <c r="BK54" s="208"/>
      <c r="BL54" s="208"/>
      <c r="BM54" s="208"/>
      <c r="BN54" s="208"/>
      <c r="BO54" s="208"/>
      <c r="BP54" s="208"/>
      <c r="BQ54" s="208"/>
      <c r="BR54" s="208"/>
      <c r="BS54" s="208"/>
      <c r="BT54" s="208"/>
      <c r="BU54" s="208"/>
      <c r="BV54" s="208"/>
      <c r="BW54" s="208"/>
      <c r="BX54" s="208"/>
      <c r="BY54" s="208"/>
      <c r="BZ54" s="208"/>
      <c r="CA54" s="208"/>
      <c r="CB54" s="208"/>
      <c r="CC54" s="208"/>
      <c r="CD54" s="208"/>
      <c r="CE54" s="208"/>
      <c r="CF54" s="208"/>
      <c r="CG54" s="208"/>
      <c r="CH54" s="208"/>
      <c r="CI54" s="208"/>
      <c r="CJ54" s="208"/>
      <c r="CK54" s="208"/>
      <c r="CL54" s="208"/>
      <c r="CM54" s="212"/>
    </row>
    <row r="55" s="122" customFormat="1" ht="100" customHeight="1" spans="1:90">
      <c r="A55" s="156" t="s">
        <v>58</v>
      </c>
      <c r="B55" s="148" t="s">
        <v>164</v>
      </c>
      <c r="C55" s="148"/>
      <c r="D55" s="148"/>
      <c r="E55" s="149"/>
      <c r="F55" s="149"/>
      <c r="G55" s="149"/>
      <c r="H55" s="149"/>
      <c r="I55" s="149"/>
      <c r="J55" s="148"/>
      <c r="K55" s="178"/>
      <c r="L55" s="178"/>
      <c r="M55" s="178"/>
      <c r="N55" s="178"/>
      <c r="O55" s="178"/>
      <c r="P55" s="178"/>
      <c r="Q55" s="178"/>
      <c r="R55" s="178"/>
      <c r="S55" s="178"/>
      <c r="T55" s="178"/>
      <c r="U55" s="178"/>
      <c r="V55" s="178"/>
      <c r="W55" s="184"/>
      <c r="X55" s="184"/>
      <c r="Y55" s="184"/>
      <c r="Z55" s="184"/>
      <c r="AA55" s="190"/>
      <c r="AB55" s="190"/>
      <c r="AC55" s="190"/>
      <c r="AD55" s="190"/>
      <c r="AE55" s="190"/>
      <c r="AF55" s="190"/>
      <c r="AG55" s="190"/>
      <c r="AH55" s="206"/>
      <c r="AI55" s="206"/>
      <c r="AJ55" s="206"/>
      <c r="AK55" s="206"/>
      <c r="AL55" s="206"/>
      <c r="AM55" s="206"/>
      <c r="AN55" s="206"/>
      <c r="AO55" s="206"/>
      <c r="AP55" s="206"/>
      <c r="AQ55" s="206"/>
      <c r="AR55" s="206"/>
      <c r="AS55" s="206"/>
      <c r="AT55" s="206"/>
      <c r="AU55" s="206"/>
      <c r="AV55" s="206"/>
      <c r="AW55" s="206"/>
      <c r="AX55" s="206"/>
      <c r="AY55" s="206"/>
      <c r="AZ55" s="206"/>
      <c r="BA55" s="206"/>
      <c r="BB55" s="206"/>
      <c r="BC55" s="206"/>
      <c r="BD55" s="206"/>
      <c r="BE55" s="206"/>
      <c r="BF55" s="206"/>
      <c r="BG55" s="206"/>
      <c r="BH55" s="206"/>
      <c r="BI55" s="206"/>
      <c r="BJ55" s="206"/>
      <c r="BK55" s="206"/>
      <c r="BL55" s="206"/>
      <c r="BM55" s="206"/>
      <c r="BN55" s="206"/>
      <c r="BO55" s="206"/>
      <c r="BP55" s="206"/>
      <c r="BQ55" s="206"/>
      <c r="BR55" s="206"/>
      <c r="BS55" s="206"/>
      <c r="BT55" s="206"/>
      <c r="BU55" s="206"/>
      <c r="BV55" s="206"/>
      <c r="BW55" s="206"/>
      <c r="BX55" s="206"/>
      <c r="BY55" s="206"/>
      <c r="BZ55" s="206"/>
      <c r="CA55" s="206"/>
      <c r="CB55" s="206"/>
      <c r="CC55" s="206"/>
      <c r="CD55" s="206"/>
      <c r="CE55" s="206"/>
      <c r="CF55" s="206"/>
      <c r="CG55" s="206"/>
      <c r="CH55" s="206"/>
      <c r="CI55" s="206"/>
      <c r="CJ55" s="206"/>
      <c r="CK55" s="206"/>
      <c r="CL55" s="206"/>
    </row>
    <row r="56" s="122" customFormat="1" ht="100" customHeight="1" spans="1:90">
      <c r="A56" s="156" t="s">
        <v>58</v>
      </c>
      <c r="B56" s="148" t="s">
        <v>165</v>
      </c>
      <c r="C56" s="148"/>
      <c r="D56" s="148"/>
      <c r="E56" s="149"/>
      <c r="F56" s="149"/>
      <c r="G56" s="149"/>
      <c r="H56" s="149"/>
      <c r="I56" s="149"/>
      <c r="J56" s="148"/>
      <c r="K56" s="178"/>
      <c r="L56" s="178"/>
      <c r="M56" s="178"/>
      <c r="N56" s="178"/>
      <c r="O56" s="178"/>
      <c r="P56" s="178"/>
      <c r="Q56" s="178"/>
      <c r="R56" s="178"/>
      <c r="S56" s="178"/>
      <c r="T56" s="178"/>
      <c r="U56" s="178"/>
      <c r="V56" s="178"/>
      <c r="W56" s="184"/>
      <c r="X56" s="184"/>
      <c r="Y56" s="184"/>
      <c r="Z56" s="184"/>
      <c r="AA56" s="190"/>
      <c r="AB56" s="190"/>
      <c r="AC56" s="190"/>
      <c r="AD56" s="190"/>
      <c r="AE56" s="190"/>
      <c r="AF56" s="190"/>
      <c r="AG56" s="190"/>
      <c r="AH56" s="206"/>
      <c r="AI56" s="206"/>
      <c r="AJ56" s="206"/>
      <c r="AK56" s="206"/>
      <c r="AL56" s="206"/>
      <c r="AM56" s="206"/>
      <c r="AN56" s="206"/>
      <c r="AO56" s="206"/>
      <c r="AP56" s="206"/>
      <c r="AQ56" s="206"/>
      <c r="AR56" s="206"/>
      <c r="AS56" s="206"/>
      <c r="AT56" s="206"/>
      <c r="AU56" s="206"/>
      <c r="AV56" s="206"/>
      <c r="AW56" s="206"/>
      <c r="AX56" s="206"/>
      <c r="AY56" s="206"/>
      <c r="AZ56" s="206"/>
      <c r="BA56" s="206"/>
      <c r="BB56" s="206"/>
      <c r="BC56" s="206"/>
      <c r="BD56" s="206"/>
      <c r="BE56" s="206"/>
      <c r="BF56" s="206"/>
      <c r="BG56" s="206"/>
      <c r="BH56" s="206"/>
      <c r="BI56" s="206"/>
      <c r="BJ56" s="206"/>
      <c r="BK56" s="206"/>
      <c r="BL56" s="206"/>
      <c r="BM56" s="206"/>
      <c r="BN56" s="206"/>
      <c r="BO56" s="206"/>
      <c r="BP56" s="206"/>
      <c r="BQ56" s="206"/>
      <c r="BR56" s="206"/>
      <c r="BS56" s="206"/>
      <c r="BT56" s="206"/>
      <c r="BU56" s="206"/>
      <c r="BV56" s="206"/>
      <c r="BW56" s="206"/>
      <c r="BX56" s="206"/>
      <c r="BY56" s="206"/>
      <c r="BZ56" s="206"/>
      <c r="CA56" s="206"/>
      <c r="CB56" s="206"/>
      <c r="CC56" s="206"/>
      <c r="CD56" s="206"/>
      <c r="CE56" s="206"/>
      <c r="CF56" s="206"/>
      <c r="CG56" s="206"/>
      <c r="CH56" s="206"/>
      <c r="CI56" s="206"/>
      <c r="CJ56" s="206"/>
      <c r="CK56" s="206"/>
      <c r="CL56" s="206"/>
    </row>
    <row r="57" s="122" customFormat="1" ht="100" customHeight="1" spans="1:90">
      <c r="A57" s="156" t="s">
        <v>58</v>
      </c>
      <c r="B57" s="148" t="s">
        <v>166</v>
      </c>
      <c r="C57" s="148"/>
      <c r="D57" s="148"/>
      <c r="E57" s="149"/>
      <c r="F57" s="149"/>
      <c r="G57" s="149"/>
      <c r="H57" s="149"/>
      <c r="I57" s="149"/>
      <c r="J57" s="148"/>
      <c r="K57" s="178"/>
      <c r="L57" s="178"/>
      <c r="M57" s="178"/>
      <c r="N57" s="178"/>
      <c r="O57" s="178"/>
      <c r="P57" s="178"/>
      <c r="Q57" s="178"/>
      <c r="R57" s="178"/>
      <c r="S57" s="178"/>
      <c r="T57" s="178"/>
      <c r="U57" s="178"/>
      <c r="V57" s="178"/>
      <c r="W57" s="184"/>
      <c r="X57" s="184"/>
      <c r="Y57" s="184"/>
      <c r="Z57" s="184"/>
      <c r="AA57" s="190"/>
      <c r="AB57" s="190"/>
      <c r="AC57" s="190"/>
      <c r="AD57" s="190"/>
      <c r="AE57" s="190"/>
      <c r="AF57" s="190"/>
      <c r="AG57" s="190"/>
      <c r="AH57" s="206"/>
      <c r="AI57" s="206"/>
      <c r="AJ57" s="206"/>
      <c r="AK57" s="206"/>
      <c r="AL57" s="206"/>
      <c r="AM57" s="206"/>
      <c r="AN57" s="206"/>
      <c r="AO57" s="206"/>
      <c r="AP57" s="206"/>
      <c r="AQ57" s="206"/>
      <c r="AR57" s="206"/>
      <c r="AS57" s="206"/>
      <c r="AT57" s="206"/>
      <c r="AU57" s="206"/>
      <c r="AV57" s="206"/>
      <c r="AW57" s="206"/>
      <c r="AX57" s="206"/>
      <c r="AY57" s="206"/>
      <c r="AZ57" s="206"/>
      <c r="BA57" s="206"/>
      <c r="BB57" s="206"/>
      <c r="BC57" s="206"/>
      <c r="BD57" s="206"/>
      <c r="BE57" s="206"/>
      <c r="BF57" s="206"/>
      <c r="BG57" s="206"/>
      <c r="BH57" s="206"/>
      <c r="BI57" s="206"/>
      <c r="BJ57" s="206"/>
      <c r="BK57" s="206"/>
      <c r="BL57" s="206"/>
      <c r="BM57" s="206"/>
      <c r="BN57" s="206"/>
      <c r="BO57" s="206"/>
      <c r="BP57" s="206"/>
      <c r="BQ57" s="206"/>
      <c r="BR57" s="206"/>
      <c r="BS57" s="206"/>
      <c r="BT57" s="206"/>
      <c r="BU57" s="206"/>
      <c r="BV57" s="206"/>
      <c r="BW57" s="206"/>
      <c r="BX57" s="206"/>
      <c r="BY57" s="206"/>
      <c r="BZ57" s="206"/>
      <c r="CA57" s="206"/>
      <c r="CB57" s="206"/>
      <c r="CC57" s="206"/>
      <c r="CD57" s="206"/>
      <c r="CE57" s="206"/>
      <c r="CF57" s="206"/>
      <c r="CG57" s="206"/>
      <c r="CH57" s="206"/>
      <c r="CI57" s="206"/>
      <c r="CJ57" s="206"/>
      <c r="CK57" s="206"/>
      <c r="CL57" s="206"/>
    </row>
    <row r="58" s="122" customFormat="1" ht="100" customHeight="1" spans="1:90">
      <c r="A58" s="156" t="s">
        <v>58</v>
      </c>
      <c r="B58" s="148" t="s">
        <v>167</v>
      </c>
      <c r="C58" s="148"/>
      <c r="D58" s="148"/>
      <c r="E58" s="149"/>
      <c r="F58" s="149"/>
      <c r="G58" s="149"/>
      <c r="H58" s="149"/>
      <c r="I58" s="149"/>
      <c r="J58" s="148"/>
      <c r="K58" s="178"/>
      <c r="L58" s="178"/>
      <c r="M58" s="178"/>
      <c r="N58" s="178"/>
      <c r="O58" s="178"/>
      <c r="P58" s="178"/>
      <c r="Q58" s="178"/>
      <c r="R58" s="178"/>
      <c r="S58" s="178"/>
      <c r="T58" s="178"/>
      <c r="U58" s="178"/>
      <c r="V58" s="178"/>
      <c r="W58" s="184"/>
      <c r="X58" s="184"/>
      <c r="Y58" s="184"/>
      <c r="Z58" s="184"/>
      <c r="AA58" s="190"/>
      <c r="AB58" s="190"/>
      <c r="AC58" s="190"/>
      <c r="AD58" s="190"/>
      <c r="AE58" s="190"/>
      <c r="AF58" s="190"/>
      <c r="AG58" s="190"/>
      <c r="AH58" s="206"/>
      <c r="AI58" s="206"/>
      <c r="AJ58" s="206"/>
      <c r="AK58" s="206"/>
      <c r="AL58" s="206"/>
      <c r="AM58" s="206"/>
      <c r="AN58" s="206"/>
      <c r="AO58" s="206"/>
      <c r="AP58" s="206"/>
      <c r="AQ58" s="206"/>
      <c r="AR58" s="206"/>
      <c r="AS58" s="206"/>
      <c r="AT58" s="206"/>
      <c r="AU58" s="206"/>
      <c r="AV58" s="206"/>
      <c r="AW58" s="206"/>
      <c r="AX58" s="206"/>
      <c r="AY58" s="206"/>
      <c r="AZ58" s="206"/>
      <c r="BA58" s="206"/>
      <c r="BB58" s="206"/>
      <c r="BC58" s="206"/>
      <c r="BD58" s="206"/>
      <c r="BE58" s="206"/>
      <c r="BF58" s="206"/>
      <c r="BG58" s="206"/>
      <c r="BH58" s="206"/>
      <c r="BI58" s="206"/>
      <c r="BJ58" s="206"/>
      <c r="BK58" s="206"/>
      <c r="BL58" s="206"/>
      <c r="BM58" s="206"/>
      <c r="BN58" s="206"/>
      <c r="BO58" s="206"/>
      <c r="BP58" s="206"/>
      <c r="BQ58" s="206"/>
      <c r="BR58" s="206"/>
      <c r="BS58" s="206"/>
      <c r="BT58" s="206"/>
      <c r="BU58" s="206"/>
      <c r="BV58" s="206"/>
      <c r="BW58" s="206"/>
      <c r="BX58" s="206"/>
      <c r="BY58" s="206"/>
      <c r="BZ58" s="206"/>
      <c r="CA58" s="206"/>
      <c r="CB58" s="206"/>
      <c r="CC58" s="206"/>
      <c r="CD58" s="206"/>
      <c r="CE58" s="206"/>
      <c r="CF58" s="206"/>
      <c r="CG58" s="206"/>
      <c r="CH58" s="206"/>
      <c r="CI58" s="206"/>
      <c r="CJ58" s="206"/>
      <c r="CK58" s="206"/>
      <c r="CL58" s="206"/>
    </row>
    <row r="59" s="122" customFormat="1" ht="100" customHeight="1" spans="1:90">
      <c r="A59" s="147" t="s">
        <v>39</v>
      </c>
      <c r="B59" s="148" t="s">
        <v>168</v>
      </c>
      <c r="C59" s="148"/>
      <c r="D59" s="148"/>
      <c r="E59" s="149"/>
      <c r="F59" s="149"/>
      <c r="G59" s="149"/>
      <c r="H59" s="149"/>
      <c r="I59" s="149"/>
      <c r="J59" s="148"/>
      <c r="K59" s="178">
        <f t="shared" ref="K59:V59" si="18">K60+K64+K68+K71+K75</f>
        <v>0</v>
      </c>
      <c r="L59" s="178">
        <f t="shared" si="18"/>
        <v>0</v>
      </c>
      <c r="M59" s="178">
        <f t="shared" si="18"/>
        <v>0</v>
      </c>
      <c r="N59" s="178">
        <f t="shared" si="18"/>
        <v>251.162755</v>
      </c>
      <c r="O59" s="178">
        <f t="shared" si="18"/>
        <v>165</v>
      </c>
      <c r="P59" s="178">
        <f t="shared" si="18"/>
        <v>68</v>
      </c>
      <c r="Q59" s="178">
        <f t="shared" si="18"/>
        <v>0</v>
      </c>
      <c r="R59" s="178">
        <f t="shared" si="18"/>
        <v>2.2</v>
      </c>
      <c r="S59" s="178">
        <f t="shared" si="18"/>
        <v>15.962755</v>
      </c>
      <c r="T59" s="178">
        <f t="shared" si="18"/>
        <v>0</v>
      </c>
      <c r="U59" s="178">
        <f t="shared" si="18"/>
        <v>0</v>
      </c>
      <c r="V59" s="178">
        <f t="shared" si="18"/>
        <v>0</v>
      </c>
      <c r="W59" s="184"/>
      <c r="X59" s="184"/>
      <c r="Y59" s="184"/>
      <c r="Z59" s="184"/>
      <c r="AA59" s="190"/>
      <c r="AB59" s="190"/>
      <c r="AC59" s="190"/>
      <c r="AD59" s="190"/>
      <c r="AE59" s="190"/>
      <c r="AF59" s="190"/>
      <c r="AG59" s="190"/>
      <c r="AH59" s="206"/>
      <c r="AI59" s="206"/>
      <c r="AJ59" s="206"/>
      <c r="AK59" s="206"/>
      <c r="AL59" s="206"/>
      <c r="AM59" s="206"/>
      <c r="AN59" s="206"/>
      <c r="AO59" s="206"/>
      <c r="AP59" s="206"/>
      <c r="AQ59" s="206"/>
      <c r="AR59" s="206"/>
      <c r="AS59" s="206"/>
      <c r="AT59" s="206"/>
      <c r="AU59" s="206"/>
      <c r="AV59" s="206"/>
      <c r="AW59" s="206"/>
      <c r="AX59" s="206"/>
      <c r="AY59" s="206"/>
      <c r="AZ59" s="206"/>
      <c r="BA59" s="206"/>
      <c r="BB59" s="206"/>
      <c r="BC59" s="206"/>
      <c r="BD59" s="206"/>
      <c r="BE59" s="206"/>
      <c r="BF59" s="206"/>
      <c r="BG59" s="206"/>
      <c r="BH59" s="206"/>
      <c r="BI59" s="206"/>
      <c r="BJ59" s="206"/>
      <c r="BK59" s="206"/>
      <c r="BL59" s="206"/>
      <c r="BM59" s="206"/>
      <c r="BN59" s="206"/>
      <c r="BO59" s="206"/>
      <c r="BP59" s="206"/>
      <c r="BQ59" s="206"/>
      <c r="BR59" s="206"/>
      <c r="BS59" s="206"/>
      <c r="BT59" s="206"/>
      <c r="BU59" s="206"/>
      <c r="BV59" s="206"/>
      <c r="BW59" s="206"/>
      <c r="BX59" s="206"/>
      <c r="BY59" s="206"/>
      <c r="BZ59" s="206"/>
      <c r="CA59" s="206"/>
      <c r="CB59" s="206"/>
      <c r="CC59" s="206"/>
      <c r="CD59" s="206"/>
      <c r="CE59" s="206"/>
      <c r="CF59" s="206"/>
      <c r="CG59" s="206"/>
      <c r="CH59" s="206"/>
      <c r="CI59" s="206"/>
      <c r="CJ59" s="206"/>
      <c r="CK59" s="206"/>
      <c r="CL59" s="206"/>
    </row>
    <row r="60" s="122" customFormat="1" ht="100" customHeight="1" spans="1:90">
      <c r="A60" s="147" t="s">
        <v>41</v>
      </c>
      <c r="B60" s="148" t="s">
        <v>169</v>
      </c>
      <c r="C60" s="148"/>
      <c r="D60" s="148"/>
      <c r="E60" s="149"/>
      <c r="F60" s="149"/>
      <c r="G60" s="149"/>
      <c r="H60" s="149"/>
      <c r="I60" s="149"/>
      <c r="J60" s="148"/>
      <c r="K60" s="178">
        <f t="shared" ref="K60:V60" si="19">K61+K63</f>
        <v>0</v>
      </c>
      <c r="L60" s="178">
        <f t="shared" si="19"/>
        <v>0</v>
      </c>
      <c r="M60" s="178">
        <f t="shared" si="19"/>
        <v>0</v>
      </c>
      <c r="N60" s="178">
        <f t="shared" si="19"/>
        <v>251.162755</v>
      </c>
      <c r="O60" s="178">
        <f t="shared" si="19"/>
        <v>165</v>
      </c>
      <c r="P60" s="178">
        <f t="shared" si="19"/>
        <v>68</v>
      </c>
      <c r="Q60" s="178">
        <f t="shared" si="19"/>
        <v>0</v>
      </c>
      <c r="R60" s="178">
        <f t="shared" si="19"/>
        <v>2.2</v>
      </c>
      <c r="S60" s="178">
        <f t="shared" si="19"/>
        <v>15.962755</v>
      </c>
      <c r="T60" s="178">
        <f t="shared" si="19"/>
        <v>0</v>
      </c>
      <c r="U60" s="178">
        <f t="shared" si="19"/>
        <v>0</v>
      </c>
      <c r="V60" s="178">
        <f t="shared" si="19"/>
        <v>0</v>
      </c>
      <c r="W60" s="184"/>
      <c r="X60" s="184"/>
      <c r="Y60" s="184"/>
      <c r="Z60" s="184"/>
      <c r="AA60" s="190"/>
      <c r="AB60" s="190"/>
      <c r="AC60" s="190"/>
      <c r="AD60" s="190"/>
      <c r="AE60" s="190"/>
      <c r="AF60" s="190"/>
      <c r="AG60" s="190"/>
      <c r="AH60" s="206"/>
      <c r="AI60" s="206"/>
      <c r="AJ60" s="206"/>
      <c r="AK60" s="206"/>
      <c r="AL60" s="206"/>
      <c r="AM60" s="206"/>
      <c r="AN60" s="206"/>
      <c r="AO60" s="206"/>
      <c r="AP60" s="206"/>
      <c r="AQ60" s="206"/>
      <c r="AR60" s="206"/>
      <c r="AS60" s="206"/>
      <c r="AT60" s="206"/>
      <c r="AU60" s="206"/>
      <c r="AV60" s="206"/>
      <c r="AW60" s="206"/>
      <c r="AX60" s="206"/>
      <c r="AY60" s="206"/>
      <c r="AZ60" s="206"/>
      <c r="BA60" s="206"/>
      <c r="BB60" s="206"/>
      <c r="BC60" s="206"/>
      <c r="BD60" s="206"/>
      <c r="BE60" s="206"/>
      <c r="BF60" s="206"/>
      <c r="BG60" s="206"/>
      <c r="BH60" s="206"/>
      <c r="BI60" s="206"/>
      <c r="BJ60" s="206"/>
      <c r="BK60" s="206"/>
      <c r="BL60" s="206"/>
      <c r="BM60" s="206"/>
      <c r="BN60" s="206"/>
      <c r="BO60" s="206"/>
      <c r="BP60" s="206"/>
      <c r="BQ60" s="206"/>
      <c r="BR60" s="206"/>
      <c r="BS60" s="206"/>
      <c r="BT60" s="206"/>
      <c r="BU60" s="206"/>
      <c r="BV60" s="206"/>
      <c r="BW60" s="206"/>
      <c r="BX60" s="206"/>
      <c r="BY60" s="206"/>
      <c r="BZ60" s="206"/>
      <c r="CA60" s="206"/>
      <c r="CB60" s="206"/>
      <c r="CC60" s="206"/>
      <c r="CD60" s="206"/>
      <c r="CE60" s="206"/>
      <c r="CF60" s="206"/>
      <c r="CG60" s="206"/>
      <c r="CH60" s="206"/>
      <c r="CI60" s="206"/>
      <c r="CJ60" s="206"/>
      <c r="CK60" s="206"/>
      <c r="CL60" s="206"/>
    </row>
    <row r="61" s="122" customFormat="1" ht="100" customHeight="1" spans="1:90">
      <c r="A61" s="156" t="s">
        <v>58</v>
      </c>
      <c r="B61" s="148" t="s">
        <v>170</v>
      </c>
      <c r="C61" s="148"/>
      <c r="D61" s="148"/>
      <c r="E61" s="149"/>
      <c r="F61" s="149"/>
      <c r="G61" s="149"/>
      <c r="H61" s="149"/>
      <c r="I61" s="149"/>
      <c r="J61" s="148"/>
      <c r="K61" s="178">
        <f t="shared" ref="K61:V61" si="20">SUM(K62)</f>
        <v>0</v>
      </c>
      <c r="L61" s="178">
        <f t="shared" si="20"/>
        <v>0</v>
      </c>
      <c r="M61" s="178">
        <f t="shared" si="20"/>
        <v>0</v>
      </c>
      <c r="N61" s="178">
        <f t="shared" si="20"/>
        <v>251.162755</v>
      </c>
      <c r="O61" s="178">
        <f t="shared" si="20"/>
        <v>165</v>
      </c>
      <c r="P61" s="178">
        <f t="shared" si="20"/>
        <v>68</v>
      </c>
      <c r="Q61" s="178">
        <f t="shared" si="20"/>
        <v>0</v>
      </c>
      <c r="R61" s="178">
        <f t="shared" si="20"/>
        <v>2.2</v>
      </c>
      <c r="S61" s="178">
        <f t="shared" si="20"/>
        <v>15.962755</v>
      </c>
      <c r="T61" s="178">
        <f t="shared" si="20"/>
        <v>0</v>
      </c>
      <c r="U61" s="178">
        <f t="shared" si="20"/>
        <v>0</v>
      </c>
      <c r="V61" s="178">
        <f t="shared" si="20"/>
        <v>0</v>
      </c>
      <c r="W61" s="184"/>
      <c r="X61" s="184"/>
      <c r="Y61" s="184"/>
      <c r="Z61" s="184"/>
      <c r="AA61" s="190"/>
      <c r="AB61" s="190"/>
      <c r="AC61" s="190"/>
      <c r="AD61" s="190"/>
      <c r="AE61" s="190"/>
      <c r="AF61" s="190"/>
      <c r="AG61" s="190"/>
      <c r="AH61" s="206"/>
      <c r="AI61" s="206"/>
      <c r="AJ61" s="206"/>
      <c r="AK61" s="206"/>
      <c r="AL61" s="206"/>
      <c r="AM61" s="206"/>
      <c r="AN61" s="206"/>
      <c r="AO61" s="206"/>
      <c r="AP61" s="206"/>
      <c r="AQ61" s="206"/>
      <c r="AR61" s="206"/>
      <c r="AS61" s="206"/>
      <c r="AT61" s="206"/>
      <c r="AU61" s="206"/>
      <c r="AV61" s="206"/>
      <c r="AW61" s="206"/>
      <c r="AX61" s="206"/>
      <c r="AY61" s="206"/>
      <c r="AZ61" s="206"/>
      <c r="BA61" s="206"/>
      <c r="BB61" s="206"/>
      <c r="BC61" s="206"/>
      <c r="BD61" s="206"/>
      <c r="BE61" s="206"/>
      <c r="BF61" s="206"/>
      <c r="BG61" s="206"/>
      <c r="BH61" s="206"/>
      <c r="BI61" s="206"/>
      <c r="BJ61" s="206"/>
      <c r="BK61" s="206"/>
      <c r="BL61" s="206"/>
      <c r="BM61" s="206"/>
      <c r="BN61" s="206"/>
      <c r="BO61" s="206"/>
      <c r="BP61" s="206"/>
      <c r="BQ61" s="206"/>
      <c r="BR61" s="206"/>
      <c r="BS61" s="206"/>
      <c r="BT61" s="206"/>
      <c r="BU61" s="206"/>
      <c r="BV61" s="206"/>
      <c r="BW61" s="206"/>
      <c r="BX61" s="206"/>
      <c r="BY61" s="206"/>
      <c r="BZ61" s="206"/>
      <c r="CA61" s="206"/>
      <c r="CB61" s="206"/>
      <c r="CC61" s="206"/>
      <c r="CD61" s="206"/>
      <c r="CE61" s="206"/>
      <c r="CF61" s="206"/>
      <c r="CG61" s="206"/>
      <c r="CH61" s="206"/>
      <c r="CI61" s="206"/>
      <c r="CJ61" s="206"/>
      <c r="CK61" s="206"/>
      <c r="CL61" s="206"/>
    </row>
    <row r="62" s="123" customFormat="1" ht="298" customHeight="1" spans="1:91">
      <c r="A62" s="157">
        <v>18</v>
      </c>
      <c r="B62" s="158" t="s">
        <v>171</v>
      </c>
      <c r="C62" s="162">
        <v>2025</v>
      </c>
      <c r="D62" s="159" t="s">
        <v>172</v>
      </c>
      <c r="E62" s="158" t="s">
        <v>168</v>
      </c>
      <c r="F62" s="158" t="s">
        <v>170</v>
      </c>
      <c r="G62" s="158" t="s">
        <v>47</v>
      </c>
      <c r="H62" s="158" t="s">
        <v>48</v>
      </c>
      <c r="I62" s="158" t="s">
        <v>49</v>
      </c>
      <c r="J62" s="159" t="s">
        <v>173</v>
      </c>
      <c r="K62" s="181"/>
      <c r="L62" s="181"/>
      <c r="M62" s="181"/>
      <c r="N62" s="181">
        <v>251.162755</v>
      </c>
      <c r="O62" s="158">
        <v>165</v>
      </c>
      <c r="P62" s="181">
        <v>68</v>
      </c>
      <c r="Q62" s="181"/>
      <c r="R62" s="181">
        <v>2.2</v>
      </c>
      <c r="S62" s="181">
        <v>15.962755</v>
      </c>
      <c r="T62" s="181"/>
      <c r="U62" s="181"/>
      <c r="V62" s="181"/>
      <c r="W62" s="158" t="s">
        <v>174</v>
      </c>
      <c r="X62" s="158" t="s">
        <v>175</v>
      </c>
      <c r="Y62" s="158" t="s">
        <v>174</v>
      </c>
      <c r="Z62" s="158" t="s">
        <v>175</v>
      </c>
      <c r="AA62" s="158" t="s">
        <v>436</v>
      </c>
      <c r="AB62" s="159" t="s">
        <v>177</v>
      </c>
      <c r="AC62" s="159" t="s">
        <v>178</v>
      </c>
      <c r="AD62" s="181" t="s">
        <v>402</v>
      </c>
      <c r="AE62" s="158" t="s">
        <v>403</v>
      </c>
      <c r="AF62" s="158" t="s">
        <v>367</v>
      </c>
      <c r="AH62" s="208"/>
      <c r="AI62" s="208"/>
      <c r="AJ62" s="208"/>
      <c r="AK62" s="208"/>
      <c r="AL62" s="208"/>
      <c r="AM62" s="208"/>
      <c r="AN62" s="208"/>
      <c r="AO62" s="208"/>
      <c r="AP62" s="208"/>
      <c r="AQ62" s="208"/>
      <c r="AR62" s="208"/>
      <c r="AS62" s="208"/>
      <c r="AT62" s="208"/>
      <c r="AU62" s="208"/>
      <c r="AV62" s="208"/>
      <c r="AW62" s="208"/>
      <c r="AX62" s="208"/>
      <c r="AY62" s="208"/>
      <c r="AZ62" s="208"/>
      <c r="BA62" s="208"/>
      <c r="BB62" s="208"/>
      <c r="BC62" s="208"/>
      <c r="BD62" s="208"/>
      <c r="BE62" s="208"/>
      <c r="BF62" s="208"/>
      <c r="BG62" s="208"/>
      <c r="BH62" s="208"/>
      <c r="BI62" s="208"/>
      <c r="BJ62" s="208"/>
      <c r="BK62" s="208"/>
      <c r="BL62" s="208"/>
      <c r="BM62" s="208"/>
      <c r="BN62" s="208"/>
      <c r="BO62" s="208"/>
      <c r="BP62" s="208"/>
      <c r="BQ62" s="208"/>
      <c r="BR62" s="208"/>
      <c r="BS62" s="208"/>
      <c r="BT62" s="208"/>
      <c r="BU62" s="208"/>
      <c r="BV62" s="208"/>
      <c r="BW62" s="208"/>
      <c r="BX62" s="208"/>
      <c r="BY62" s="208"/>
      <c r="BZ62" s="208"/>
      <c r="CA62" s="208"/>
      <c r="CB62" s="208"/>
      <c r="CC62" s="208"/>
      <c r="CD62" s="208"/>
      <c r="CE62" s="208"/>
      <c r="CF62" s="208"/>
      <c r="CG62" s="208"/>
      <c r="CH62" s="208"/>
      <c r="CI62" s="208"/>
      <c r="CJ62" s="208"/>
      <c r="CK62" s="208"/>
      <c r="CL62" s="208"/>
      <c r="CM62" s="212"/>
    </row>
    <row r="63" s="122" customFormat="1" ht="100" customHeight="1" spans="1:90">
      <c r="A63" s="156" t="s">
        <v>58</v>
      </c>
      <c r="B63" s="148" t="s">
        <v>179</v>
      </c>
      <c r="C63" s="148"/>
      <c r="D63" s="148"/>
      <c r="E63" s="149"/>
      <c r="F63" s="149"/>
      <c r="G63" s="149"/>
      <c r="H63" s="149"/>
      <c r="I63" s="149"/>
      <c r="J63" s="148"/>
      <c r="K63" s="178"/>
      <c r="L63" s="178"/>
      <c r="M63" s="178"/>
      <c r="N63" s="178"/>
      <c r="O63" s="178"/>
      <c r="P63" s="178"/>
      <c r="Q63" s="178"/>
      <c r="R63" s="178"/>
      <c r="S63" s="178"/>
      <c r="T63" s="178"/>
      <c r="U63" s="178"/>
      <c r="V63" s="178"/>
      <c r="W63" s="184"/>
      <c r="X63" s="184"/>
      <c r="Y63" s="184"/>
      <c r="Z63" s="184"/>
      <c r="AA63" s="190"/>
      <c r="AB63" s="190"/>
      <c r="AC63" s="190"/>
      <c r="AD63" s="190"/>
      <c r="AE63" s="190"/>
      <c r="AF63" s="190"/>
      <c r="AG63" s="190"/>
      <c r="AH63" s="206"/>
      <c r="AI63" s="206"/>
      <c r="AJ63" s="206"/>
      <c r="AK63" s="206"/>
      <c r="AL63" s="206"/>
      <c r="AM63" s="206"/>
      <c r="AN63" s="206"/>
      <c r="AO63" s="206"/>
      <c r="AP63" s="206"/>
      <c r="AQ63" s="206"/>
      <c r="AR63" s="206"/>
      <c r="AS63" s="206"/>
      <c r="AT63" s="206"/>
      <c r="AU63" s="206"/>
      <c r="AV63" s="206"/>
      <c r="AW63" s="206"/>
      <c r="AX63" s="206"/>
      <c r="AY63" s="206"/>
      <c r="AZ63" s="206"/>
      <c r="BA63" s="206"/>
      <c r="BB63" s="206"/>
      <c r="BC63" s="206"/>
      <c r="BD63" s="206"/>
      <c r="BE63" s="206"/>
      <c r="BF63" s="206"/>
      <c r="BG63" s="206"/>
      <c r="BH63" s="206"/>
      <c r="BI63" s="206"/>
      <c r="BJ63" s="206"/>
      <c r="BK63" s="206"/>
      <c r="BL63" s="206"/>
      <c r="BM63" s="206"/>
      <c r="BN63" s="206"/>
      <c r="BO63" s="206"/>
      <c r="BP63" s="206"/>
      <c r="BQ63" s="206"/>
      <c r="BR63" s="206"/>
      <c r="BS63" s="206"/>
      <c r="BT63" s="206"/>
      <c r="BU63" s="206"/>
      <c r="BV63" s="206"/>
      <c r="BW63" s="206"/>
      <c r="BX63" s="206"/>
      <c r="BY63" s="206"/>
      <c r="BZ63" s="206"/>
      <c r="CA63" s="206"/>
      <c r="CB63" s="206"/>
      <c r="CC63" s="206"/>
      <c r="CD63" s="206"/>
      <c r="CE63" s="206"/>
      <c r="CF63" s="206"/>
      <c r="CG63" s="206"/>
      <c r="CH63" s="206"/>
      <c r="CI63" s="206"/>
      <c r="CJ63" s="206"/>
      <c r="CK63" s="206"/>
      <c r="CL63" s="206"/>
    </row>
    <row r="64" s="122" customFormat="1" ht="100" customHeight="1" spans="1:90">
      <c r="A64" s="156" t="s">
        <v>41</v>
      </c>
      <c r="B64" s="148" t="s">
        <v>180</v>
      </c>
      <c r="C64" s="148"/>
      <c r="D64" s="148"/>
      <c r="E64" s="149"/>
      <c r="F64" s="149"/>
      <c r="G64" s="149"/>
      <c r="H64" s="149"/>
      <c r="I64" s="149"/>
      <c r="J64" s="148"/>
      <c r="K64" s="178">
        <f t="shared" ref="K64:V64" si="21">K65+K66+K67</f>
        <v>0</v>
      </c>
      <c r="L64" s="178">
        <f t="shared" si="21"/>
        <v>0</v>
      </c>
      <c r="M64" s="178">
        <f t="shared" si="21"/>
        <v>0</v>
      </c>
      <c r="N64" s="178">
        <f t="shared" si="21"/>
        <v>0</v>
      </c>
      <c r="O64" s="178">
        <f t="shared" si="21"/>
        <v>0</v>
      </c>
      <c r="P64" s="178">
        <f t="shared" si="21"/>
        <v>0</v>
      </c>
      <c r="Q64" s="178">
        <f t="shared" si="21"/>
        <v>0</v>
      </c>
      <c r="R64" s="178">
        <f t="shared" si="21"/>
        <v>0</v>
      </c>
      <c r="S64" s="178">
        <f t="shared" si="21"/>
        <v>0</v>
      </c>
      <c r="T64" s="178">
        <f t="shared" si="21"/>
        <v>0</v>
      </c>
      <c r="U64" s="178">
        <f t="shared" si="21"/>
        <v>0</v>
      </c>
      <c r="V64" s="178">
        <f t="shared" si="21"/>
        <v>0</v>
      </c>
      <c r="W64" s="184"/>
      <c r="X64" s="184"/>
      <c r="Y64" s="184"/>
      <c r="Z64" s="184"/>
      <c r="AA64" s="190"/>
      <c r="AB64" s="190"/>
      <c r="AC64" s="190"/>
      <c r="AD64" s="190"/>
      <c r="AE64" s="190"/>
      <c r="AF64" s="190"/>
      <c r="AG64" s="190"/>
      <c r="AH64" s="206"/>
      <c r="AI64" s="206"/>
      <c r="AJ64" s="206"/>
      <c r="AK64" s="206"/>
      <c r="AL64" s="206"/>
      <c r="AM64" s="206"/>
      <c r="AN64" s="206"/>
      <c r="AO64" s="206"/>
      <c r="AP64" s="206"/>
      <c r="AQ64" s="206"/>
      <c r="AR64" s="206"/>
      <c r="AS64" s="206"/>
      <c r="AT64" s="206"/>
      <c r="AU64" s="206"/>
      <c r="AV64" s="206"/>
      <c r="AW64" s="206"/>
      <c r="AX64" s="206"/>
      <c r="AY64" s="206"/>
      <c r="AZ64" s="206"/>
      <c r="BA64" s="206"/>
      <c r="BB64" s="206"/>
      <c r="BC64" s="206"/>
      <c r="BD64" s="206"/>
      <c r="BE64" s="206"/>
      <c r="BF64" s="206"/>
      <c r="BG64" s="206"/>
      <c r="BH64" s="206"/>
      <c r="BI64" s="206"/>
      <c r="BJ64" s="206"/>
      <c r="BK64" s="206"/>
      <c r="BL64" s="206"/>
      <c r="BM64" s="206"/>
      <c r="BN64" s="206"/>
      <c r="BO64" s="206"/>
      <c r="BP64" s="206"/>
      <c r="BQ64" s="206"/>
      <c r="BR64" s="206"/>
      <c r="BS64" s="206"/>
      <c r="BT64" s="206"/>
      <c r="BU64" s="206"/>
      <c r="BV64" s="206"/>
      <c r="BW64" s="206"/>
      <c r="BX64" s="206"/>
      <c r="BY64" s="206"/>
      <c r="BZ64" s="206"/>
      <c r="CA64" s="206"/>
      <c r="CB64" s="206"/>
      <c r="CC64" s="206"/>
      <c r="CD64" s="206"/>
      <c r="CE64" s="206"/>
      <c r="CF64" s="206"/>
      <c r="CG64" s="206"/>
      <c r="CH64" s="206"/>
      <c r="CI64" s="206"/>
      <c r="CJ64" s="206"/>
      <c r="CK64" s="206"/>
      <c r="CL64" s="206"/>
    </row>
    <row r="65" s="122" customFormat="1" ht="100" customHeight="1" spans="1:90">
      <c r="A65" s="156" t="s">
        <v>58</v>
      </c>
      <c r="B65" s="148" t="s">
        <v>181</v>
      </c>
      <c r="C65" s="148"/>
      <c r="D65" s="148"/>
      <c r="E65" s="149"/>
      <c r="F65" s="149"/>
      <c r="G65" s="149"/>
      <c r="H65" s="149"/>
      <c r="I65" s="149"/>
      <c r="J65" s="148"/>
      <c r="K65" s="178"/>
      <c r="L65" s="178"/>
      <c r="M65" s="178"/>
      <c r="N65" s="178"/>
      <c r="O65" s="178"/>
      <c r="P65" s="178"/>
      <c r="Q65" s="178"/>
      <c r="R65" s="178"/>
      <c r="S65" s="178"/>
      <c r="T65" s="178"/>
      <c r="U65" s="178"/>
      <c r="V65" s="178"/>
      <c r="W65" s="184"/>
      <c r="X65" s="184"/>
      <c r="Y65" s="184"/>
      <c r="Z65" s="184"/>
      <c r="AA65" s="190"/>
      <c r="AB65" s="190"/>
      <c r="AC65" s="190"/>
      <c r="AD65" s="190"/>
      <c r="AE65" s="190"/>
      <c r="AF65" s="190"/>
      <c r="AG65" s="190"/>
      <c r="AH65" s="206"/>
      <c r="AI65" s="206"/>
      <c r="AJ65" s="206"/>
      <c r="AK65" s="206"/>
      <c r="AL65" s="206"/>
      <c r="AM65" s="206"/>
      <c r="AN65" s="206"/>
      <c r="AO65" s="206"/>
      <c r="AP65" s="206"/>
      <c r="AQ65" s="206"/>
      <c r="AR65" s="206"/>
      <c r="AS65" s="206"/>
      <c r="AT65" s="206"/>
      <c r="AU65" s="206"/>
      <c r="AV65" s="206"/>
      <c r="AW65" s="206"/>
      <c r="AX65" s="206"/>
      <c r="AY65" s="206"/>
      <c r="AZ65" s="206"/>
      <c r="BA65" s="206"/>
      <c r="BB65" s="206"/>
      <c r="BC65" s="206"/>
      <c r="BD65" s="206"/>
      <c r="BE65" s="206"/>
      <c r="BF65" s="206"/>
      <c r="BG65" s="206"/>
      <c r="BH65" s="206"/>
      <c r="BI65" s="206"/>
      <c r="BJ65" s="206"/>
      <c r="BK65" s="206"/>
      <c r="BL65" s="206"/>
      <c r="BM65" s="206"/>
      <c r="BN65" s="206"/>
      <c r="BO65" s="206"/>
      <c r="BP65" s="206"/>
      <c r="BQ65" s="206"/>
      <c r="BR65" s="206"/>
      <c r="BS65" s="206"/>
      <c r="BT65" s="206"/>
      <c r="BU65" s="206"/>
      <c r="BV65" s="206"/>
      <c r="BW65" s="206"/>
      <c r="BX65" s="206"/>
      <c r="BY65" s="206"/>
      <c r="BZ65" s="206"/>
      <c r="CA65" s="206"/>
      <c r="CB65" s="206"/>
      <c r="CC65" s="206"/>
      <c r="CD65" s="206"/>
      <c r="CE65" s="206"/>
      <c r="CF65" s="206"/>
      <c r="CG65" s="206"/>
      <c r="CH65" s="206"/>
      <c r="CI65" s="206"/>
      <c r="CJ65" s="206"/>
      <c r="CK65" s="206"/>
      <c r="CL65" s="206"/>
    </row>
    <row r="66" s="122" customFormat="1" ht="100" customHeight="1" spans="1:90">
      <c r="A66" s="156" t="s">
        <v>58</v>
      </c>
      <c r="B66" s="148" t="s">
        <v>182</v>
      </c>
      <c r="C66" s="148"/>
      <c r="D66" s="148"/>
      <c r="E66" s="149"/>
      <c r="F66" s="149"/>
      <c r="G66" s="149"/>
      <c r="H66" s="149"/>
      <c r="I66" s="149"/>
      <c r="J66" s="148"/>
      <c r="K66" s="178"/>
      <c r="L66" s="178"/>
      <c r="M66" s="178"/>
      <c r="N66" s="178"/>
      <c r="O66" s="178"/>
      <c r="P66" s="178"/>
      <c r="Q66" s="178"/>
      <c r="R66" s="178"/>
      <c r="S66" s="178"/>
      <c r="T66" s="178"/>
      <c r="U66" s="178"/>
      <c r="V66" s="178"/>
      <c r="W66" s="184"/>
      <c r="X66" s="184"/>
      <c r="Y66" s="184"/>
      <c r="Z66" s="184"/>
      <c r="AA66" s="190"/>
      <c r="AB66" s="190"/>
      <c r="AC66" s="190"/>
      <c r="AD66" s="190"/>
      <c r="AE66" s="190"/>
      <c r="AF66" s="190"/>
      <c r="AG66" s="190"/>
      <c r="AH66" s="206"/>
      <c r="AI66" s="206"/>
      <c r="AJ66" s="206"/>
      <c r="AK66" s="206"/>
      <c r="AL66" s="206"/>
      <c r="AM66" s="206"/>
      <c r="AN66" s="206"/>
      <c r="AO66" s="206"/>
      <c r="AP66" s="206"/>
      <c r="AQ66" s="206"/>
      <c r="AR66" s="206"/>
      <c r="AS66" s="206"/>
      <c r="AT66" s="206"/>
      <c r="AU66" s="206"/>
      <c r="AV66" s="206"/>
      <c r="AW66" s="206"/>
      <c r="AX66" s="206"/>
      <c r="AY66" s="206"/>
      <c r="AZ66" s="206"/>
      <c r="BA66" s="206"/>
      <c r="BB66" s="206"/>
      <c r="BC66" s="206"/>
      <c r="BD66" s="206"/>
      <c r="BE66" s="206"/>
      <c r="BF66" s="206"/>
      <c r="BG66" s="206"/>
      <c r="BH66" s="206"/>
      <c r="BI66" s="206"/>
      <c r="BJ66" s="206"/>
      <c r="BK66" s="206"/>
      <c r="BL66" s="206"/>
      <c r="BM66" s="206"/>
      <c r="BN66" s="206"/>
      <c r="BO66" s="206"/>
      <c r="BP66" s="206"/>
      <c r="BQ66" s="206"/>
      <c r="BR66" s="206"/>
      <c r="BS66" s="206"/>
      <c r="BT66" s="206"/>
      <c r="BU66" s="206"/>
      <c r="BV66" s="206"/>
      <c r="BW66" s="206"/>
      <c r="BX66" s="206"/>
      <c r="BY66" s="206"/>
      <c r="BZ66" s="206"/>
      <c r="CA66" s="206"/>
      <c r="CB66" s="206"/>
      <c r="CC66" s="206"/>
      <c r="CD66" s="206"/>
      <c r="CE66" s="206"/>
      <c r="CF66" s="206"/>
      <c r="CG66" s="206"/>
      <c r="CH66" s="206"/>
      <c r="CI66" s="206"/>
      <c r="CJ66" s="206"/>
      <c r="CK66" s="206"/>
      <c r="CL66" s="206"/>
    </row>
    <row r="67" s="122" customFormat="1" ht="100" customHeight="1" spans="1:90">
      <c r="A67" s="156" t="s">
        <v>58</v>
      </c>
      <c r="B67" s="148" t="s">
        <v>183</v>
      </c>
      <c r="C67" s="148"/>
      <c r="D67" s="148"/>
      <c r="E67" s="149"/>
      <c r="F67" s="149"/>
      <c r="G67" s="149"/>
      <c r="H67" s="149"/>
      <c r="I67" s="149"/>
      <c r="J67" s="148"/>
      <c r="K67" s="178"/>
      <c r="L67" s="178"/>
      <c r="M67" s="178"/>
      <c r="N67" s="178"/>
      <c r="O67" s="178"/>
      <c r="P67" s="178"/>
      <c r="Q67" s="178"/>
      <c r="R67" s="178"/>
      <c r="S67" s="178"/>
      <c r="T67" s="178"/>
      <c r="U67" s="178"/>
      <c r="V67" s="178"/>
      <c r="W67" s="184"/>
      <c r="X67" s="184"/>
      <c r="Y67" s="184"/>
      <c r="Z67" s="184"/>
      <c r="AA67" s="190"/>
      <c r="AB67" s="190"/>
      <c r="AC67" s="190"/>
      <c r="AD67" s="190"/>
      <c r="AE67" s="190"/>
      <c r="AF67" s="190"/>
      <c r="AG67" s="190"/>
      <c r="AH67" s="206"/>
      <c r="AI67" s="206"/>
      <c r="AJ67" s="206"/>
      <c r="AK67" s="206"/>
      <c r="AL67" s="206"/>
      <c r="AM67" s="206"/>
      <c r="AN67" s="206"/>
      <c r="AO67" s="206"/>
      <c r="AP67" s="206"/>
      <c r="AQ67" s="206"/>
      <c r="AR67" s="206"/>
      <c r="AS67" s="206"/>
      <c r="AT67" s="206"/>
      <c r="AU67" s="206"/>
      <c r="AV67" s="206"/>
      <c r="AW67" s="206"/>
      <c r="AX67" s="206"/>
      <c r="AY67" s="206"/>
      <c r="AZ67" s="206"/>
      <c r="BA67" s="206"/>
      <c r="BB67" s="206"/>
      <c r="BC67" s="206"/>
      <c r="BD67" s="206"/>
      <c r="BE67" s="206"/>
      <c r="BF67" s="206"/>
      <c r="BG67" s="206"/>
      <c r="BH67" s="206"/>
      <c r="BI67" s="206"/>
      <c r="BJ67" s="206"/>
      <c r="BK67" s="206"/>
      <c r="BL67" s="206"/>
      <c r="BM67" s="206"/>
      <c r="BN67" s="206"/>
      <c r="BO67" s="206"/>
      <c r="BP67" s="206"/>
      <c r="BQ67" s="206"/>
      <c r="BR67" s="206"/>
      <c r="BS67" s="206"/>
      <c r="BT67" s="206"/>
      <c r="BU67" s="206"/>
      <c r="BV67" s="206"/>
      <c r="BW67" s="206"/>
      <c r="BX67" s="206"/>
      <c r="BY67" s="206"/>
      <c r="BZ67" s="206"/>
      <c r="CA67" s="206"/>
      <c r="CB67" s="206"/>
      <c r="CC67" s="206"/>
      <c r="CD67" s="206"/>
      <c r="CE67" s="206"/>
      <c r="CF67" s="206"/>
      <c r="CG67" s="206"/>
      <c r="CH67" s="206"/>
      <c r="CI67" s="206"/>
      <c r="CJ67" s="206"/>
      <c r="CK67" s="206"/>
      <c r="CL67" s="206"/>
    </row>
    <row r="68" s="122" customFormat="1" ht="100" customHeight="1" spans="1:90">
      <c r="A68" s="156" t="s">
        <v>41</v>
      </c>
      <c r="B68" s="148" t="s">
        <v>184</v>
      </c>
      <c r="C68" s="148"/>
      <c r="D68" s="148"/>
      <c r="E68" s="149"/>
      <c r="F68" s="149"/>
      <c r="G68" s="149"/>
      <c r="H68" s="149"/>
      <c r="I68" s="149"/>
      <c r="J68" s="148"/>
      <c r="K68" s="178">
        <f t="shared" ref="K68:V68" si="22">K69+K70</f>
        <v>0</v>
      </c>
      <c r="L68" s="178">
        <f t="shared" si="22"/>
        <v>0</v>
      </c>
      <c r="M68" s="178">
        <f t="shared" si="22"/>
        <v>0</v>
      </c>
      <c r="N68" s="178">
        <f t="shared" si="22"/>
        <v>0</v>
      </c>
      <c r="O68" s="178">
        <f t="shared" si="22"/>
        <v>0</v>
      </c>
      <c r="P68" s="178">
        <f t="shared" si="22"/>
        <v>0</v>
      </c>
      <c r="Q68" s="178">
        <f t="shared" si="22"/>
        <v>0</v>
      </c>
      <c r="R68" s="178">
        <f t="shared" si="22"/>
        <v>0</v>
      </c>
      <c r="S68" s="178">
        <f t="shared" si="22"/>
        <v>0</v>
      </c>
      <c r="T68" s="178">
        <f t="shared" si="22"/>
        <v>0</v>
      </c>
      <c r="U68" s="178">
        <f t="shared" si="22"/>
        <v>0</v>
      </c>
      <c r="V68" s="178">
        <f t="shared" si="22"/>
        <v>0</v>
      </c>
      <c r="W68" s="184"/>
      <c r="X68" s="184"/>
      <c r="Y68" s="184"/>
      <c r="Z68" s="184"/>
      <c r="AA68" s="190"/>
      <c r="AB68" s="190"/>
      <c r="AC68" s="190"/>
      <c r="AD68" s="190"/>
      <c r="AE68" s="190"/>
      <c r="AF68" s="190"/>
      <c r="AG68" s="190"/>
      <c r="AH68" s="206"/>
      <c r="AI68" s="206"/>
      <c r="AJ68" s="206"/>
      <c r="AK68" s="206"/>
      <c r="AL68" s="206"/>
      <c r="AM68" s="206"/>
      <c r="AN68" s="206"/>
      <c r="AO68" s="206"/>
      <c r="AP68" s="206"/>
      <c r="AQ68" s="206"/>
      <c r="AR68" s="206"/>
      <c r="AS68" s="206"/>
      <c r="AT68" s="206"/>
      <c r="AU68" s="206"/>
      <c r="AV68" s="206"/>
      <c r="AW68" s="206"/>
      <c r="AX68" s="206"/>
      <c r="AY68" s="206"/>
      <c r="AZ68" s="206"/>
      <c r="BA68" s="206"/>
      <c r="BB68" s="206"/>
      <c r="BC68" s="206"/>
      <c r="BD68" s="206"/>
      <c r="BE68" s="206"/>
      <c r="BF68" s="206"/>
      <c r="BG68" s="206"/>
      <c r="BH68" s="206"/>
      <c r="BI68" s="206"/>
      <c r="BJ68" s="206"/>
      <c r="BK68" s="206"/>
      <c r="BL68" s="206"/>
      <c r="BM68" s="206"/>
      <c r="BN68" s="206"/>
      <c r="BO68" s="206"/>
      <c r="BP68" s="206"/>
      <c r="BQ68" s="206"/>
      <c r="BR68" s="206"/>
      <c r="BS68" s="206"/>
      <c r="BT68" s="206"/>
      <c r="BU68" s="206"/>
      <c r="BV68" s="206"/>
      <c r="BW68" s="206"/>
      <c r="BX68" s="206"/>
      <c r="BY68" s="206"/>
      <c r="BZ68" s="206"/>
      <c r="CA68" s="206"/>
      <c r="CB68" s="206"/>
      <c r="CC68" s="206"/>
      <c r="CD68" s="206"/>
      <c r="CE68" s="206"/>
      <c r="CF68" s="206"/>
      <c r="CG68" s="206"/>
      <c r="CH68" s="206"/>
      <c r="CI68" s="206"/>
      <c r="CJ68" s="206"/>
      <c r="CK68" s="206"/>
      <c r="CL68" s="206"/>
    </row>
    <row r="69" s="122" customFormat="1" ht="100" customHeight="1" spans="1:90">
      <c r="A69" s="156" t="s">
        <v>58</v>
      </c>
      <c r="B69" s="148" t="s">
        <v>185</v>
      </c>
      <c r="C69" s="148"/>
      <c r="D69" s="148"/>
      <c r="E69" s="149"/>
      <c r="F69" s="149"/>
      <c r="G69" s="149"/>
      <c r="H69" s="149"/>
      <c r="I69" s="149"/>
      <c r="J69" s="148"/>
      <c r="K69" s="178"/>
      <c r="L69" s="178"/>
      <c r="M69" s="178"/>
      <c r="N69" s="178"/>
      <c r="O69" s="178"/>
      <c r="P69" s="178"/>
      <c r="Q69" s="178"/>
      <c r="R69" s="178"/>
      <c r="S69" s="178"/>
      <c r="T69" s="178"/>
      <c r="U69" s="178"/>
      <c r="V69" s="178"/>
      <c r="W69" s="184"/>
      <c r="X69" s="184"/>
      <c r="Y69" s="184"/>
      <c r="Z69" s="184"/>
      <c r="AA69" s="190"/>
      <c r="AB69" s="190"/>
      <c r="AC69" s="190"/>
      <c r="AD69" s="190"/>
      <c r="AE69" s="190"/>
      <c r="AF69" s="190"/>
      <c r="AG69" s="190"/>
      <c r="AH69" s="206"/>
      <c r="AI69" s="206"/>
      <c r="AJ69" s="206"/>
      <c r="AK69" s="206"/>
      <c r="AL69" s="206"/>
      <c r="AM69" s="206"/>
      <c r="AN69" s="206"/>
      <c r="AO69" s="206"/>
      <c r="AP69" s="206"/>
      <c r="AQ69" s="206"/>
      <c r="AR69" s="206"/>
      <c r="AS69" s="206"/>
      <c r="AT69" s="206"/>
      <c r="AU69" s="206"/>
      <c r="AV69" s="206"/>
      <c r="AW69" s="206"/>
      <c r="AX69" s="206"/>
      <c r="AY69" s="206"/>
      <c r="AZ69" s="206"/>
      <c r="BA69" s="206"/>
      <c r="BB69" s="206"/>
      <c r="BC69" s="206"/>
      <c r="BD69" s="206"/>
      <c r="BE69" s="206"/>
      <c r="BF69" s="206"/>
      <c r="BG69" s="206"/>
      <c r="BH69" s="206"/>
      <c r="BI69" s="206"/>
      <c r="BJ69" s="206"/>
      <c r="BK69" s="206"/>
      <c r="BL69" s="206"/>
      <c r="BM69" s="206"/>
      <c r="BN69" s="206"/>
      <c r="BO69" s="206"/>
      <c r="BP69" s="206"/>
      <c r="BQ69" s="206"/>
      <c r="BR69" s="206"/>
      <c r="BS69" s="206"/>
      <c r="BT69" s="206"/>
      <c r="BU69" s="206"/>
      <c r="BV69" s="206"/>
      <c r="BW69" s="206"/>
      <c r="BX69" s="206"/>
      <c r="BY69" s="206"/>
      <c r="BZ69" s="206"/>
      <c r="CA69" s="206"/>
      <c r="CB69" s="206"/>
      <c r="CC69" s="206"/>
      <c r="CD69" s="206"/>
      <c r="CE69" s="206"/>
      <c r="CF69" s="206"/>
      <c r="CG69" s="206"/>
      <c r="CH69" s="206"/>
      <c r="CI69" s="206"/>
      <c r="CJ69" s="206"/>
      <c r="CK69" s="206"/>
      <c r="CL69" s="206"/>
    </row>
    <row r="70" s="122" customFormat="1" ht="100" customHeight="1" spans="1:90">
      <c r="A70" s="156" t="s">
        <v>58</v>
      </c>
      <c r="B70" s="148" t="s">
        <v>186</v>
      </c>
      <c r="C70" s="148"/>
      <c r="D70" s="148"/>
      <c r="E70" s="149"/>
      <c r="F70" s="149"/>
      <c r="G70" s="149"/>
      <c r="H70" s="149"/>
      <c r="I70" s="149"/>
      <c r="J70" s="148"/>
      <c r="K70" s="178"/>
      <c r="L70" s="178"/>
      <c r="M70" s="178"/>
      <c r="N70" s="178"/>
      <c r="O70" s="178"/>
      <c r="P70" s="178"/>
      <c r="Q70" s="178"/>
      <c r="R70" s="178"/>
      <c r="S70" s="178"/>
      <c r="T70" s="178"/>
      <c r="U70" s="178"/>
      <c r="V70" s="178"/>
      <c r="W70" s="184"/>
      <c r="X70" s="184"/>
      <c r="Y70" s="184"/>
      <c r="Z70" s="184"/>
      <c r="AA70" s="190"/>
      <c r="AB70" s="190"/>
      <c r="AC70" s="190"/>
      <c r="AD70" s="190"/>
      <c r="AE70" s="190"/>
      <c r="AF70" s="190"/>
      <c r="AG70" s="190"/>
      <c r="AH70" s="206"/>
      <c r="AI70" s="206"/>
      <c r="AJ70" s="206"/>
      <c r="AK70" s="206"/>
      <c r="AL70" s="206"/>
      <c r="AM70" s="206"/>
      <c r="AN70" s="206"/>
      <c r="AO70" s="206"/>
      <c r="AP70" s="206"/>
      <c r="AQ70" s="206"/>
      <c r="AR70" s="206"/>
      <c r="AS70" s="206"/>
      <c r="AT70" s="206"/>
      <c r="AU70" s="206"/>
      <c r="AV70" s="206"/>
      <c r="AW70" s="206"/>
      <c r="AX70" s="206"/>
      <c r="AY70" s="206"/>
      <c r="AZ70" s="206"/>
      <c r="BA70" s="206"/>
      <c r="BB70" s="206"/>
      <c r="BC70" s="206"/>
      <c r="BD70" s="206"/>
      <c r="BE70" s="206"/>
      <c r="BF70" s="206"/>
      <c r="BG70" s="206"/>
      <c r="BH70" s="206"/>
      <c r="BI70" s="206"/>
      <c r="BJ70" s="206"/>
      <c r="BK70" s="206"/>
      <c r="BL70" s="206"/>
      <c r="BM70" s="206"/>
      <c r="BN70" s="206"/>
      <c r="BO70" s="206"/>
      <c r="BP70" s="206"/>
      <c r="BQ70" s="206"/>
      <c r="BR70" s="206"/>
      <c r="BS70" s="206"/>
      <c r="BT70" s="206"/>
      <c r="BU70" s="206"/>
      <c r="BV70" s="206"/>
      <c r="BW70" s="206"/>
      <c r="BX70" s="206"/>
      <c r="BY70" s="206"/>
      <c r="BZ70" s="206"/>
      <c r="CA70" s="206"/>
      <c r="CB70" s="206"/>
      <c r="CC70" s="206"/>
      <c r="CD70" s="206"/>
      <c r="CE70" s="206"/>
      <c r="CF70" s="206"/>
      <c r="CG70" s="206"/>
      <c r="CH70" s="206"/>
      <c r="CI70" s="206"/>
      <c r="CJ70" s="206"/>
      <c r="CK70" s="206"/>
      <c r="CL70" s="206"/>
    </row>
    <row r="71" s="122" customFormat="1" ht="100" customHeight="1" spans="1:90">
      <c r="A71" s="156" t="s">
        <v>41</v>
      </c>
      <c r="B71" s="148" t="s">
        <v>187</v>
      </c>
      <c r="C71" s="148"/>
      <c r="D71" s="148"/>
      <c r="E71" s="149"/>
      <c r="F71" s="149"/>
      <c r="G71" s="149"/>
      <c r="H71" s="149"/>
      <c r="I71" s="149"/>
      <c r="J71" s="148"/>
      <c r="K71" s="178">
        <f t="shared" ref="K71:V71" si="23">K72+K73+K74</f>
        <v>0</v>
      </c>
      <c r="L71" s="178">
        <f t="shared" si="23"/>
        <v>0</v>
      </c>
      <c r="M71" s="178">
        <f t="shared" si="23"/>
        <v>0</v>
      </c>
      <c r="N71" s="178">
        <f t="shared" si="23"/>
        <v>0</v>
      </c>
      <c r="O71" s="178">
        <f t="shared" si="23"/>
        <v>0</v>
      </c>
      <c r="P71" s="178">
        <f t="shared" si="23"/>
        <v>0</v>
      </c>
      <c r="Q71" s="178">
        <f t="shared" si="23"/>
        <v>0</v>
      </c>
      <c r="R71" s="178">
        <f t="shared" si="23"/>
        <v>0</v>
      </c>
      <c r="S71" s="178">
        <f t="shared" si="23"/>
        <v>0</v>
      </c>
      <c r="T71" s="178">
        <f t="shared" si="23"/>
        <v>0</v>
      </c>
      <c r="U71" s="178">
        <f t="shared" si="23"/>
        <v>0</v>
      </c>
      <c r="V71" s="178">
        <f t="shared" si="23"/>
        <v>0</v>
      </c>
      <c r="W71" s="184"/>
      <c r="X71" s="184"/>
      <c r="Y71" s="184"/>
      <c r="Z71" s="184"/>
      <c r="AA71" s="190"/>
      <c r="AB71" s="190"/>
      <c r="AC71" s="190"/>
      <c r="AD71" s="190"/>
      <c r="AE71" s="190"/>
      <c r="AF71" s="190"/>
      <c r="AG71" s="190"/>
      <c r="AH71" s="206"/>
      <c r="AI71" s="206"/>
      <c r="AJ71" s="206"/>
      <c r="AK71" s="206"/>
      <c r="AL71" s="206"/>
      <c r="AM71" s="206"/>
      <c r="AN71" s="206"/>
      <c r="AO71" s="206"/>
      <c r="AP71" s="206"/>
      <c r="AQ71" s="206"/>
      <c r="AR71" s="206"/>
      <c r="AS71" s="206"/>
      <c r="AT71" s="206"/>
      <c r="AU71" s="206"/>
      <c r="AV71" s="206"/>
      <c r="AW71" s="206"/>
      <c r="AX71" s="206"/>
      <c r="AY71" s="206"/>
      <c r="AZ71" s="206"/>
      <c r="BA71" s="206"/>
      <c r="BB71" s="206"/>
      <c r="BC71" s="206"/>
      <c r="BD71" s="206"/>
      <c r="BE71" s="206"/>
      <c r="BF71" s="206"/>
      <c r="BG71" s="206"/>
      <c r="BH71" s="206"/>
      <c r="BI71" s="206"/>
      <c r="BJ71" s="206"/>
      <c r="BK71" s="206"/>
      <c r="BL71" s="206"/>
      <c r="BM71" s="206"/>
      <c r="BN71" s="206"/>
      <c r="BO71" s="206"/>
      <c r="BP71" s="206"/>
      <c r="BQ71" s="206"/>
      <c r="BR71" s="206"/>
      <c r="BS71" s="206"/>
      <c r="BT71" s="206"/>
      <c r="BU71" s="206"/>
      <c r="BV71" s="206"/>
      <c r="BW71" s="206"/>
      <c r="BX71" s="206"/>
      <c r="BY71" s="206"/>
      <c r="BZ71" s="206"/>
      <c r="CA71" s="206"/>
      <c r="CB71" s="206"/>
      <c r="CC71" s="206"/>
      <c r="CD71" s="206"/>
      <c r="CE71" s="206"/>
      <c r="CF71" s="206"/>
      <c r="CG71" s="206"/>
      <c r="CH71" s="206"/>
      <c r="CI71" s="206"/>
      <c r="CJ71" s="206"/>
      <c r="CK71" s="206"/>
      <c r="CL71" s="206"/>
    </row>
    <row r="72" s="122" customFormat="1" ht="100" customHeight="1" spans="1:90">
      <c r="A72" s="156" t="s">
        <v>58</v>
      </c>
      <c r="B72" s="148" t="s">
        <v>188</v>
      </c>
      <c r="C72" s="148"/>
      <c r="D72" s="148"/>
      <c r="E72" s="149"/>
      <c r="F72" s="149"/>
      <c r="G72" s="149"/>
      <c r="H72" s="149"/>
      <c r="I72" s="149"/>
      <c r="J72" s="148"/>
      <c r="K72" s="178"/>
      <c r="L72" s="178"/>
      <c r="M72" s="178"/>
      <c r="N72" s="178"/>
      <c r="O72" s="178"/>
      <c r="P72" s="178"/>
      <c r="Q72" s="178"/>
      <c r="R72" s="178"/>
      <c r="S72" s="178"/>
      <c r="T72" s="178"/>
      <c r="U72" s="178"/>
      <c r="V72" s="178"/>
      <c r="W72" s="184"/>
      <c r="X72" s="184"/>
      <c r="Y72" s="184"/>
      <c r="Z72" s="184"/>
      <c r="AA72" s="190"/>
      <c r="AB72" s="190"/>
      <c r="AC72" s="190"/>
      <c r="AD72" s="190"/>
      <c r="AE72" s="190"/>
      <c r="AF72" s="190"/>
      <c r="AG72" s="190"/>
      <c r="AH72" s="206"/>
      <c r="AI72" s="206"/>
      <c r="AJ72" s="206"/>
      <c r="AK72" s="206"/>
      <c r="AL72" s="206"/>
      <c r="AM72" s="206"/>
      <c r="AN72" s="206"/>
      <c r="AO72" s="206"/>
      <c r="AP72" s="206"/>
      <c r="AQ72" s="206"/>
      <c r="AR72" s="206"/>
      <c r="AS72" s="206"/>
      <c r="AT72" s="206"/>
      <c r="AU72" s="206"/>
      <c r="AV72" s="206"/>
      <c r="AW72" s="206"/>
      <c r="AX72" s="206"/>
      <c r="AY72" s="206"/>
      <c r="AZ72" s="206"/>
      <c r="BA72" s="206"/>
      <c r="BB72" s="206"/>
      <c r="BC72" s="206"/>
      <c r="BD72" s="206"/>
      <c r="BE72" s="206"/>
      <c r="BF72" s="206"/>
      <c r="BG72" s="206"/>
      <c r="BH72" s="206"/>
      <c r="BI72" s="206"/>
      <c r="BJ72" s="206"/>
      <c r="BK72" s="206"/>
      <c r="BL72" s="206"/>
      <c r="BM72" s="206"/>
      <c r="BN72" s="206"/>
      <c r="BO72" s="206"/>
      <c r="BP72" s="206"/>
      <c r="BQ72" s="206"/>
      <c r="BR72" s="206"/>
      <c r="BS72" s="206"/>
      <c r="BT72" s="206"/>
      <c r="BU72" s="206"/>
      <c r="BV72" s="206"/>
      <c r="BW72" s="206"/>
      <c r="BX72" s="206"/>
      <c r="BY72" s="206"/>
      <c r="BZ72" s="206"/>
      <c r="CA72" s="206"/>
      <c r="CB72" s="206"/>
      <c r="CC72" s="206"/>
      <c r="CD72" s="206"/>
      <c r="CE72" s="206"/>
      <c r="CF72" s="206"/>
      <c r="CG72" s="206"/>
      <c r="CH72" s="206"/>
      <c r="CI72" s="206"/>
      <c r="CJ72" s="206"/>
      <c r="CK72" s="206"/>
      <c r="CL72" s="206"/>
    </row>
    <row r="73" s="122" customFormat="1" ht="100" customHeight="1" spans="1:90">
      <c r="A73" s="156" t="s">
        <v>58</v>
      </c>
      <c r="B73" s="148" t="s">
        <v>189</v>
      </c>
      <c r="C73" s="148"/>
      <c r="D73" s="148"/>
      <c r="E73" s="149"/>
      <c r="F73" s="149"/>
      <c r="G73" s="149"/>
      <c r="H73" s="149"/>
      <c r="I73" s="149"/>
      <c r="J73" s="148"/>
      <c r="K73" s="178"/>
      <c r="L73" s="178"/>
      <c r="M73" s="178"/>
      <c r="N73" s="178"/>
      <c r="O73" s="178"/>
      <c r="P73" s="178"/>
      <c r="Q73" s="178"/>
      <c r="R73" s="178"/>
      <c r="S73" s="178"/>
      <c r="T73" s="178"/>
      <c r="U73" s="178"/>
      <c r="V73" s="178"/>
      <c r="W73" s="184"/>
      <c r="X73" s="184"/>
      <c r="Y73" s="184"/>
      <c r="Z73" s="184"/>
      <c r="AA73" s="190"/>
      <c r="AB73" s="190"/>
      <c r="AC73" s="190"/>
      <c r="AD73" s="190"/>
      <c r="AE73" s="190"/>
      <c r="AF73" s="190"/>
      <c r="AG73" s="190"/>
      <c r="AH73" s="206"/>
      <c r="AI73" s="206"/>
      <c r="AJ73" s="206"/>
      <c r="AK73" s="206"/>
      <c r="AL73" s="206"/>
      <c r="AM73" s="206"/>
      <c r="AN73" s="206"/>
      <c r="AO73" s="206"/>
      <c r="AP73" s="206"/>
      <c r="AQ73" s="206"/>
      <c r="AR73" s="206"/>
      <c r="AS73" s="206"/>
      <c r="AT73" s="206"/>
      <c r="AU73" s="206"/>
      <c r="AV73" s="206"/>
      <c r="AW73" s="206"/>
      <c r="AX73" s="206"/>
      <c r="AY73" s="206"/>
      <c r="AZ73" s="206"/>
      <c r="BA73" s="206"/>
      <c r="BB73" s="206"/>
      <c r="BC73" s="206"/>
      <c r="BD73" s="206"/>
      <c r="BE73" s="206"/>
      <c r="BF73" s="206"/>
      <c r="BG73" s="206"/>
      <c r="BH73" s="206"/>
      <c r="BI73" s="206"/>
      <c r="BJ73" s="206"/>
      <c r="BK73" s="206"/>
      <c r="BL73" s="206"/>
      <c r="BM73" s="206"/>
      <c r="BN73" s="206"/>
      <c r="BO73" s="206"/>
      <c r="BP73" s="206"/>
      <c r="BQ73" s="206"/>
      <c r="BR73" s="206"/>
      <c r="BS73" s="206"/>
      <c r="BT73" s="206"/>
      <c r="BU73" s="206"/>
      <c r="BV73" s="206"/>
      <c r="BW73" s="206"/>
      <c r="BX73" s="206"/>
      <c r="BY73" s="206"/>
      <c r="BZ73" s="206"/>
      <c r="CA73" s="206"/>
      <c r="CB73" s="206"/>
      <c r="CC73" s="206"/>
      <c r="CD73" s="206"/>
      <c r="CE73" s="206"/>
      <c r="CF73" s="206"/>
      <c r="CG73" s="206"/>
      <c r="CH73" s="206"/>
      <c r="CI73" s="206"/>
      <c r="CJ73" s="206"/>
      <c r="CK73" s="206"/>
      <c r="CL73" s="206"/>
    </row>
    <row r="74" s="122" customFormat="1" ht="100" customHeight="1" spans="1:90">
      <c r="A74" s="156" t="s">
        <v>58</v>
      </c>
      <c r="B74" s="148" t="s">
        <v>190</v>
      </c>
      <c r="C74" s="148"/>
      <c r="D74" s="148"/>
      <c r="E74" s="149"/>
      <c r="F74" s="149"/>
      <c r="G74" s="149"/>
      <c r="H74" s="149"/>
      <c r="I74" s="149"/>
      <c r="J74" s="148"/>
      <c r="K74" s="178"/>
      <c r="L74" s="178"/>
      <c r="M74" s="178"/>
      <c r="N74" s="178"/>
      <c r="O74" s="178"/>
      <c r="P74" s="178"/>
      <c r="Q74" s="178"/>
      <c r="R74" s="178"/>
      <c r="S74" s="178"/>
      <c r="T74" s="178"/>
      <c r="U74" s="178"/>
      <c r="V74" s="178"/>
      <c r="W74" s="184"/>
      <c r="X74" s="184"/>
      <c r="Y74" s="184"/>
      <c r="Z74" s="184"/>
      <c r="AA74" s="190"/>
      <c r="AB74" s="190"/>
      <c r="AC74" s="190"/>
      <c r="AD74" s="190"/>
      <c r="AE74" s="190"/>
      <c r="AF74" s="190"/>
      <c r="AG74" s="190"/>
      <c r="AH74" s="206"/>
      <c r="AI74" s="206"/>
      <c r="AJ74" s="206"/>
      <c r="AK74" s="206"/>
      <c r="AL74" s="206"/>
      <c r="AM74" s="206"/>
      <c r="AN74" s="206"/>
      <c r="AO74" s="206"/>
      <c r="AP74" s="206"/>
      <c r="AQ74" s="206"/>
      <c r="AR74" s="206"/>
      <c r="AS74" s="206"/>
      <c r="AT74" s="206"/>
      <c r="AU74" s="206"/>
      <c r="AV74" s="206"/>
      <c r="AW74" s="206"/>
      <c r="AX74" s="206"/>
      <c r="AY74" s="206"/>
      <c r="AZ74" s="206"/>
      <c r="BA74" s="206"/>
      <c r="BB74" s="206"/>
      <c r="BC74" s="206"/>
      <c r="BD74" s="206"/>
      <c r="BE74" s="206"/>
      <c r="BF74" s="206"/>
      <c r="BG74" s="206"/>
      <c r="BH74" s="206"/>
      <c r="BI74" s="206"/>
      <c r="BJ74" s="206"/>
      <c r="BK74" s="206"/>
      <c r="BL74" s="206"/>
      <c r="BM74" s="206"/>
      <c r="BN74" s="206"/>
      <c r="BO74" s="206"/>
      <c r="BP74" s="206"/>
      <c r="BQ74" s="206"/>
      <c r="BR74" s="206"/>
      <c r="BS74" s="206"/>
      <c r="BT74" s="206"/>
      <c r="BU74" s="206"/>
      <c r="BV74" s="206"/>
      <c r="BW74" s="206"/>
      <c r="BX74" s="206"/>
      <c r="BY74" s="206"/>
      <c r="BZ74" s="206"/>
      <c r="CA74" s="206"/>
      <c r="CB74" s="206"/>
      <c r="CC74" s="206"/>
      <c r="CD74" s="206"/>
      <c r="CE74" s="206"/>
      <c r="CF74" s="206"/>
      <c r="CG74" s="206"/>
      <c r="CH74" s="206"/>
      <c r="CI74" s="206"/>
      <c r="CJ74" s="206"/>
      <c r="CK74" s="206"/>
      <c r="CL74" s="206"/>
    </row>
    <row r="75" s="122" customFormat="1" ht="100" customHeight="1" spans="1:90">
      <c r="A75" s="156" t="s">
        <v>41</v>
      </c>
      <c r="B75" s="148" t="s">
        <v>191</v>
      </c>
      <c r="C75" s="148"/>
      <c r="D75" s="148"/>
      <c r="E75" s="149"/>
      <c r="F75" s="149"/>
      <c r="G75" s="149"/>
      <c r="H75" s="149"/>
      <c r="I75" s="149"/>
      <c r="J75" s="148"/>
      <c r="K75" s="178">
        <f t="shared" ref="K75:V75" si="24">K76</f>
        <v>0</v>
      </c>
      <c r="L75" s="178">
        <f t="shared" si="24"/>
        <v>0</v>
      </c>
      <c r="M75" s="178">
        <f t="shared" si="24"/>
        <v>0</v>
      </c>
      <c r="N75" s="178">
        <f t="shared" si="24"/>
        <v>0</v>
      </c>
      <c r="O75" s="178">
        <f t="shared" si="24"/>
        <v>0</v>
      </c>
      <c r="P75" s="178">
        <f t="shared" si="24"/>
        <v>0</v>
      </c>
      <c r="Q75" s="178">
        <f t="shared" si="24"/>
        <v>0</v>
      </c>
      <c r="R75" s="178">
        <f t="shared" si="24"/>
        <v>0</v>
      </c>
      <c r="S75" s="178">
        <f t="shared" si="24"/>
        <v>0</v>
      </c>
      <c r="T75" s="178">
        <f t="shared" si="24"/>
        <v>0</v>
      </c>
      <c r="U75" s="178">
        <f t="shared" si="24"/>
        <v>0</v>
      </c>
      <c r="V75" s="178">
        <f t="shared" si="24"/>
        <v>0</v>
      </c>
      <c r="W75" s="184"/>
      <c r="X75" s="184"/>
      <c r="Y75" s="184"/>
      <c r="Z75" s="184"/>
      <c r="AA75" s="190"/>
      <c r="AB75" s="190"/>
      <c r="AC75" s="190"/>
      <c r="AD75" s="190"/>
      <c r="AE75" s="190"/>
      <c r="AF75" s="190"/>
      <c r="AG75" s="190"/>
      <c r="AH75" s="206"/>
      <c r="AI75" s="206"/>
      <c r="AJ75" s="206"/>
      <c r="AK75" s="206"/>
      <c r="AL75" s="206"/>
      <c r="AM75" s="206"/>
      <c r="AN75" s="206"/>
      <c r="AO75" s="206"/>
      <c r="AP75" s="206"/>
      <c r="AQ75" s="206"/>
      <c r="AR75" s="206"/>
      <c r="AS75" s="206"/>
      <c r="AT75" s="206"/>
      <c r="AU75" s="206"/>
      <c r="AV75" s="206"/>
      <c r="AW75" s="206"/>
      <c r="AX75" s="206"/>
      <c r="AY75" s="206"/>
      <c r="AZ75" s="206"/>
      <c r="BA75" s="206"/>
      <c r="BB75" s="206"/>
      <c r="BC75" s="206"/>
      <c r="BD75" s="206"/>
      <c r="BE75" s="206"/>
      <c r="BF75" s="206"/>
      <c r="BG75" s="206"/>
      <c r="BH75" s="206"/>
      <c r="BI75" s="206"/>
      <c r="BJ75" s="206"/>
      <c r="BK75" s="206"/>
      <c r="BL75" s="206"/>
      <c r="BM75" s="206"/>
      <c r="BN75" s="206"/>
      <c r="BO75" s="206"/>
      <c r="BP75" s="206"/>
      <c r="BQ75" s="206"/>
      <c r="BR75" s="206"/>
      <c r="BS75" s="206"/>
      <c r="BT75" s="206"/>
      <c r="BU75" s="206"/>
      <c r="BV75" s="206"/>
      <c r="BW75" s="206"/>
      <c r="BX75" s="206"/>
      <c r="BY75" s="206"/>
      <c r="BZ75" s="206"/>
      <c r="CA75" s="206"/>
      <c r="CB75" s="206"/>
      <c r="CC75" s="206"/>
      <c r="CD75" s="206"/>
      <c r="CE75" s="206"/>
      <c r="CF75" s="206"/>
      <c r="CG75" s="206"/>
      <c r="CH75" s="206"/>
      <c r="CI75" s="206"/>
      <c r="CJ75" s="206"/>
      <c r="CK75" s="206"/>
      <c r="CL75" s="206"/>
    </row>
    <row r="76" s="122" customFormat="1" ht="100" customHeight="1" spans="1:90">
      <c r="A76" s="156" t="s">
        <v>58</v>
      </c>
      <c r="B76" s="148" t="s">
        <v>191</v>
      </c>
      <c r="C76" s="148"/>
      <c r="D76" s="148"/>
      <c r="E76" s="149"/>
      <c r="F76" s="149"/>
      <c r="G76" s="149"/>
      <c r="H76" s="149"/>
      <c r="I76" s="149"/>
      <c r="J76" s="148"/>
      <c r="K76" s="178"/>
      <c r="L76" s="178"/>
      <c r="M76" s="178"/>
      <c r="N76" s="178"/>
      <c r="O76" s="178"/>
      <c r="P76" s="178"/>
      <c r="Q76" s="178"/>
      <c r="R76" s="178"/>
      <c r="S76" s="178"/>
      <c r="T76" s="178"/>
      <c r="U76" s="178"/>
      <c r="V76" s="178"/>
      <c r="W76" s="184"/>
      <c r="X76" s="184"/>
      <c r="Y76" s="184"/>
      <c r="Z76" s="184"/>
      <c r="AA76" s="190"/>
      <c r="AB76" s="190"/>
      <c r="AC76" s="190"/>
      <c r="AD76" s="190"/>
      <c r="AE76" s="190"/>
      <c r="AF76" s="190"/>
      <c r="AG76" s="190"/>
      <c r="AH76" s="206"/>
      <c r="AI76" s="206"/>
      <c r="AJ76" s="206"/>
      <c r="AK76" s="206"/>
      <c r="AL76" s="206"/>
      <c r="AM76" s="206"/>
      <c r="AN76" s="206"/>
      <c r="AO76" s="206"/>
      <c r="AP76" s="206"/>
      <c r="AQ76" s="206"/>
      <c r="AR76" s="206"/>
      <c r="AS76" s="206"/>
      <c r="AT76" s="206"/>
      <c r="AU76" s="206"/>
      <c r="AV76" s="206"/>
      <c r="AW76" s="206"/>
      <c r="AX76" s="206"/>
      <c r="AY76" s="206"/>
      <c r="AZ76" s="206"/>
      <c r="BA76" s="206"/>
      <c r="BB76" s="206"/>
      <c r="BC76" s="206"/>
      <c r="BD76" s="206"/>
      <c r="BE76" s="206"/>
      <c r="BF76" s="206"/>
      <c r="BG76" s="206"/>
      <c r="BH76" s="206"/>
      <c r="BI76" s="206"/>
      <c r="BJ76" s="206"/>
      <c r="BK76" s="206"/>
      <c r="BL76" s="206"/>
      <c r="BM76" s="206"/>
      <c r="BN76" s="206"/>
      <c r="BO76" s="206"/>
      <c r="BP76" s="206"/>
      <c r="BQ76" s="206"/>
      <c r="BR76" s="206"/>
      <c r="BS76" s="206"/>
      <c r="BT76" s="206"/>
      <c r="BU76" s="206"/>
      <c r="BV76" s="206"/>
      <c r="BW76" s="206"/>
      <c r="BX76" s="206"/>
      <c r="BY76" s="206"/>
      <c r="BZ76" s="206"/>
      <c r="CA76" s="206"/>
      <c r="CB76" s="206"/>
      <c r="CC76" s="206"/>
      <c r="CD76" s="206"/>
      <c r="CE76" s="206"/>
      <c r="CF76" s="206"/>
      <c r="CG76" s="206"/>
      <c r="CH76" s="206"/>
      <c r="CI76" s="206"/>
      <c r="CJ76" s="206"/>
      <c r="CK76" s="206"/>
      <c r="CL76" s="206"/>
    </row>
    <row r="77" s="122" customFormat="1" ht="100" customHeight="1" spans="1:90">
      <c r="A77" s="147" t="s">
        <v>39</v>
      </c>
      <c r="B77" s="148" t="s">
        <v>192</v>
      </c>
      <c r="C77" s="148"/>
      <c r="D77" s="148"/>
      <c r="E77" s="149"/>
      <c r="F77" s="149"/>
      <c r="G77" s="149"/>
      <c r="H77" s="149"/>
      <c r="I77" s="149"/>
      <c r="J77" s="148"/>
      <c r="K77" s="178">
        <f t="shared" ref="K77:V77" si="25">K78+K93+K103</f>
        <v>65.776</v>
      </c>
      <c r="L77" s="178">
        <f t="shared" si="25"/>
        <v>8440</v>
      </c>
      <c r="M77" s="178">
        <f t="shared" si="25"/>
        <v>39324</v>
      </c>
      <c r="N77" s="178">
        <f t="shared" si="25"/>
        <v>12373.56588</v>
      </c>
      <c r="O77" s="178">
        <f t="shared" si="25"/>
        <v>1238.425685</v>
      </c>
      <c r="P77" s="178">
        <f t="shared" si="25"/>
        <v>4761.789616</v>
      </c>
      <c r="Q77" s="178">
        <f t="shared" si="25"/>
        <v>0</v>
      </c>
      <c r="R77" s="178">
        <f t="shared" si="25"/>
        <v>29.935682</v>
      </c>
      <c r="S77" s="178">
        <f t="shared" si="25"/>
        <v>376.332528</v>
      </c>
      <c r="T77" s="178">
        <f t="shared" si="25"/>
        <v>5967.082369</v>
      </c>
      <c r="U77" s="178">
        <f t="shared" si="25"/>
        <v>0</v>
      </c>
      <c r="V77" s="178">
        <f t="shared" si="25"/>
        <v>0</v>
      </c>
      <c r="W77" s="184"/>
      <c r="X77" s="184"/>
      <c r="Y77" s="184"/>
      <c r="Z77" s="184"/>
      <c r="AA77" s="190"/>
      <c r="AB77" s="190"/>
      <c r="AC77" s="190"/>
      <c r="AD77" s="190"/>
      <c r="AE77" s="190"/>
      <c r="AF77" s="190"/>
      <c r="AG77" s="190"/>
      <c r="AH77" s="206"/>
      <c r="AI77" s="206"/>
      <c r="AJ77" s="206"/>
      <c r="AK77" s="206"/>
      <c r="AL77" s="206"/>
      <c r="AM77" s="206"/>
      <c r="AN77" s="206"/>
      <c r="AO77" s="206"/>
      <c r="AP77" s="206"/>
      <c r="AQ77" s="206"/>
      <c r="AR77" s="206"/>
      <c r="AS77" s="206"/>
      <c r="AT77" s="206"/>
      <c r="AU77" s="206"/>
      <c r="AV77" s="206"/>
      <c r="AW77" s="206"/>
      <c r="AX77" s="206"/>
      <c r="AY77" s="206"/>
      <c r="AZ77" s="206"/>
      <c r="BA77" s="206"/>
      <c r="BB77" s="206"/>
      <c r="BC77" s="206"/>
      <c r="BD77" s="206"/>
      <c r="BE77" s="206"/>
      <c r="BF77" s="206"/>
      <c r="BG77" s="206"/>
      <c r="BH77" s="206"/>
      <c r="BI77" s="206"/>
      <c r="BJ77" s="206"/>
      <c r="BK77" s="206"/>
      <c r="BL77" s="206"/>
      <c r="BM77" s="206"/>
      <c r="BN77" s="206"/>
      <c r="BO77" s="206"/>
      <c r="BP77" s="206"/>
      <c r="BQ77" s="206"/>
      <c r="BR77" s="206"/>
      <c r="BS77" s="206"/>
      <c r="BT77" s="206"/>
      <c r="BU77" s="206"/>
      <c r="BV77" s="206"/>
      <c r="BW77" s="206"/>
      <c r="BX77" s="206"/>
      <c r="BY77" s="206"/>
      <c r="BZ77" s="206"/>
      <c r="CA77" s="206"/>
      <c r="CB77" s="206"/>
      <c r="CC77" s="206"/>
      <c r="CD77" s="206"/>
      <c r="CE77" s="206"/>
      <c r="CF77" s="206"/>
      <c r="CG77" s="206"/>
      <c r="CH77" s="206"/>
      <c r="CI77" s="206"/>
      <c r="CJ77" s="206"/>
      <c r="CK77" s="206"/>
      <c r="CL77" s="206"/>
    </row>
    <row r="78" s="122" customFormat="1" ht="100" customHeight="1" spans="1:90">
      <c r="A78" s="147" t="s">
        <v>41</v>
      </c>
      <c r="B78" s="148" t="s">
        <v>193</v>
      </c>
      <c r="C78" s="148"/>
      <c r="D78" s="148"/>
      <c r="E78" s="149"/>
      <c r="F78" s="149"/>
      <c r="G78" s="149"/>
      <c r="H78" s="149"/>
      <c r="I78" s="149"/>
      <c r="J78" s="148"/>
      <c r="K78" s="178">
        <f t="shared" ref="K78:V78" si="26">K79+K80+K81+K82+K87+K88+K89+K90+K91</f>
        <v>29.293</v>
      </c>
      <c r="L78" s="178">
        <f t="shared" si="26"/>
        <v>6909</v>
      </c>
      <c r="M78" s="178">
        <f t="shared" si="26"/>
        <v>33899</v>
      </c>
      <c r="N78" s="178">
        <f t="shared" si="26"/>
        <v>9855.74</v>
      </c>
      <c r="O78" s="178">
        <f t="shared" si="26"/>
        <v>111.068015</v>
      </c>
      <c r="P78" s="178">
        <f t="shared" si="26"/>
        <v>3776.789616</v>
      </c>
      <c r="Q78" s="178">
        <f t="shared" si="26"/>
        <v>0</v>
      </c>
      <c r="R78" s="178">
        <f t="shared" si="26"/>
        <v>0.8</v>
      </c>
      <c r="S78" s="178">
        <f t="shared" si="26"/>
        <v>0</v>
      </c>
      <c r="T78" s="178">
        <f t="shared" si="26"/>
        <v>5967.082369</v>
      </c>
      <c r="U78" s="178">
        <f t="shared" si="26"/>
        <v>0</v>
      </c>
      <c r="V78" s="178">
        <f t="shared" si="26"/>
        <v>0</v>
      </c>
      <c r="W78" s="184"/>
      <c r="X78" s="184"/>
      <c r="Y78" s="184"/>
      <c r="Z78" s="184"/>
      <c r="AA78" s="190"/>
      <c r="AB78" s="190"/>
      <c r="AC78" s="190"/>
      <c r="AD78" s="190"/>
      <c r="AE78" s="190"/>
      <c r="AF78" s="190"/>
      <c r="AG78" s="190"/>
      <c r="AH78" s="206"/>
      <c r="AI78" s="206"/>
      <c r="AJ78" s="206"/>
      <c r="AK78" s="206"/>
      <c r="AL78" s="206"/>
      <c r="AM78" s="206"/>
      <c r="AN78" s="206"/>
      <c r="AO78" s="206"/>
      <c r="AP78" s="206"/>
      <c r="AQ78" s="206"/>
      <c r="AR78" s="206"/>
      <c r="AS78" s="206"/>
      <c r="AT78" s="206"/>
      <c r="AU78" s="206"/>
      <c r="AV78" s="206"/>
      <c r="AW78" s="206"/>
      <c r="AX78" s="206"/>
      <c r="AY78" s="206"/>
      <c r="AZ78" s="206"/>
      <c r="BA78" s="206"/>
      <c r="BB78" s="206"/>
      <c r="BC78" s="206"/>
      <c r="BD78" s="206"/>
      <c r="BE78" s="206"/>
      <c r="BF78" s="206"/>
      <c r="BG78" s="206"/>
      <c r="BH78" s="206"/>
      <c r="BI78" s="206"/>
      <c r="BJ78" s="206"/>
      <c r="BK78" s="206"/>
      <c r="BL78" s="206"/>
      <c r="BM78" s="206"/>
      <c r="BN78" s="206"/>
      <c r="BO78" s="206"/>
      <c r="BP78" s="206"/>
      <c r="BQ78" s="206"/>
      <c r="BR78" s="206"/>
      <c r="BS78" s="206"/>
      <c r="BT78" s="206"/>
      <c r="BU78" s="206"/>
      <c r="BV78" s="206"/>
      <c r="BW78" s="206"/>
      <c r="BX78" s="206"/>
      <c r="BY78" s="206"/>
      <c r="BZ78" s="206"/>
      <c r="CA78" s="206"/>
      <c r="CB78" s="206"/>
      <c r="CC78" s="206"/>
      <c r="CD78" s="206"/>
      <c r="CE78" s="206"/>
      <c r="CF78" s="206"/>
      <c r="CG78" s="206"/>
      <c r="CH78" s="206"/>
      <c r="CI78" s="206"/>
      <c r="CJ78" s="206"/>
      <c r="CK78" s="206"/>
      <c r="CL78" s="206"/>
    </row>
    <row r="79" s="127" customFormat="1" ht="100" customHeight="1" spans="1:90">
      <c r="A79" s="156" t="s">
        <v>58</v>
      </c>
      <c r="B79" s="148" t="s">
        <v>194</v>
      </c>
      <c r="C79" s="148"/>
      <c r="D79" s="148"/>
      <c r="E79" s="149"/>
      <c r="F79" s="149"/>
      <c r="G79" s="149"/>
      <c r="H79" s="149"/>
      <c r="I79" s="149"/>
      <c r="J79" s="148"/>
      <c r="K79" s="178"/>
      <c r="L79" s="178"/>
      <c r="M79" s="178"/>
      <c r="N79" s="178"/>
      <c r="O79" s="178"/>
      <c r="P79" s="178"/>
      <c r="Q79" s="178"/>
      <c r="R79" s="178"/>
      <c r="S79" s="178"/>
      <c r="T79" s="178"/>
      <c r="U79" s="178"/>
      <c r="V79" s="178"/>
      <c r="W79" s="184"/>
      <c r="X79" s="184"/>
      <c r="Y79" s="184"/>
      <c r="Z79" s="184"/>
      <c r="AA79" s="217"/>
      <c r="AB79" s="217"/>
      <c r="AC79" s="217"/>
      <c r="AD79" s="217"/>
      <c r="AE79" s="217"/>
      <c r="AF79" s="217"/>
      <c r="AG79" s="217"/>
      <c r="AH79" s="218"/>
      <c r="AI79" s="218"/>
      <c r="AJ79" s="218"/>
      <c r="AK79" s="218"/>
      <c r="AL79" s="218"/>
      <c r="AM79" s="218"/>
      <c r="AN79" s="218"/>
      <c r="AO79" s="218"/>
      <c r="AP79" s="218"/>
      <c r="AQ79" s="218"/>
      <c r="AR79" s="218"/>
      <c r="AS79" s="218"/>
      <c r="AT79" s="218"/>
      <c r="AU79" s="218"/>
      <c r="AV79" s="218"/>
      <c r="AW79" s="218"/>
      <c r="AX79" s="218"/>
      <c r="AY79" s="218"/>
      <c r="AZ79" s="218"/>
      <c r="BA79" s="218"/>
      <c r="BB79" s="218"/>
      <c r="BC79" s="218"/>
      <c r="BD79" s="218"/>
      <c r="BE79" s="218"/>
      <c r="BF79" s="218"/>
      <c r="BG79" s="218"/>
      <c r="BH79" s="218"/>
      <c r="BI79" s="218"/>
      <c r="BJ79" s="218"/>
      <c r="BK79" s="218"/>
      <c r="BL79" s="218"/>
      <c r="BM79" s="218"/>
      <c r="BN79" s="218"/>
      <c r="BO79" s="218"/>
      <c r="BP79" s="218"/>
      <c r="BQ79" s="218"/>
      <c r="BR79" s="218"/>
      <c r="BS79" s="218"/>
      <c r="BT79" s="218"/>
      <c r="BU79" s="218"/>
      <c r="BV79" s="218"/>
      <c r="BW79" s="218"/>
      <c r="BX79" s="218"/>
      <c r="BY79" s="218"/>
      <c r="BZ79" s="218"/>
      <c r="CA79" s="218"/>
      <c r="CB79" s="218"/>
      <c r="CC79" s="218"/>
      <c r="CD79" s="218"/>
      <c r="CE79" s="218"/>
      <c r="CF79" s="218"/>
      <c r="CG79" s="218"/>
      <c r="CH79" s="218"/>
      <c r="CI79" s="218"/>
      <c r="CJ79" s="218"/>
      <c r="CK79" s="218"/>
      <c r="CL79" s="218"/>
    </row>
    <row r="80" s="127" customFormat="1" ht="100" customHeight="1" spans="1:90">
      <c r="A80" s="156" t="s">
        <v>58</v>
      </c>
      <c r="B80" s="148" t="s">
        <v>195</v>
      </c>
      <c r="C80" s="148"/>
      <c r="D80" s="148"/>
      <c r="E80" s="149"/>
      <c r="F80" s="149"/>
      <c r="G80" s="149"/>
      <c r="H80" s="149"/>
      <c r="I80" s="149"/>
      <c r="J80" s="148"/>
      <c r="K80" s="178"/>
      <c r="L80" s="178"/>
      <c r="M80" s="178"/>
      <c r="N80" s="178"/>
      <c r="O80" s="178"/>
      <c r="P80" s="178"/>
      <c r="Q80" s="178"/>
      <c r="R80" s="178"/>
      <c r="S80" s="178"/>
      <c r="T80" s="178"/>
      <c r="U80" s="178"/>
      <c r="V80" s="178"/>
      <c r="W80" s="184"/>
      <c r="X80" s="184"/>
      <c r="Y80" s="184"/>
      <c r="Z80" s="184"/>
      <c r="AA80" s="217"/>
      <c r="AB80" s="217"/>
      <c r="AC80" s="217"/>
      <c r="AD80" s="217"/>
      <c r="AE80" s="217"/>
      <c r="AF80" s="217"/>
      <c r="AG80" s="217"/>
      <c r="AH80" s="218"/>
      <c r="AI80" s="218"/>
      <c r="AJ80" s="218"/>
      <c r="AK80" s="218"/>
      <c r="AL80" s="218"/>
      <c r="AM80" s="218"/>
      <c r="AN80" s="218"/>
      <c r="AO80" s="218"/>
      <c r="AP80" s="218"/>
      <c r="AQ80" s="218"/>
      <c r="AR80" s="218"/>
      <c r="AS80" s="218"/>
      <c r="AT80" s="218"/>
      <c r="AU80" s="218"/>
      <c r="AV80" s="218"/>
      <c r="AW80" s="218"/>
      <c r="AX80" s="218"/>
      <c r="AY80" s="218"/>
      <c r="AZ80" s="218"/>
      <c r="BA80" s="218"/>
      <c r="BB80" s="218"/>
      <c r="BC80" s="218"/>
      <c r="BD80" s="218"/>
      <c r="BE80" s="218"/>
      <c r="BF80" s="218"/>
      <c r="BG80" s="218"/>
      <c r="BH80" s="218"/>
      <c r="BI80" s="218"/>
      <c r="BJ80" s="218"/>
      <c r="BK80" s="218"/>
      <c r="BL80" s="218"/>
      <c r="BM80" s="218"/>
      <c r="BN80" s="218"/>
      <c r="BO80" s="218"/>
      <c r="BP80" s="218"/>
      <c r="BQ80" s="218"/>
      <c r="BR80" s="218"/>
      <c r="BS80" s="218"/>
      <c r="BT80" s="218"/>
      <c r="BU80" s="218"/>
      <c r="BV80" s="218"/>
      <c r="BW80" s="218"/>
      <c r="BX80" s="218"/>
      <c r="BY80" s="218"/>
      <c r="BZ80" s="218"/>
      <c r="CA80" s="218"/>
      <c r="CB80" s="218"/>
      <c r="CC80" s="218"/>
      <c r="CD80" s="218"/>
      <c r="CE80" s="218"/>
      <c r="CF80" s="218"/>
      <c r="CG80" s="218"/>
      <c r="CH80" s="218"/>
      <c r="CI80" s="218"/>
      <c r="CJ80" s="218"/>
      <c r="CK80" s="218"/>
      <c r="CL80" s="218"/>
    </row>
    <row r="81" s="127" customFormat="1" ht="100" customHeight="1" spans="1:90">
      <c r="A81" s="156" t="s">
        <v>58</v>
      </c>
      <c r="B81" s="148" t="s">
        <v>196</v>
      </c>
      <c r="C81" s="148"/>
      <c r="D81" s="148"/>
      <c r="E81" s="149"/>
      <c r="F81" s="149"/>
      <c r="G81" s="149"/>
      <c r="H81" s="149"/>
      <c r="I81" s="149"/>
      <c r="J81" s="148"/>
      <c r="K81" s="178"/>
      <c r="L81" s="178"/>
      <c r="M81" s="178"/>
      <c r="N81" s="178"/>
      <c r="O81" s="178"/>
      <c r="P81" s="178"/>
      <c r="Q81" s="178"/>
      <c r="R81" s="178"/>
      <c r="S81" s="178"/>
      <c r="T81" s="178"/>
      <c r="U81" s="178"/>
      <c r="V81" s="178"/>
      <c r="W81" s="184"/>
      <c r="X81" s="184"/>
      <c r="Y81" s="184"/>
      <c r="Z81" s="184"/>
      <c r="AA81" s="217"/>
      <c r="AB81" s="217"/>
      <c r="AC81" s="217"/>
      <c r="AD81" s="217"/>
      <c r="AE81" s="217"/>
      <c r="AF81" s="217"/>
      <c r="AG81" s="217"/>
      <c r="AH81" s="218"/>
      <c r="AI81" s="218"/>
      <c r="AJ81" s="218"/>
      <c r="AK81" s="218"/>
      <c r="AL81" s="218"/>
      <c r="AM81" s="218"/>
      <c r="AN81" s="218"/>
      <c r="AO81" s="218"/>
      <c r="AP81" s="218"/>
      <c r="AQ81" s="218"/>
      <c r="AR81" s="218"/>
      <c r="AS81" s="218"/>
      <c r="AT81" s="218"/>
      <c r="AU81" s="218"/>
      <c r="AV81" s="218"/>
      <c r="AW81" s="218"/>
      <c r="AX81" s="218"/>
      <c r="AY81" s="218"/>
      <c r="AZ81" s="218"/>
      <c r="BA81" s="218"/>
      <c r="BB81" s="218"/>
      <c r="BC81" s="218"/>
      <c r="BD81" s="218"/>
      <c r="BE81" s="218"/>
      <c r="BF81" s="218"/>
      <c r="BG81" s="218"/>
      <c r="BH81" s="218"/>
      <c r="BI81" s="218"/>
      <c r="BJ81" s="218"/>
      <c r="BK81" s="218"/>
      <c r="BL81" s="218"/>
      <c r="BM81" s="218"/>
      <c r="BN81" s="218"/>
      <c r="BO81" s="218"/>
      <c r="BP81" s="218"/>
      <c r="BQ81" s="218"/>
      <c r="BR81" s="218"/>
      <c r="BS81" s="218"/>
      <c r="BT81" s="218"/>
      <c r="BU81" s="218"/>
      <c r="BV81" s="218"/>
      <c r="BW81" s="218"/>
      <c r="BX81" s="218"/>
      <c r="BY81" s="218"/>
      <c r="BZ81" s="218"/>
      <c r="CA81" s="218"/>
      <c r="CB81" s="218"/>
      <c r="CC81" s="218"/>
      <c r="CD81" s="218"/>
      <c r="CE81" s="218"/>
      <c r="CF81" s="218"/>
      <c r="CG81" s="218"/>
      <c r="CH81" s="218"/>
      <c r="CI81" s="218"/>
      <c r="CJ81" s="218"/>
      <c r="CK81" s="218"/>
      <c r="CL81" s="218"/>
    </row>
    <row r="82" s="127" customFormat="1" ht="100" customHeight="1" spans="1:90">
      <c r="A82" s="156" t="s">
        <v>58</v>
      </c>
      <c r="B82" s="148" t="s">
        <v>197</v>
      </c>
      <c r="C82" s="148"/>
      <c r="D82" s="148"/>
      <c r="E82" s="149"/>
      <c r="F82" s="149"/>
      <c r="G82" s="149"/>
      <c r="H82" s="149"/>
      <c r="I82" s="149"/>
      <c r="J82" s="148"/>
      <c r="K82" s="178">
        <f>SUM(K83:K86)</f>
        <v>20.18</v>
      </c>
      <c r="L82" s="178">
        <f t="shared" ref="L82:V82" si="27">SUM(L83:L86)</f>
        <v>6441</v>
      </c>
      <c r="M82" s="178">
        <f t="shared" si="27"/>
        <v>31895</v>
      </c>
      <c r="N82" s="178">
        <f t="shared" si="27"/>
        <v>7055.74</v>
      </c>
      <c r="O82" s="178">
        <f t="shared" si="27"/>
        <v>111.068015</v>
      </c>
      <c r="P82" s="178">
        <f t="shared" si="27"/>
        <v>976.789616</v>
      </c>
      <c r="Q82" s="178">
        <f t="shared" si="27"/>
        <v>0</v>
      </c>
      <c r="R82" s="178">
        <f t="shared" si="27"/>
        <v>0.8</v>
      </c>
      <c r="S82" s="178">
        <f t="shared" si="27"/>
        <v>0</v>
      </c>
      <c r="T82" s="178">
        <f t="shared" si="27"/>
        <v>5967.082369</v>
      </c>
      <c r="U82" s="178">
        <f t="shared" si="27"/>
        <v>0</v>
      </c>
      <c r="V82" s="178">
        <f t="shared" si="27"/>
        <v>0</v>
      </c>
      <c r="W82" s="184"/>
      <c r="X82" s="184"/>
      <c r="Y82" s="184"/>
      <c r="Z82" s="184"/>
      <c r="AA82" s="217"/>
      <c r="AB82" s="217"/>
      <c r="AC82" s="217"/>
      <c r="AD82" s="217"/>
      <c r="AE82" s="217"/>
      <c r="AF82" s="217"/>
      <c r="AG82" s="217"/>
      <c r="AH82" s="218"/>
      <c r="AI82" s="218"/>
      <c r="AJ82" s="218"/>
      <c r="AK82" s="218"/>
      <c r="AL82" s="218"/>
      <c r="AM82" s="218"/>
      <c r="AN82" s="218"/>
      <c r="AO82" s="218"/>
      <c r="AP82" s="218"/>
      <c r="AQ82" s="218"/>
      <c r="AR82" s="218"/>
      <c r="AS82" s="218"/>
      <c r="AT82" s="218"/>
      <c r="AU82" s="218"/>
      <c r="AV82" s="218"/>
      <c r="AW82" s="218"/>
      <c r="AX82" s="218"/>
      <c r="AY82" s="218"/>
      <c r="AZ82" s="218"/>
      <c r="BA82" s="218"/>
      <c r="BB82" s="218"/>
      <c r="BC82" s="218"/>
      <c r="BD82" s="218"/>
      <c r="BE82" s="218"/>
      <c r="BF82" s="218"/>
      <c r="BG82" s="218"/>
      <c r="BH82" s="218"/>
      <c r="BI82" s="218"/>
      <c r="BJ82" s="218"/>
      <c r="BK82" s="218"/>
      <c r="BL82" s="218"/>
      <c r="BM82" s="218"/>
      <c r="BN82" s="218"/>
      <c r="BO82" s="218"/>
      <c r="BP82" s="218"/>
      <c r="BQ82" s="218"/>
      <c r="BR82" s="218"/>
      <c r="BS82" s="218"/>
      <c r="BT82" s="218"/>
      <c r="BU82" s="218"/>
      <c r="BV82" s="218"/>
      <c r="BW82" s="218"/>
      <c r="BX82" s="218"/>
      <c r="BY82" s="218"/>
      <c r="BZ82" s="218"/>
      <c r="CA82" s="218"/>
      <c r="CB82" s="218"/>
      <c r="CC82" s="218"/>
      <c r="CD82" s="218"/>
      <c r="CE82" s="218"/>
      <c r="CF82" s="218"/>
      <c r="CG82" s="218"/>
      <c r="CH82" s="218"/>
      <c r="CI82" s="218"/>
      <c r="CJ82" s="218"/>
      <c r="CK82" s="218"/>
      <c r="CL82" s="218"/>
    </row>
    <row r="83" s="123" customFormat="1" ht="409" customHeight="1" spans="1:91">
      <c r="A83" s="157">
        <v>19</v>
      </c>
      <c r="B83" s="158" t="s">
        <v>198</v>
      </c>
      <c r="C83" s="162">
        <v>2025</v>
      </c>
      <c r="D83" s="323" t="s">
        <v>199</v>
      </c>
      <c r="E83" s="158" t="s">
        <v>123</v>
      </c>
      <c r="F83" s="158" t="s">
        <v>142</v>
      </c>
      <c r="G83" s="160" t="s">
        <v>200</v>
      </c>
      <c r="H83" s="158" t="s">
        <v>201</v>
      </c>
      <c r="I83" s="160" t="s">
        <v>202</v>
      </c>
      <c r="J83" s="323" t="s">
        <v>337</v>
      </c>
      <c r="K83" s="158">
        <v>4.18</v>
      </c>
      <c r="L83" s="181">
        <v>2363</v>
      </c>
      <c r="M83" s="181">
        <v>8581</v>
      </c>
      <c r="N83" s="158">
        <v>5579.41</v>
      </c>
      <c r="O83" s="158"/>
      <c r="P83" s="181">
        <v>628.789616</v>
      </c>
      <c r="Q83" s="181"/>
      <c r="R83" s="181">
        <v>0.8</v>
      </c>
      <c r="S83" s="181"/>
      <c r="T83" s="158">
        <f>N83-P83-R83</f>
        <v>4949.820384</v>
      </c>
      <c r="U83" s="181"/>
      <c r="V83" s="181"/>
      <c r="W83" s="158" t="s">
        <v>204</v>
      </c>
      <c r="X83" s="158" t="s">
        <v>205</v>
      </c>
      <c r="Y83" s="158" t="s">
        <v>135</v>
      </c>
      <c r="Z83" s="158" t="s">
        <v>136</v>
      </c>
      <c r="AA83" s="158" t="s">
        <v>137</v>
      </c>
      <c r="AB83" s="163" t="s">
        <v>338</v>
      </c>
      <c r="AC83" s="163" t="s">
        <v>207</v>
      </c>
      <c r="AD83" s="181" t="s">
        <v>402</v>
      </c>
      <c r="AE83" s="158" t="s">
        <v>403</v>
      </c>
      <c r="AF83" s="158" t="s">
        <v>367</v>
      </c>
      <c r="AH83" s="208"/>
      <c r="AI83" s="208"/>
      <c r="AJ83" s="208"/>
      <c r="AK83" s="208"/>
      <c r="AL83" s="208"/>
      <c r="AM83" s="208"/>
      <c r="AN83" s="208"/>
      <c r="AO83" s="208"/>
      <c r="AP83" s="208"/>
      <c r="AQ83" s="208"/>
      <c r="AR83" s="208"/>
      <c r="AS83" s="208"/>
      <c r="AT83" s="208"/>
      <c r="AU83" s="208"/>
      <c r="AV83" s="208"/>
      <c r="AW83" s="208"/>
      <c r="AX83" s="208"/>
      <c r="AY83" s="208"/>
      <c r="AZ83" s="208"/>
      <c r="BA83" s="208"/>
      <c r="BB83" s="208"/>
      <c r="BC83" s="208"/>
      <c r="BD83" s="208"/>
      <c r="BE83" s="208"/>
      <c r="BF83" s="208"/>
      <c r="BG83" s="208"/>
      <c r="BH83" s="208"/>
      <c r="BI83" s="208"/>
      <c r="BJ83" s="208"/>
      <c r="BK83" s="208"/>
      <c r="BL83" s="208"/>
      <c r="BM83" s="208"/>
      <c r="BN83" s="208"/>
      <c r="BO83" s="208"/>
      <c r="BP83" s="208"/>
      <c r="BQ83" s="208"/>
      <c r="BR83" s="208"/>
      <c r="BS83" s="208"/>
      <c r="BT83" s="208"/>
      <c r="BU83" s="208"/>
      <c r="BV83" s="208"/>
      <c r="BW83" s="208"/>
      <c r="BX83" s="208"/>
      <c r="BY83" s="208"/>
      <c r="BZ83" s="208"/>
      <c r="CA83" s="208"/>
      <c r="CB83" s="208"/>
      <c r="CC83" s="208"/>
      <c r="CD83" s="208"/>
      <c r="CE83" s="208"/>
      <c r="CF83" s="208"/>
      <c r="CG83" s="208"/>
      <c r="CH83" s="208"/>
      <c r="CI83" s="208"/>
      <c r="CJ83" s="208"/>
      <c r="CK83" s="208"/>
      <c r="CL83" s="208"/>
      <c r="CM83" s="212"/>
    </row>
    <row r="84" s="123" customFormat="1" ht="202.5" spans="1:91">
      <c r="A84" s="157">
        <v>20</v>
      </c>
      <c r="B84" s="158" t="s">
        <v>208</v>
      </c>
      <c r="C84" s="158">
        <v>2025</v>
      </c>
      <c r="D84" s="163" t="s">
        <v>209</v>
      </c>
      <c r="E84" s="158" t="s">
        <v>123</v>
      </c>
      <c r="F84" s="158" t="s">
        <v>142</v>
      </c>
      <c r="G84" s="160" t="s">
        <v>200</v>
      </c>
      <c r="H84" s="158" t="s">
        <v>210</v>
      </c>
      <c r="I84" s="158" t="s">
        <v>211</v>
      </c>
      <c r="J84" s="159" t="s">
        <v>339</v>
      </c>
      <c r="K84" s="158">
        <v>10</v>
      </c>
      <c r="L84" s="181">
        <v>132</v>
      </c>
      <c r="M84" s="181">
        <v>684</v>
      </c>
      <c r="N84" s="158">
        <v>790.35</v>
      </c>
      <c r="O84" s="158">
        <v>18.7056</v>
      </c>
      <c r="P84" s="158"/>
      <c r="Q84" s="158"/>
      <c r="R84" s="158"/>
      <c r="S84" s="158"/>
      <c r="T84" s="158">
        <f>N84-O84</f>
        <v>771.6444</v>
      </c>
      <c r="U84" s="158" t="s">
        <v>457</v>
      </c>
      <c r="V84" s="158"/>
      <c r="W84" s="158" t="s">
        <v>204</v>
      </c>
      <c r="X84" s="158" t="s">
        <v>205</v>
      </c>
      <c r="Y84" s="158" t="s">
        <v>135</v>
      </c>
      <c r="Z84" s="158" t="s">
        <v>136</v>
      </c>
      <c r="AA84" s="158" t="s">
        <v>137</v>
      </c>
      <c r="AB84" s="163" t="s">
        <v>340</v>
      </c>
      <c r="AC84" s="163" t="s">
        <v>215</v>
      </c>
      <c r="AD84" s="181" t="s">
        <v>402</v>
      </c>
      <c r="AE84" s="158" t="s">
        <v>403</v>
      </c>
      <c r="AF84" s="158" t="s">
        <v>367</v>
      </c>
      <c r="AH84" s="208"/>
      <c r="AI84" s="208"/>
      <c r="AJ84" s="208"/>
      <c r="AK84" s="208"/>
      <c r="AL84" s="208"/>
      <c r="AM84" s="208"/>
      <c r="AN84" s="208"/>
      <c r="AO84" s="208"/>
      <c r="AP84" s="208"/>
      <c r="AQ84" s="208"/>
      <c r="AR84" s="208"/>
      <c r="AS84" s="208"/>
      <c r="AT84" s="208"/>
      <c r="AU84" s="208"/>
      <c r="AV84" s="208"/>
      <c r="AW84" s="208"/>
      <c r="AX84" s="208"/>
      <c r="AY84" s="208"/>
      <c r="AZ84" s="208"/>
      <c r="BA84" s="208"/>
      <c r="BB84" s="208"/>
      <c r="BC84" s="208"/>
      <c r="BD84" s="208"/>
      <c r="BE84" s="208"/>
      <c r="BF84" s="208"/>
      <c r="BG84" s="208"/>
      <c r="BH84" s="208"/>
      <c r="BI84" s="208"/>
      <c r="BJ84" s="208"/>
      <c r="BK84" s="208"/>
      <c r="BL84" s="208"/>
      <c r="BM84" s="208"/>
      <c r="BN84" s="208"/>
      <c r="BO84" s="208"/>
      <c r="BP84" s="208"/>
      <c r="BQ84" s="208"/>
      <c r="BR84" s="208"/>
      <c r="BS84" s="208"/>
      <c r="BT84" s="208"/>
      <c r="BU84" s="208"/>
      <c r="BV84" s="208"/>
      <c r="BW84" s="208"/>
      <c r="BX84" s="208"/>
      <c r="BY84" s="208"/>
      <c r="BZ84" s="208"/>
      <c r="CA84" s="208"/>
      <c r="CB84" s="208"/>
      <c r="CC84" s="208"/>
      <c r="CD84" s="208"/>
      <c r="CE84" s="208"/>
      <c r="CF84" s="208"/>
      <c r="CG84" s="208"/>
      <c r="CH84" s="208"/>
      <c r="CI84" s="208"/>
      <c r="CJ84" s="208"/>
      <c r="CK84" s="208"/>
      <c r="CL84" s="208"/>
      <c r="CM84" s="212"/>
    </row>
    <row r="85" s="310" customFormat="1" ht="230" customHeight="1" spans="1:90">
      <c r="A85" s="157">
        <v>21</v>
      </c>
      <c r="B85" s="158" t="s">
        <v>407</v>
      </c>
      <c r="C85" s="322">
        <v>2025</v>
      </c>
      <c r="D85" s="324" t="s">
        <v>408</v>
      </c>
      <c r="E85" s="324" t="s">
        <v>123</v>
      </c>
      <c r="F85" s="324" t="s">
        <v>142</v>
      </c>
      <c r="G85" s="322" t="s">
        <v>47</v>
      </c>
      <c r="H85" s="322" t="s">
        <v>422</v>
      </c>
      <c r="I85" s="322" t="s">
        <v>409</v>
      </c>
      <c r="J85" s="328" t="s">
        <v>423</v>
      </c>
      <c r="K85" s="181">
        <v>6</v>
      </c>
      <c r="L85" s="329">
        <v>3596</v>
      </c>
      <c r="M85" s="329">
        <v>21578</v>
      </c>
      <c r="N85" s="181">
        <v>637.98</v>
      </c>
      <c r="O85" s="181">
        <v>92.362415</v>
      </c>
      <c r="P85" s="330">
        <v>300</v>
      </c>
      <c r="Q85" s="329"/>
      <c r="R85" s="329"/>
      <c r="S85" s="329"/>
      <c r="T85" s="329">
        <f>N85-O85-P85</f>
        <v>245.617585</v>
      </c>
      <c r="U85" s="322" t="s">
        <v>435</v>
      </c>
      <c r="V85" s="329"/>
      <c r="W85" s="322" t="s">
        <v>204</v>
      </c>
      <c r="X85" s="322" t="s">
        <v>205</v>
      </c>
      <c r="Y85" s="322" t="s">
        <v>135</v>
      </c>
      <c r="Z85" s="322" t="s">
        <v>136</v>
      </c>
      <c r="AA85" s="322" t="s">
        <v>137</v>
      </c>
      <c r="AB85" s="322" t="s">
        <v>424</v>
      </c>
      <c r="AC85" s="332" t="s">
        <v>425</v>
      </c>
      <c r="AD85" s="329"/>
      <c r="AE85" s="322"/>
      <c r="AF85" s="158" t="s">
        <v>367</v>
      </c>
      <c r="AG85" s="123"/>
      <c r="AH85" s="208"/>
      <c r="AI85" s="208"/>
      <c r="AJ85" s="208"/>
      <c r="AK85" s="208"/>
      <c r="AL85" s="208"/>
      <c r="AM85" s="208"/>
      <c r="AN85" s="208"/>
      <c r="AO85" s="208"/>
      <c r="AP85" s="208"/>
      <c r="AQ85" s="208"/>
      <c r="AR85" s="208"/>
      <c r="AS85" s="208"/>
      <c r="AT85" s="208"/>
      <c r="AU85" s="208"/>
      <c r="AV85" s="208"/>
      <c r="AW85" s="208"/>
      <c r="AX85" s="208"/>
      <c r="AY85" s="208"/>
      <c r="AZ85" s="208"/>
      <c r="BA85" s="208"/>
      <c r="BB85" s="208"/>
      <c r="BC85" s="208"/>
      <c r="BD85" s="208"/>
      <c r="BE85" s="208"/>
      <c r="BF85" s="208"/>
      <c r="BG85" s="208"/>
      <c r="BH85" s="208"/>
      <c r="BI85" s="208"/>
      <c r="BJ85" s="208"/>
      <c r="BK85" s="208"/>
      <c r="BL85" s="208"/>
      <c r="BM85" s="208"/>
      <c r="BN85" s="208"/>
      <c r="BO85" s="208"/>
      <c r="BP85" s="208"/>
      <c r="BQ85" s="208"/>
      <c r="BR85" s="208"/>
      <c r="BS85" s="208"/>
      <c r="BT85" s="208"/>
      <c r="BU85" s="208"/>
      <c r="BV85" s="208"/>
      <c r="BW85" s="208"/>
      <c r="BX85" s="208"/>
      <c r="BY85" s="208"/>
      <c r="BZ85" s="208"/>
      <c r="CA85" s="208"/>
      <c r="CB85" s="208"/>
      <c r="CC85" s="208"/>
      <c r="CD85" s="208"/>
      <c r="CE85" s="208"/>
      <c r="CF85" s="208"/>
      <c r="CG85" s="208"/>
      <c r="CH85" s="208"/>
      <c r="CI85" s="208"/>
      <c r="CJ85" s="208"/>
      <c r="CK85" s="208"/>
      <c r="CL85" s="208"/>
    </row>
    <row r="86" s="311" customFormat="1" ht="409" customHeight="1" spans="1:90">
      <c r="A86" s="158">
        <v>22</v>
      </c>
      <c r="B86" s="322" t="s">
        <v>458</v>
      </c>
      <c r="C86" s="324">
        <v>2025</v>
      </c>
      <c r="D86" s="324" t="s">
        <v>459</v>
      </c>
      <c r="E86" s="324" t="s">
        <v>40</v>
      </c>
      <c r="F86" s="322" t="s">
        <v>66</v>
      </c>
      <c r="G86" s="322" t="s">
        <v>47</v>
      </c>
      <c r="H86" s="322" t="s">
        <v>460</v>
      </c>
      <c r="I86" s="328" t="s">
        <v>461</v>
      </c>
      <c r="J86" s="158" t="s">
        <v>462</v>
      </c>
      <c r="K86" s="318"/>
      <c r="L86" s="318">
        <v>350</v>
      </c>
      <c r="M86" s="318">
        <v>1052</v>
      </c>
      <c r="N86" s="318">
        <v>48</v>
      </c>
      <c r="O86" s="318"/>
      <c r="P86" s="318">
        <v>48</v>
      </c>
      <c r="Q86" s="318"/>
      <c r="R86" s="318"/>
      <c r="S86" s="318"/>
      <c r="T86" s="318"/>
      <c r="U86" s="318"/>
      <c r="V86" s="318"/>
      <c r="W86" s="318" t="s">
        <v>430</v>
      </c>
      <c r="X86" s="318" t="s">
        <v>431</v>
      </c>
      <c r="Y86" s="322" t="s">
        <v>135</v>
      </c>
      <c r="Z86" s="322" t="s">
        <v>136</v>
      </c>
      <c r="AA86" s="322" t="s">
        <v>137</v>
      </c>
      <c r="AB86" s="314" t="s">
        <v>463</v>
      </c>
      <c r="AC86" s="320" t="s">
        <v>464</v>
      </c>
      <c r="AD86" s="321"/>
      <c r="AE86" s="318"/>
      <c r="AF86" s="318" t="s">
        <v>367</v>
      </c>
      <c r="AG86" s="276" t="s">
        <v>454</v>
      </c>
      <c r="AH86" s="334"/>
      <c r="AI86" s="334"/>
      <c r="AJ86" s="334"/>
      <c r="AK86" s="334"/>
      <c r="AL86" s="334"/>
      <c r="AM86" s="334"/>
      <c r="AN86" s="334"/>
      <c r="AO86" s="334"/>
      <c r="AP86" s="334"/>
      <c r="AQ86" s="334"/>
      <c r="AR86" s="334"/>
      <c r="AS86" s="334"/>
      <c r="AT86" s="334"/>
      <c r="AU86" s="334"/>
      <c r="AV86" s="334"/>
      <c r="AW86" s="334"/>
      <c r="AX86" s="334"/>
      <c r="AY86" s="334"/>
      <c r="AZ86" s="334"/>
      <c r="BA86" s="334"/>
      <c r="BB86" s="334"/>
      <c r="BC86" s="334"/>
      <c r="BD86" s="334"/>
      <c r="BE86" s="334"/>
      <c r="BF86" s="334"/>
      <c r="BG86" s="334"/>
      <c r="BH86" s="334"/>
      <c r="BI86" s="334"/>
      <c r="BJ86" s="334"/>
      <c r="BK86" s="334"/>
      <c r="BL86" s="334"/>
      <c r="BM86" s="334"/>
      <c r="BN86" s="334"/>
      <c r="BO86" s="334"/>
      <c r="BP86" s="334"/>
      <c r="BQ86" s="334"/>
      <c r="BR86" s="334"/>
      <c r="BS86" s="334"/>
      <c r="BT86" s="334"/>
      <c r="BU86" s="334"/>
      <c r="BV86" s="334"/>
      <c r="BW86" s="334"/>
      <c r="BX86" s="334"/>
      <c r="BY86" s="334"/>
      <c r="BZ86" s="334"/>
      <c r="CA86" s="334"/>
      <c r="CB86" s="334"/>
      <c r="CC86" s="334"/>
      <c r="CD86" s="334"/>
      <c r="CE86" s="334"/>
      <c r="CF86" s="334"/>
      <c r="CG86" s="334"/>
      <c r="CH86" s="334"/>
      <c r="CI86" s="334"/>
      <c r="CJ86" s="334"/>
      <c r="CK86" s="334"/>
      <c r="CL86" s="334"/>
    </row>
    <row r="87" s="127" customFormat="1" ht="100" customHeight="1" spans="1:90">
      <c r="A87" s="156" t="s">
        <v>58</v>
      </c>
      <c r="B87" s="148" t="s">
        <v>216</v>
      </c>
      <c r="C87" s="148"/>
      <c r="D87" s="148"/>
      <c r="E87" s="149"/>
      <c r="F87" s="149"/>
      <c r="G87" s="149"/>
      <c r="H87" s="149"/>
      <c r="I87" s="149"/>
      <c r="J87" s="148"/>
      <c r="K87" s="178"/>
      <c r="L87" s="178"/>
      <c r="M87" s="178"/>
      <c r="N87" s="178"/>
      <c r="O87" s="178"/>
      <c r="P87" s="178"/>
      <c r="Q87" s="178"/>
      <c r="R87" s="178"/>
      <c r="S87" s="178"/>
      <c r="T87" s="178"/>
      <c r="U87" s="178"/>
      <c r="V87" s="178"/>
      <c r="W87" s="184"/>
      <c r="X87" s="184"/>
      <c r="Y87" s="184"/>
      <c r="Z87" s="184"/>
      <c r="AA87" s="217"/>
      <c r="AB87" s="217"/>
      <c r="AC87" s="217"/>
      <c r="AD87" s="217"/>
      <c r="AE87" s="217"/>
      <c r="AF87" s="217"/>
      <c r="AG87" s="217"/>
      <c r="AH87" s="218"/>
      <c r="AI87" s="218"/>
      <c r="AJ87" s="218"/>
      <c r="AK87" s="218"/>
      <c r="AL87" s="218"/>
      <c r="AM87" s="218"/>
      <c r="AN87" s="218"/>
      <c r="AO87" s="218"/>
      <c r="AP87" s="218"/>
      <c r="AQ87" s="218"/>
      <c r="AR87" s="218"/>
      <c r="AS87" s="218"/>
      <c r="AT87" s="218"/>
      <c r="AU87" s="218"/>
      <c r="AV87" s="218"/>
      <c r="AW87" s="218"/>
      <c r="AX87" s="218"/>
      <c r="AY87" s="218"/>
      <c r="AZ87" s="218"/>
      <c r="BA87" s="218"/>
      <c r="BB87" s="218"/>
      <c r="BC87" s="218"/>
      <c r="BD87" s="218"/>
      <c r="BE87" s="218"/>
      <c r="BF87" s="218"/>
      <c r="BG87" s="218"/>
      <c r="BH87" s="218"/>
      <c r="BI87" s="218"/>
      <c r="BJ87" s="218"/>
      <c r="BK87" s="218"/>
      <c r="BL87" s="218"/>
      <c r="BM87" s="218"/>
      <c r="BN87" s="218"/>
      <c r="BO87" s="218"/>
      <c r="BP87" s="218"/>
      <c r="BQ87" s="218"/>
      <c r="BR87" s="218"/>
      <c r="BS87" s="218"/>
      <c r="BT87" s="218"/>
      <c r="BU87" s="218"/>
      <c r="BV87" s="218"/>
      <c r="BW87" s="218"/>
      <c r="BX87" s="218"/>
      <c r="BY87" s="218"/>
      <c r="BZ87" s="218"/>
      <c r="CA87" s="218"/>
      <c r="CB87" s="218"/>
      <c r="CC87" s="218"/>
      <c r="CD87" s="218"/>
      <c r="CE87" s="218"/>
      <c r="CF87" s="218"/>
      <c r="CG87" s="218"/>
      <c r="CH87" s="218"/>
      <c r="CI87" s="218"/>
      <c r="CJ87" s="218"/>
      <c r="CK87" s="218"/>
      <c r="CL87" s="218"/>
    </row>
    <row r="88" s="127" customFormat="1" ht="100" customHeight="1" spans="1:90">
      <c r="A88" s="156" t="s">
        <v>58</v>
      </c>
      <c r="B88" s="148" t="s">
        <v>217</v>
      </c>
      <c r="C88" s="148"/>
      <c r="D88" s="148"/>
      <c r="E88" s="149"/>
      <c r="F88" s="149"/>
      <c r="G88" s="149"/>
      <c r="H88" s="149"/>
      <c r="I88" s="149"/>
      <c r="J88" s="148"/>
      <c r="K88" s="178"/>
      <c r="L88" s="178"/>
      <c r="M88" s="178"/>
      <c r="N88" s="178"/>
      <c r="O88" s="178"/>
      <c r="P88" s="178"/>
      <c r="Q88" s="178"/>
      <c r="R88" s="178"/>
      <c r="S88" s="178"/>
      <c r="T88" s="178"/>
      <c r="U88" s="178"/>
      <c r="V88" s="178"/>
      <c r="W88" s="184"/>
      <c r="X88" s="184"/>
      <c r="Y88" s="184"/>
      <c r="Z88" s="184"/>
      <c r="AA88" s="217"/>
      <c r="AB88" s="217"/>
      <c r="AC88" s="217"/>
      <c r="AD88" s="217"/>
      <c r="AE88" s="217"/>
      <c r="AF88" s="217"/>
      <c r="AG88" s="217"/>
      <c r="AH88" s="218"/>
      <c r="AI88" s="218"/>
      <c r="AJ88" s="218"/>
      <c r="AK88" s="218"/>
      <c r="AL88" s="218"/>
      <c r="AM88" s="218"/>
      <c r="AN88" s="218"/>
      <c r="AO88" s="218"/>
      <c r="AP88" s="218"/>
      <c r="AQ88" s="218"/>
      <c r="AR88" s="218"/>
      <c r="AS88" s="218"/>
      <c r="AT88" s="218"/>
      <c r="AU88" s="218"/>
      <c r="AV88" s="218"/>
      <c r="AW88" s="218"/>
      <c r="AX88" s="218"/>
      <c r="AY88" s="218"/>
      <c r="AZ88" s="218"/>
      <c r="BA88" s="218"/>
      <c r="BB88" s="218"/>
      <c r="BC88" s="218"/>
      <c r="BD88" s="218"/>
      <c r="BE88" s="218"/>
      <c r="BF88" s="218"/>
      <c r="BG88" s="218"/>
      <c r="BH88" s="218"/>
      <c r="BI88" s="218"/>
      <c r="BJ88" s="218"/>
      <c r="BK88" s="218"/>
      <c r="BL88" s="218"/>
      <c r="BM88" s="218"/>
      <c r="BN88" s="218"/>
      <c r="BO88" s="218"/>
      <c r="BP88" s="218"/>
      <c r="BQ88" s="218"/>
      <c r="BR88" s="218"/>
      <c r="BS88" s="218"/>
      <c r="BT88" s="218"/>
      <c r="BU88" s="218"/>
      <c r="BV88" s="218"/>
      <c r="BW88" s="218"/>
      <c r="BX88" s="218"/>
      <c r="BY88" s="218"/>
      <c r="BZ88" s="218"/>
      <c r="CA88" s="218"/>
      <c r="CB88" s="218"/>
      <c r="CC88" s="218"/>
      <c r="CD88" s="218"/>
      <c r="CE88" s="218"/>
      <c r="CF88" s="218"/>
      <c r="CG88" s="218"/>
      <c r="CH88" s="218"/>
      <c r="CI88" s="218"/>
      <c r="CJ88" s="218"/>
      <c r="CK88" s="218"/>
      <c r="CL88" s="218"/>
    </row>
    <row r="89" s="127" customFormat="1" ht="100" customHeight="1" spans="1:90">
      <c r="A89" s="156" t="s">
        <v>58</v>
      </c>
      <c r="B89" s="148" t="s">
        <v>405</v>
      </c>
      <c r="C89" s="148"/>
      <c r="D89" s="148"/>
      <c r="E89" s="149"/>
      <c r="F89" s="149"/>
      <c r="G89" s="149"/>
      <c r="H89" s="149"/>
      <c r="I89" s="149"/>
      <c r="J89" s="148"/>
      <c r="K89" s="178"/>
      <c r="L89" s="178"/>
      <c r="M89" s="178"/>
      <c r="N89" s="178"/>
      <c r="O89" s="178"/>
      <c r="P89" s="178"/>
      <c r="Q89" s="178"/>
      <c r="R89" s="178"/>
      <c r="S89" s="178"/>
      <c r="T89" s="178"/>
      <c r="U89" s="178"/>
      <c r="V89" s="178"/>
      <c r="W89" s="184"/>
      <c r="X89" s="184"/>
      <c r="Y89" s="184"/>
      <c r="Z89" s="184"/>
      <c r="AA89" s="217"/>
      <c r="AB89" s="217"/>
      <c r="AC89" s="217"/>
      <c r="AD89" s="217"/>
      <c r="AE89" s="217"/>
      <c r="AF89" s="217"/>
      <c r="AG89" s="217"/>
      <c r="AH89" s="218"/>
      <c r="AI89" s="218"/>
      <c r="AJ89" s="218"/>
      <c r="AK89" s="218"/>
      <c r="AL89" s="218"/>
      <c r="AM89" s="218"/>
      <c r="AN89" s="218"/>
      <c r="AO89" s="218"/>
      <c r="AP89" s="218"/>
      <c r="AQ89" s="218"/>
      <c r="AR89" s="218"/>
      <c r="AS89" s="218"/>
      <c r="AT89" s="218"/>
      <c r="AU89" s="218"/>
      <c r="AV89" s="218"/>
      <c r="AW89" s="218"/>
      <c r="AX89" s="218"/>
      <c r="AY89" s="218"/>
      <c r="AZ89" s="218"/>
      <c r="BA89" s="218"/>
      <c r="BB89" s="218"/>
      <c r="BC89" s="218"/>
      <c r="BD89" s="218"/>
      <c r="BE89" s="218"/>
      <c r="BF89" s="218"/>
      <c r="BG89" s="218"/>
      <c r="BH89" s="218"/>
      <c r="BI89" s="218"/>
      <c r="BJ89" s="218"/>
      <c r="BK89" s="218"/>
      <c r="BL89" s="218"/>
      <c r="BM89" s="218"/>
      <c r="BN89" s="218"/>
      <c r="BO89" s="218"/>
      <c r="BP89" s="218"/>
      <c r="BQ89" s="218"/>
      <c r="BR89" s="218"/>
      <c r="BS89" s="218"/>
      <c r="BT89" s="218"/>
      <c r="BU89" s="218"/>
      <c r="BV89" s="218"/>
      <c r="BW89" s="218"/>
      <c r="BX89" s="218"/>
      <c r="BY89" s="218"/>
      <c r="BZ89" s="218"/>
      <c r="CA89" s="218"/>
      <c r="CB89" s="218"/>
      <c r="CC89" s="218"/>
      <c r="CD89" s="218"/>
      <c r="CE89" s="218"/>
      <c r="CF89" s="218"/>
      <c r="CG89" s="218"/>
      <c r="CH89" s="218"/>
      <c r="CI89" s="218"/>
      <c r="CJ89" s="218"/>
      <c r="CK89" s="218"/>
      <c r="CL89" s="218"/>
    </row>
    <row r="90" s="127" customFormat="1" ht="100" customHeight="1" spans="1:90">
      <c r="A90" s="156" t="s">
        <v>58</v>
      </c>
      <c r="B90" s="148" t="s">
        <v>219</v>
      </c>
      <c r="C90" s="148"/>
      <c r="D90" s="148"/>
      <c r="E90" s="149"/>
      <c r="F90" s="149"/>
      <c r="G90" s="149"/>
      <c r="H90" s="149"/>
      <c r="I90" s="149"/>
      <c r="J90" s="148"/>
      <c r="K90" s="178"/>
      <c r="L90" s="178"/>
      <c r="M90" s="178"/>
      <c r="N90" s="178"/>
      <c r="O90" s="178"/>
      <c r="P90" s="178"/>
      <c r="Q90" s="178"/>
      <c r="R90" s="178"/>
      <c r="S90" s="178"/>
      <c r="T90" s="178"/>
      <c r="U90" s="178"/>
      <c r="V90" s="178"/>
      <c r="W90" s="184"/>
      <c r="X90" s="184"/>
      <c r="Y90" s="184"/>
      <c r="Z90" s="184"/>
      <c r="AA90" s="217"/>
      <c r="AB90" s="217"/>
      <c r="AC90" s="217"/>
      <c r="AD90" s="217"/>
      <c r="AE90" s="217"/>
      <c r="AF90" s="217"/>
      <c r="AG90" s="217"/>
      <c r="AH90" s="218"/>
      <c r="AI90" s="218"/>
      <c r="AJ90" s="218"/>
      <c r="AK90" s="218"/>
      <c r="AL90" s="218"/>
      <c r="AM90" s="218"/>
      <c r="AN90" s="218"/>
      <c r="AO90" s="218"/>
      <c r="AP90" s="218"/>
      <c r="AQ90" s="218"/>
      <c r="AR90" s="218"/>
      <c r="AS90" s="218"/>
      <c r="AT90" s="218"/>
      <c r="AU90" s="218"/>
      <c r="AV90" s="218"/>
      <c r="AW90" s="218"/>
      <c r="AX90" s="218"/>
      <c r="AY90" s="218"/>
      <c r="AZ90" s="218"/>
      <c r="BA90" s="218"/>
      <c r="BB90" s="218"/>
      <c r="BC90" s="218"/>
      <c r="BD90" s="218"/>
      <c r="BE90" s="218"/>
      <c r="BF90" s="218"/>
      <c r="BG90" s="218"/>
      <c r="BH90" s="218"/>
      <c r="BI90" s="218"/>
      <c r="BJ90" s="218"/>
      <c r="BK90" s="218"/>
      <c r="BL90" s="218"/>
      <c r="BM90" s="218"/>
      <c r="BN90" s="218"/>
      <c r="BO90" s="218"/>
      <c r="BP90" s="218"/>
      <c r="BQ90" s="218"/>
      <c r="BR90" s="218"/>
      <c r="BS90" s="218"/>
      <c r="BT90" s="218"/>
      <c r="BU90" s="218"/>
      <c r="BV90" s="218"/>
      <c r="BW90" s="218"/>
      <c r="BX90" s="218"/>
      <c r="BY90" s="218"/>
      <c r="BZ90" s="218"/>
      <c r="CA90" s="218"/>
      <c r="CB90" s="218"/>
      <c r="CC90" s="218"/>
      <c r="CD90" s="218"/>
      <c r="CE90" s="218"/>
      <c r="CF90" s="218"/>
      <c r="CG90" s="218"/>
      <c r="CH90" s="218"/>
      <c r="CI90" s="218"/>
      <c r="CJ90" s="218"/>
      <c r="CK90" s="218"/>
      <c r="CL90" s="218"/>
    </row>
    <row r="91" s="127" customFormat="1" ht="100" customHeight="1" spans="1:90">
      <c r="A91" s="156" t="s">
        <v>58</v>
      </c>
      <c r="B91" s="148" t="s">
        <v>220</v>
      </c>
      <c r="C91" s="148"/>
      <c r="D91" s="148"/>
      <c r="E91" s="149"/>
      <c r="F91" s="149"/>
      <c r="G91" s="149"/>
      <c r="H91" s="149"/>
      <c r="I91" s="149"/>
      <c r="J91" s="148"/>
      <c r="K91" s="178">
        <f t="shared" ref="K91:V91" si="28">SUM(K92)</f>
        <v>9.113</v>
      </c>
      <c r="L91" s="178">
        <f t="shared" si="28"/>
        <v>468</v>
      </c>
      <c r="M91" s="178">
        <f t="shared" si="28"/>
        <v>2004</v>
      </c>
      <c r="N91" s="178">
        <f t="shared" si="28"/>
        <v>2800</v>
      </c>
      <c r="O91" s="178">
        <f t="shared" si="28"/>
        <v>0</v>
      </c>
      <c r="P91" s="178">
        <f t="shared" si="28"/>
        <v>2800</v>
      </c>
      <c r="Q91" s="178">
        <f t="shared" si="28"/>
        <v>0</v>
      </c>
      <c r="R91" s="178">
        <f t="shared" si="28"/>
        <v>0</v>
      </c>
      <c r="S91" s="178">
        <f t="shared" si="28"/>
        <v>0</v>
      </c>
      <c r="T91" s="178">
        <f t="shared" si="28"/>
        <v>0</v>
      </c>
      <c r="U91" s="178">
        <f t="shared" si="28"/>
        <v>0</v>
      </c>
      <c r="V91" s="178">
        <f t="shared" si="28"/>
        <v>0</v>
      </c>
      <c r="W91" s="178">
        <v>0</v>
      </c>
      <c r="X91" s="178">
        <v>0</v>
      </c>
      <c r="Y91" s="178">
        <v>0</v>
      </c>
      <c r="Z91" s="178">
        <v>0</v>
      </c>
      <c r="AA91" s="178">
        <v>0</v>
      </c>
      <c r="AB91" s="217"/>
      <c r="AC91" s="217"/>
      <c r="AD91" s="217"/>
      <c r="AE91" s="217"/>
      <c r="AF91" s="217"/>
      <c r="AG91" s="217"/>
      <c r="AH91" s="218"/>
      <c r="AI91" s="218"/>
      <c r="AJ91" s="218"/>
      <c r="AK91" s="218"/>
      <c r="AL91" s="218"/>
      <c r="AM91" s="218"/>
      <c r="AN91" s="218"/>
      <c r="AO91" s="218"/>
      <c r="AP91" s="218"/>
      <c r="AQ91" s="218"/>
      <c r="AR91" s="218"/>
      <c r="AS91" s="218"/>
      <c r="AT91" s="218"/>
      <c r="AU91" s="218"/>
      <c r="AV91" s="218"/>
      <c r="AW91" s="218"/>
      <c r="AX91" s="218"/>
      <c r="AY91" s="218"/>
      <c r="AZ91" s="218"/>
      <c r="BA91" s="218"/>
      <c r="BB91" s="218"/>
      <c r="BC91" s="218"/>
      <c r="BD91" s="218"/>
      <c r="BE91" s="218"/>
      <c r="BF91" s="218"/>
      <c r="BG91" s="218"/>
      <c r="BH91" s="218"/>
      <c r="BI91" s="218"/>
      <c r="BJ91" s="218"/>
      <c r="BK91" s="218"/>
      <c r="BL91" s="218"/>
      <c r="BM91" s="218"/>
      <c r="BN91" s="218"/>
      <c r="BO91" s="218"/>
      <c r="BP91" s="218"/>
      <c r="BQ91" s="218"/>
      <c r="BR91" s="218"/>
      <c r="BS91" s="218"/>
      <c r="BT91" s="218"/>
      <c r="BU91" s="218"/>
      <c r="BV91" s="218"/>
      <c r="BW91" s="218"/>
      <c r="BX91" s="218"/>
      <c r="BY91" s="218"/>
      <c r="BZ91" s="218"/>
      <c r="CA91" s="218"/>
      <c r="CB91" s="218"/>
      <c r="CC91" s="218"/>
      <c r="CD91" s="218"/>
      <c r="CE91" s="218"/>
      <c r="CF91" s="218"/>
      <c r="CG91" s="218"/>
      <c r="CH91" s="218"/>
      <c r="CI91" s="218"/>
      <c r="CJ91" s="218"/>
      <c r="CK91" s="218"/>
      <c r="CL91" s="218"/>
    </row>
    <row r="92" s="124" customFormat="1" ht="218" customHeight="1" spans="1:91">
      <c r="A92" s="151">
        <v>23</v>
      </c>
      <c r="B92" s="152" t="s">
        <v>128</v>
      </c>
      <c r="C92" s="152">
        <v>2025</v>
      </c>
      <c r="D92" s="153" t="s">
        <v>129</v>
      </c>
      <c r="E92" s="154" t="s">
        <v>123</v>
      </c>
      <c r="F92" s="154" t="s">
        <v>79</v>
      </c>
      <c r="G92" s="154" t="s">
        <v>47</v>
      </c>
      <c r="H92" s="154" t="s">
        <v>130</v>
      </c>
      <c r="I92" s="154" t="s">
        <v>131</v>
      </c>
      <c r="J92" s="153" t="s">
        <v>335</v>
      </c>
      <c r="K92" s="154">
        <v>9.113</v>
      </c>
      <c r="L92" s="175">
        <v>468</v>
      </c>
      <c r="M92" s="175">
        <v>2004</v>
      </c>
      <c r="N92" s="152">
        <v>2800</v>
      </c>
      <c r="O92" s="152"/>
      <c r="P92" s="175">
        <v>2800</v>
      </c>
      <c r="Q92" s="175"/>
      <c r="R92" s="175"/>
      <c r="S92" s="175"/>
      <c r="T92" s="175"/>
      <c r="U92" s="175"/>
      <c r="V92" s="175"/>
      <c r="W92" s="152" t="s">
        <v>133</v>
      </c>
      <c r="X92" s="152" t="s">
        <v>134</v>
      </c>
      <c r="Y92" s="152" t="s">
        <v>135</v>
      </c>
      <c r="Z92" s="152" t="s">
        <v>136</v>
      </c>
      <c r="AA92" s="152" t="s">
        <v>137</v>
      </c>
      <c r="AB92" s="153" t="s">
        <v>336</v>
      </c>
      <c r="AC92" s="153" t="s">
        <v>139</v>
      </c>
      <c r="AD92" s="175" t="s">
        <v>402</v>
      </c>
      <c r="AE92" s="152" t="s">
        <v>403</v>
      </c>
      <c r="AF92" s="233" t="s">
        <v>334</v>
      </c>
      <c r="AH92" s="134"/>
      <c r="AI92" s="134"/>
      <c r="AJ92" s="134"/>
      <c r="AK92" s="134"/>
      <c r="AL92" s="134"/>
      <c r="AM92" s="134"/>
      <c r="AN92" s="134"/>
      <c r="AO92" s="134"/>
      <c r="AP92" s="134"/>
      <c r="AQ92" s="134"/>
      <c r="AR92" s="134"/>
      <c r="AS92" s="134"/>
      <c r="AT92" s="134"/>
      <c r="AU92" s="134"/>
      <c r="AV92" s="134"/>
      <c r="AW92" s="134"/>
      <c r="AX92" s="134"/>
      <c r="AY92" s="134"/>
      <c r="AZ92" s="134"/>
      <c r="BA92" s="134"/>
      <c r="BB92" s="134"/>
      <c r="BC92" s="134"/>
      <c r="BD92" s="134"/>
      <c r="BE92" s="134"/>
      <c r="BF92" s="134"/>
      <c r="BG92" s="134"/>
      <c r="BH92" s="134"/>
      <c r="BI92" s="134"/>
      <c r="BJ92" s="134"/>
      <c r="BK92" s="134"/>
      <c r="BL92" s="134"/>
      <c r="BM92" s="134"/>
      <c r="BN92" s="134"/>
      <c r="BO92" s="134"/>
      <c r="BP92" s="134"/>
      <c r="BQ92" s="134"/>
      <c r="BR92" s="134"/>
      <c r="BS92" s="134"/>
      <c r="BT92" s="134"/>
      <c r="BU92" s="134"/>
      <c r="BV92" s="134"/>
      <c r="BW92" s="134"/>
      <c r="BX92" s="134"/>
      <c r="BY92" s="134"/>
      <c r="BZ92" s="134"/>
      <c r="CA92" s="134"/>
      <c r="CB92" s="134"/>
      <c r="CC92" s="134"/>
      <c r="CD92" s="134"/>
      <c r="CE92" s="134"/>
      <c r="CF92" s="134"/>
      <c r="CG92" s="134"/>
      <c r="CH92" s="134"/>
      <c r="CI92" s="134"/>
      <c r="CJ92" s="134"/>
      <c r="CK92" s="134"/>
      <c r="CL92" s="134"/>
      <c r="CM92" s="213"/>
    </row>
    <row r="93" s="127" customFormat="1" ht="100" customHeight="1" spans="1:90">
      <c r="A93" s="149" t="s">
        <v>41</v>
      </c>
      <c r="B93" s="148" t="s">
        <v>221</v>
      </c>
      <c r="C93" s="148"/>
      <c r="D93" s="148"/>
      <c r="E93" s="149"/>
      <c r="F93" s="149"/>
      <c r="G93" s="149"/>
      <c r="H93" s="149"/>
      <c r="I93" s="149"/>
      <c r="J93" s="148"/>
      <c r="K93" s="178">
        <f t="shared" ref="K93:V93" si="29">K94+K95+K100+K102</f>
        <v>36.483</v>
      </c>
      <c r="L93" s="178">
        <f t="shared" si="29"/>
        <v>1531</v>
      </c>
      <c r="M93" s="178">
        <f t="shared" si="29"/>
        <v>5425</v>
      </c>
      <c r="N93" s="178">
        <f t="shared" si="29"/>
        <v>2517.82588</v>
      </c>
      <c r="O93" s="178">
        <f t="shared" si="29"/>
        <v>1127.35767</v>
      </c>
      <c r="P93" s="178">
        <f t="shared" si="29"/>
        <v>985</v>
      </c>
      <c r="Q93" s="178">
        <f t="shared" si="29"/>
        <v>0</v>
      </c>
      <c r="R93" s="178">
        <f t="shared" si="29"/>
        <v>29.135682</v>
      </c>
      <c r="S93" s="178">
        <f t="shared" si="29"/>
        <v>376.332528</v>
      </c>
      <c r="T93" s="178">
        <f t="shared" si="29"/>
        <v>0</v>
      </c>
      <c r="U93" s="178">
        <f t="shared" si="29"/>
        <v>0</v>
      </c>
      <c r="V93" s="178">
        <f t="shared" si="29"/>
        <v>0</v>
      </c>
      <c r="W93" s="184"/>
      <c r="X93" s="184"/>
      <c r="Y93" s="184"/>
      <c r="Z93" s="184"/>
      <c r="AA93" s="217"/>
      <c r="AB93" s="217"/>
      <c r="AC93" s="217"/>
      <c r="AD93" s="217"/>
      <c r="AE93" s="217"/>
      <c r="AF93" s="217"/>
      <c r="AG93" s="217"/>
      <c r="AH93" s="218"/>
      <c r="AI93" s="218"/>
      <c r="AJ93" s="218"/>
      <c r="AK93" s="218"/>
      <c r="AL93" s="218"/>
      <c r="AM93" s="218"/>
      <c r="AN93" s="218"/>
      <c r="AO93" s="218"/>
      <c r="AP93" s="218"/>
      <c r="AQ93" s="218"/>
      <c r="AR93" s="218"/>
      <c r="AS93" s="218"/>
      <c r="AT93" s="218"/>
      <c r="AU93" s="218"/>
      <c r="AV93" s="218"/>
      <c r="AW93" s="218"/>
      <c r="AX93" s="218"/>
      <c r="AY93" s="218"/>
      <c r="AZ93" s="218"/>
      <c r="BA93" s="218"/>
      <c r="BB93" s="218"/>
      <c r="BC93" s="218"/>
      <c r="BD93" s="218"/>
      <c r="BE93" s="218"/>
      <c r="BF93" s="218"/>
      <c r="BG93" s="218"/>
      <c r="BH93" s="218"/>
      <c r="BI93" s="218"/>
      <c r="BJ93" s="218"/>
      <c r="BK93" s="218"/>
      <c r="BL93" s="218"/>
      <c r="BM93" s="218"/>
      <c r="BN93" s="218"/>
      <c r="BO93" s="218"/>
      <c r="BP93" s="218"/>
      <c r="BQ93" s="218"/>
      <c r="BR93" s="218"/>
      <c r="BS93" s="218"/>
      <c r="BT93" s="218"/>
      <c r="BU93" s="218"/>
      <c r="BV93" s="218"/>
      <c r="BW93" s="218"/>
      <c r="BX93" s="218"/>
      <c r="BY93" s="218"/>
      <c r="BZ93" s="218"/>
      <c r="CA93" s="218"/>
      <c r="CB93" s="218"/>
      <c r="CC93" s="218"/>
      <c r="CD93" s="218"/>
      <c r="CE93" s="218"/>
      <c r="CF93" s="218"/>
      <c r="CG93" s="218"/>
      <c r="CH93" s="218"/>
      <c r="CI93" s="218"/>
      <c r="CJ93" s="218"/>
      <c r="CK93" s="218"/>
      <c r="CL93" s="218"/>
    </row>
    <row r="94" s="127" customFormat="1" ht="100" customHeight="1" spans="1:90">
      <c r="A94" s="156" t="s">
        <v>58</v>
      </c>
      <c r="B94" s="148" t="s">
        <v>222</v>
      </c>
      <c r="C94" s="148"/>
      <c r="D94" s="148"/>
      <c r="E94" s="149"/>
      <c r="F94" s="149"/>
      <c r="G94" s="149"/>
      <c r="H94" s="149"/>
      <c r="I94" s="149"/>
      <c r="J94" s="148"/>
      <c r="K94" s="178"/>
      <c r="L94" s="178"/>
      <c r="M94" s="178"/>
      <c r="N94" s="178"/>
      <c r="O94" s="178"/>
      <c r="P94" s="178"/>
      <c r="Q94" s="178"/>
      <c r="R94" s="178"/>
      <c r="S94" s="178"/>
      <c r="T94" s="178"/>
      <c r="U94" s="178"/>
      <c r="V94" s="178"/>
      <c r="W94" s="184"/>
      <c r="X94" s="184"/>
      <c r="Y94" s="184"/>
      <c r="Z94" s="184"/>
      <c r="AA94" s="217"/>
      <c r="AB94" s="217"/>
      <c r="AC94" s="217"/>
      <c r="AD94" s="217"/>
      <c r="AE94" s="217"/>
      <c r="AF94" s="217"/>
      <c r="AG94" s="217"/>
      <c r="AH94" s="218"/>
      <c r="AI94" s="218"/>
      <c r="AJ94" s="218"/>
      <c r="AK94" s="218"/>
      <c r="AL94" s="218"/>
      <c r="AM94" s="218"/>
      <c r="AN94" s="218"/>
      <c r="AO94" s="218"/>
      <c r="AP94" s="218"/>
      <c r="AQ94" s="218"/>
      <c r="AR94" s="218"/>
      <c r="AS94" s="218"/>
      <c r="AT94" s="218"/>
      <c r="AU94" s="218"/>
      <c r="AV94" s="218"/>
      <c r="AW94" s="218"/>
      <c r="AX94" s="218"/>
      <c r="AY94" s="218"/>
      <c r="AZ94" s="218"/>
      <c r="BA94" s="218"/>
      <c r="BB94" s="218"/>
      <c r="BC94" s="218"/>
      <c r="BD94" s="218"/>
      <c r="BE94" s="218"/>
      <c r="BF94" s="218"/>
      <c r="BG94" s="218"/>
      <c r="BH94" s="218"/>
      <c r="BI94" s="218"/>
      <c r="BJ94" s="218"/>
      <c r="BK94" s="218"/>
      <c r="BL94" s="218"/>
      <c r="BM94" s="218"/>
      <c r="BN94" s="218"/>
      <c r="BO94" s="218"/>
      <c r="BP94" s="218"/>
      <c r="BQ94" s="218"/>
      <c r="BR94" s="218"/>
      <c r="BS94" s="218"/>
      <c r="BT94" s="218"/>
      <c r="BU94" s="218"/>
      <c r="BV94" s="218"/>
      <c r="BW94" s="218"/>
      <c r="BX94" s="218"/>
      <c r="BY94" s="218"/>
      <c r="BZ94" s="218"/>
      <c r="CA94" s="218"/>
      <c r="CB94" s="218"/>
      <c r="CC94" s="218"/>
      <c r="CD94" s="218"/>
      <c r="CE94" s="218"/>
      <c r="CF94" s="218"/>
      <c r="CG94" s="218"/>
      <c r="CH94" s="218"/>
      <c r="CI94" s="218"/>
      <c r="CJ94" s="218"/>
      <c r="CK94" s="218"/>
      <c r="CL94" s="218"/>
    </row>
    <row r="95" s="127" customFormat="1" ht="100" customHeight="1" spans="1:90">
      <c r="A95" s="156" t="s">
        <v>58</v>
      </c>
      <c r="B95" s="148" t="s">
        <v>223</v>
      </c>
      <c r="C95" s="148"/>
      <c r="D95" s="148"/>
      <c r="E95" s="149"/>
      <c r="F95" s="149"/>
      <c r="G95" s="149"/>
      <c r="H95" s="149"/>
      <c r="I95" s="149"/>
      <c r="J95" s="148"/>
      <c r="K95" s="178">
        <f t="shared" ref="K95:V95" si="30">SUM(K96:K99)</f>
        <v>35.483</v>
      </c>
      <c r="L95" s="178">
        <f t="shared" si="30"/>
        <v>1197</v>
      </c>
      <c r="M95" s="178">
        <f t="shared" si="30"/>
        <v>4168</v>
      </c>
      <c r="N95" s="178">
        <f t="shared" si="30"/>
        <v>2152.82588</v>
      </c>
      <c r="O95" s="178">
        <f t="shared" si="30"/>
        <v>1127.35767</v>
      </c>
      <c r="P95" s="178">
        <f t="shared" si="30"/>
        <v>985</v>
      </c>
      <c r="Q95" s="178">
        <f t="shared" si="30"/>
        <v>0</v>
      </c>
      <c r="R95" s="178">
        <f t="shared" si="30"/>
        <v>29.135682</v>
      </c>
      <c r="S95" s="178">
        <f t="shared" si="30"/>
        <v>11.332528</v>
      </c>
      <c r="T95" s="178">
        <f t="shared" si="30"/>
        <v>0</v>
      </c>
      <c r="U95" s="178">
        <f t="shared" si="30"/>
        <v>0</v>
      </c>
      <c r="V95" s="178">
        <f t="shared" si="30"/>
        <v>0</v>
      </c>
      <c r="W95" s="184"/>
      <c r="X95" s="184"/>
      <c r="Y95" s="184"/>
      <c r="Z95" s="184"/>
      <c r="AA95" s="217"/>
      <c r="AB95" s="217"/>
      <c r="AC95" s="217"/>
      <c r="AD95" s="217"/>
      <c r="AE95" s="217"/>
      <c r="AF95" s="217"/>
      <c r="AG95" s="217"/>
      <c r="AH95" s="218"/>
      <c r="AI95" s="218"/>
      <c r="AJ95" s="218"/>
      <c r="AK95" s="218"/>
      <c r="AL95" s="218"/>
      <c r="AM95" s="218"/>
      <c r="AN95" s="218"/>
      <c r="AO95" s="218"/>
      <c r="AP95" s="218"/>
      <c r="AQ95" s="218"/>
      <c r="AR95" s="218"/>
      <c r="AS95" s="218"/>
      <c r="AT95" s="218"/>
      <c r="AU95" s="218"/>
      <c r="AV95" s="218"/>
      <c r="AW95" s="218"/>
      <c r="AX95" s="218"/>
      <c r="AY95" s="218"/>
      <c r="AZ95" s="218"/>
      <c r="BA95" s="218"/>
      <c r="BB95" s="218"/>
      <c r="BC95" s="218"/>
      <c r="BD95" s="218"/>
      <c r="BE95" s="218"/>
      <c r="BF95" s="218"/>
      <c r="BG95" s="218"/>
      <c r="BH95" s="218"/>
      <c r="BI95" s="218"/>
      <c r="BJ95" s="218"/>
      <c r="BK95" s="218"/>
      <c r="BL95" s="218"/>
      <c r="BM95" s="218"/>
      <c r="BN95" s="218"/>
      <c r="BO95" s="218"/>
      <c r="BP95" s="218"/>
      <c r="BQ95" s="218"/>
      <c r="BR95" s="218"/>
      <c r="BS95" s="218"/>
      <c r="BT95" s="218"/>
      <c r="BU95" s="218"/>
      <c r="BV95" s="218"/>
      <c r="BW95" s="218"/>
      <c r="BX95" s="218"/>
      <c r="BY95" s="218"/>
      <c r="BZ95" s="218"/>
      <c r="CA95" s="218"/>
      <c r="CB95" s="218"/>
      <c r="CC95" s="218"/>
      <c r="CD95" s="218"/>
      <c r="CE95" s="218"/>
      <c r="CF95" s="218"/>
      <c r="CG95" s="218"/>
      <c r="CH95" s="218"/>
      <c r="CI95" s="218"/>
      <c r="CJ95" s="218"/>
      <c r="CK95" s="218"/>
      <c r="CL95" s="218"/>
    </row>
    <row r="96" s="123" customFormat="1" ht="241" customHeight="1" spans="1:91">
      <c r="A96" s="157">
        <v>24</v>
      </c>
      <c r="B96" s="163" t="s">
        <v>341</v>
      </c>
      <c r="C96" s="162">
        <v>2025</v>
      </c>
      <c r="D96" s="163" t="s">
        <v>342</v>
      </c>
      <c r="E96" s="158" t="s">
        <v>123</v>
      </c>
      <c r="F96" s="160" t="s">
        <v>223</v>
      </c>
      <c r="G96" s="160" t="s">
        <v>47</v>
      </c>
      <c r="H96" s="160" t="s">
        <v>343</v>
      </c>
      <c r="I96" s="160" t="s">
        <v>100</v>
      </c>
      <c r="J96" s="163" t="s">
        <v>400</v>
      </c>
      <c r="K96" s="160">
        <v>12.559</v>
      </c>
      <c r="L96" s="160">
        <v>367</v>
      </c>
      <c r="M96" s="160">
        <v>1386</v>
      </c>
      <c r="N96" s="163">
        <v>657.412241</v>
      </c>
      <c r="O96" s="158">
        <v>656.883171</v>
      </c>
      <c r="P96" s="181"/>
      <c r="Q96" s="181"/>
      <c r="R96" s="181"/>
      <c r="S96" s="181">
        <v>0.52907</v>
      </c>
      <c r="T96" s="181"/>
      <c r="U96" s="181"/>
      <c r="V96" s="181"/>
      <c r="W96" s="158" t="s">
        <v>345</v>
      </c>
      <c r="X96" s="158" t="s">
        <v>346</v>
      </c>
      <c r="Y96" s="158" t="s">
        <v>72</v>
      </c>
      <c r="Z96" s="158" t="s">
        <v>54</v>
      </c>
      <c r="AA96" s="158" t="s">
        <v>55</v>
      </c>
      <c r="AB96" s="159" t="s">
        <v>347</v>
      </c>
      <c r="AC96" s="159" t="s">
        <v>229</v>
      </c>
      <c r="AD96" s="181" t="s">
        <v>402</v>
      </c>
      <c r="AE96" s="158" t="s">
        <v>403</v>
      </c>
      <c r="AF96" s="158" t="s">
        <v>367</v>
      </c>
      <c r="AH96" s="208"/>
      <c r="AI96" s="208"/>
      <c r="AJ96" s="208"/>
      <c r="AK96" s="208"/>
      <c r="AL96" s="208"/>
      <c r="AM96" s="208"/>
      <c r="AN96" s="208"/>
      <c r="AO96" s="208"/>
      <c r="AP96" s="208"/>
      <c r="AQ96" s="208"/>
      <c r="AR96" s="208"/>
      <c r="AS96" s="208"/>
      <c r="AT96" s="208"/>
      <c r="AU96" s="208"/>
      <c r="AV96" s="208"/>
      <c r="AW96" s="208"/>
      <c r="AX96" s="208"/>
      <c r="AY96" s="208"/>
      <c r="AZ96" s="208"/>
      <c r="BA96" s="208"/>
      <c r="BB96" s="208"/>
      <c r="BC96" s="208"/>
      <c r="BD96" s="208"/>
      <c r="BE96" s="208"/>
      <c r="BF96" s="208"/>
      <c r="BG96" s="208"/>
      <c r="BH96" s="208"/>
      <c r="BI96" s="208"/>
      <c r="BJ96" s="208"/>
      <c r="BK96" s="208"/>
      <c r="BL96" s="208"/>
      <c r="BM96" s="208"/>
      <c r="BN96" s="208"/>
      <c r="BO96" s="208"/>
      <c r="BP96" s="208"/>
      <c r="BQ96" s="208"/>
      <c r="BR96" s="208"/>
      <c r="BS96" s="208"/>
      <c r="BT96" s="208"/>
      <c r="BU96" s="208"/>
      <c r="BV96" s="208"/>
      <c r="BW96" s="208"/>
      <c r="BX96" s="208"/>
      <c r="BY96" s="208"/>
      <c r="BZ96" s="208"/>
      <c r="CA96" s="208"/>
      <c r="CB96" s="208"/>
      <c r="CC96" s="208"/>
      <c r="CD96" s="208"/>
      <c r="CE96" s="208"/>
      <c r="CF96" s="208"/>
      <c r="CG96" s="208"/>
      <c r="CH96" s="208"/>
      <c r="CI96" s="208"/>
      <c r="CJ96" s="208"/>
      <c r="CK96" s="208"/>
      <c r="CL96" s="208"/>
      <c r="CM96" s="212"/>
    </row>
    <row r="97" s="123" customFormat="1" ht="241" customHeight="1" spans="1:91">
      <c r="A97" s="157">
        <v>25</v>
      </c>
      <c r="B97" s="163" t="s">
        <v>348</v>
      </c>
      <c r="C97" s="162">
        <v>2025</v>
      </c>
      <c r="D97" s="163" t="s">
        <v>349</v>
      </c>
      <c r="E97" s="158" t="s">
        <v>123</v>
      </c>
      <c r="F97" s="160" t="s">
        <v>223</v>
      </c>
      <c r="G97" s="160" t="s">
        <v>47</v>
      </c>
      <c r="H97" s="160" t="s">
        <v>350</v>
      </c>
      <c r="I97" s="160" t="s">
        <v>100</v>
      </c>
      <c r="J97" s="163" t="s">
        <v>351</v>
      </c>
      <c r="K97" s="160">
        <v>12.405</v>
      </c>
      <c r="L97" s="158">
        <v>122</v>
      </c>
      <c r="M97" s="158">
        <v>441</v>
      </c>
      <c r="N97" s="163">
        <v>409.819873</v>
      </c>
      <c r="O97" s="163">
        <v>409.819873</v>
      </c>
      <c r="P97" s="181"/>
      <c r="Q97" s="181"/>
      <c r="R97" s="181"/>
      <c r="S97" s="181"/>
      <c r="T97" s="181"/>
      <c r="U97" s="181"/>
      <c r="V97" s="181"/>
      <c r="W97" s="158" t="s">
        <v>325</v>
      </c>
      <c r="X97" s="158" t="s">
        <v>326</v>
      </c>
      <c r="Y97" s="158" t="s">
        <v>72</v>
      </c>
      <c r="Z97" s="158" t="s">
        <v>54</v>
      </c>
      <c r="AA97" s="158" t="s">
        <v>55</v>
      </c>
      <c r="AB97" s="159" t="s">
        <v>352</v>
      </c>
      <c r="AC97" s="159" t="s">
        <v>229</v>
      </c>
      <c r="AD97" s="181" t="s">
        <v>402</v>
      </c>
      <c r="AE97" s="158" t="s">
        <v>403</v>
      </c>
      <c r="AF97" s="158" t="s">
        <v>367</v>
      </c>
      <c r="AH97" s="208"/>
      <c r="AI97" s="208"/>
      <c r="AJ97" s="208"/>
      <c r="AK97" s="208"/>
      <c r="AL97" s="208"/>
      <c r="AM97" s="208"/>
      <c r="AN97" s="208"/>
      <c r="AO97" s="208"/>
      <c r="AP97" s="208"/>
      <c r="AQ97" s="208"/>
      <c r="AR97" s="208"/>
      <c r="AS97" s="208"/>
      <c r="AT97" s="208"/>
      <c r="AU97" s="208"/>
      <c r="AV97" s="208"/>
      <c r="AW97" s="208"/>
      <c r="AX97" s="208"/>
      <c r="AY97" s="208"/>
      <c r="AZ97" s="208"/>
      <c r="BA97" s="208"/>
      <c r="BB97" s="208"/>
      <c r="BC97" s="208"/>
      <c r="BD97" s="208"/>
      <c r="BE97" s="208"/>
      <c r="BF97" s="208"/>
      <c r="BG97" s="208"/>
      <c r="BH97" s="208"/>
      <c r="BI97" s="208"/>
      <c r="BJ97" s="208"/>
      <c r="BK97" s="208"/>
      <c r="BL97" s="208"/>
      <c r="BM97" s="208"/>
      <c r="BN97" s="208"/>
      <c r="BO97" s="208"/>
      <c r="BP97" s="208"/>
      <c r="BQ97" s="208"/>
      <c r="BR97" s="208"/>
      <c r="BS97" s="208"/>
      <c r="BT97" s="208"/>
      <c r="BU97" s="208"/>
      <c r="BV97" s="208"/>
      <c r="BW97" s="208"/>
      <c r="BX97" s="208"/>
      <c r="BY97" s="208"/>
      <c r="BZ97" s="208"/>
      <c r="CA97" s="208"/>
      <c r="CB97" s="208"/>
      <c r="CC97" s="208"/>
      <c r="CD97" s="208"/>
      <c r="CE97" s="208"/>
      <c r="CF97" s="208"/>
      <c r="CG97" s="208"/>
      <c r="CH97" s="208"/>
      <c r="CI97" s="208"/>
      <c r="CJ97" s="208"/>
      <c r="CK97" s="208"/>
      <c r="CL97" s="208"/>
      <c r="CM97" s="212"/>
    </row>
    <row r="98" s="123" customFormat="1" ht="241" customHeight="1" spans="1:91">
      <c r="A98" s="157">
        <v>26</v>
      </c>
      <c r="B98" s="163" t="s">
        <v>353</v>
      </c>
      <c r="C98" s="162">
        <v>2025</v>
      </c>
      <c r="D98" s="163" t="s">
        <v>406</v>
      </c>
      <c r="E98" s="158" t="s">
        <v>123</v>
      </c>
      <c r="F98" s="160" t="s">
        <v>223</v>
      </c>
      <c r="G98" s="160" t="s">
        <v>47</v>
      </c>
      <c r="H98" s="160" t="s">
        <v>355</v>
      </c>
      <c r="I98" s="160" t="s">
        <v>100</v>
      </c>
      <c r="J98" s="163" t="s">
        <v>356</v>
      </c>
      <c r="K98" s="160">
        <v>6.6</v>
      </c>
      <c r="L98" s="158">
        <v>350</v>
      </c>
      <c r="M98" s="160">
        <v>965</v>
      </c>
      <c r="N98" s="163">
        <v>568.45432</v>
      </c>
      <c r="O98" s="158"/>
      <c r="P98" s="181">
        <v>560</v>
      </c>
      <c r="Q98" s="181"/>
      <c r="R98" s="181"/>
      <c r="S98" s="181">
        <v>8.45432</v>
      </c>
      <c r="T98" s="181"/>
      <c r="U98" s="181"/>
      <c r="V98" s="181"/>
      <c r="W98" s="158" t="s">
        <v>317</v>
      </c>
      <c r="X98" s="158" t="s">
        <v>318</v>
      </c>
      <c r="Y98" s="158" t="s">
        <v>72</v>
      </c>
      <c r="Z98" s="158" t="s">
        <v>54</v>
      </c>
      <c r="AA98" s="158" t="s">
        <v>55</v>
      </c>
      <c r="AB98" s="159" t="s">
        <v>401</v>
      </c>
      <c r="AC98" s="159" t="s">
        <v>229</v>
      </c>
      <c r="AD98" s="181" t="s">
        <v>402</v>
      </c>
      <c r="AE98" s="158" t="s">
        <v>403</v>
      </c>
      <c r="AF98" s="322" t="s">
        <v>367</v>
      </c>
      <c r="AH98" s="208"/>
      <c r="AI98" s="208"/>
      <c r="AJ98" s="208"/>
      <c r="AK98" s="208"/>
      <c r="AL98" s="208"/>
      <c r="AM98" s="208"/>
      <c r="AN98" s="208"/>
      <c r="AO98" s="208"/>
      <c r="AP98" s="208"/>
      <c r="AQ98" s="208"/>
      <c r="AR98" s="208"/>
      <c r="AS98" s="208"/>
      <c r="AT98" s="208"/>
      <c r="AU98" s="208"/>
      <c r="AV98" s="208"/>
      <c r="AW98" s="208"/>
      <c r="AX98" s="208"/>
      <c r="AY98" s="208"/>
      <c r="AZ98" s="208"/>
      <c r="BA98" s="208"/>
      <c r="BB98" s="208"/>
      <c r="BC98" s="208"/>
      <c r="BD98" s="208"/>
      <c r="BE98" s="208"/>
      <c r="BF98" s="208"/>
      <c r="BG98" s="208"/>
      <c r="BH98" s="208"/>
      <c r="BI98" s="208"/>
      <c r="BJ98" s="208"/>
      <c r="BK98" s="208"/>
      <c r="BL98" s="208"/>
      <c r="BM98" s="208"/>
      <c r="BN98" s="208"/>
      <c r="BO98" s="208"/>
      <c r="BP98" s="208"/>
      <c r="BQ98" s="208"/>
      <c r="BR98" s="208"/>
      <c r="BS98" s="208"/>
      <c r="BT98" s="208"/>
      <c r="BU98" s="208"/>
      <c r="BV98" s="208"/>
      <c r="BW98" s="208"/>
      <c r="BX98" s="208"/>
      <c r="BY98" s="208"/>
      <c r="BZ98" s="208"/>
      <c r="CA98" s="208"/>
      <c r="CB98" s="208"/>
      <c r="CC98" s="208"/>
      <c r="CD98" s="208"/>
      <c r="CE98" s="208"/>
      <c r="CF98" s="208"/>
      <c r="CG98" s="208"/>
      <c r="CH98" s="208"/>
      <c r="CI98" s="208"/>
      <c r="CJ98" s="208"/>
      <c r="CK98" s="208"/>
      <c r="CL98" s="208"/>
      <c r="CM98" s="212"/>
    </row>
    <row r="99" s="123" customFormat="1" ht="241" customHeight="1" spans="1:91">
      <c r="A99" s="157">
        <v>27</v>
      </c>
      <c r="B99" s="163" t="s">
        <v>426</v>
      </c>
      <c r="C99" s="162">
        <v>2025</v>
      </c>
      <c r="D99" s="163" t="s">
        <v>427</v>
      </c>
      <c r="E99" s="158" t="s">
        <v>123</v>
      </c>
      <c r="F99" s="160" t="s">
        <v>223</v>
      </c>
      <c r="G99" s="160" t="s">
        <v>47</v>
      </c>
      <c r="H99" s="160" t="s">
        <v>428</v>
      </c>
      <c r="I99" s="160" t="s">
        <v>100</v>
      </c>
      <c r="J99" s="163" t="s">
        <v>429</v>
      </c>
      <c r="K99" s="160">
        <v>3.919</v>
      </c>
      <c r="L99" s="160">
        <v>358</v>
      </c>
      <c r="M99" s="160">
        <v>1376</v>
      </c>
      <c r="N99" s="163">
        <v>517.139446</v>
      </c>
      <c r="O99" s="158">
        <v>60.654626</v>
      </c>
      <c r="P99" s="181">
        <v>425</v>
      </c>
      <c r="Q99" s="181"/>
      <c r="R99" s="181">
        <v>29.135682</v>
      </c>
      <c r="S99" s="160">
        <v>2.349138</v>
      </c>
      <c r="T99" s="181"/>
      <c r="U99" s="181"/>
      <c r="V99" s="181"/>
      <c r="W99" s="158" t="s">
        <v>430</v>
      </c>
      <c r="X99" s="158" t="s">
        <v>431</v>
      </c>
      <c r="Y99" s="158" t="s">
        <v>72</v>
      </c>
      <c r="Z99" s="158" t="s">
        <v>54</v>
      </c>
      <c r="AA99" s="158" t="s">
        <v>55</v>
      </c>
      <c r="AB99" s="159" t="s">
        <v>432</v>
      </c>
      <c r="AC99" s="159" t="s">
        <v>229</v>
      </c>
      <c r="AD99" s="181"/>
      <c r="AE99" s="158"/>
      <c r="AF99" s="158" t="s">
        <v>367</v>
      </c>
      <c r="AH99" s="208"/>
      <c r="AI99" s="208"/>
      <c r="AJ99" s="208"/>
      <c r="AK99" s="208"/>
      <c r="AL99" s="208"/>
      <c r="AM99" s="208"/>
      <c r="AN99" s="208"/>
      <c r="AO99" s="208"/>
      <c r="AP99" s="208"/>
      <c r="AQ99" s="208"/>
      <c r="AR99" s="208"/>
      <c r="AS99" s="208"/>
      <c r="AT99" s="208"/>
      <c r="AU99" s="208"/>
      <c r="AV99" s="208"/>
      <c r="AW99" s="208"/>
      <c r="AX99" s="208"/>
      <c r="AY99" s="208"/>
      <c r="AZ99" s="208"/>
      <c r="BA99" s="208"/>
      <c r="BB99" s="208"/>
      <c r="BC99" s="208"/>
      <c r="BD99" s="208"/>
      <c r="BE99" s="208"/>
      <c r="BF99" s="208"/>
      <c r="BG99" s="208"/>
      <c r="BH99" s="208"/>
      <c r="BI99" s="208"/>
      <c r="BJ99" s="208"/>
      <c r="BK99" s="208"/>
      <c r="BL99" s="208"/>
      <c r="BM99" s="208"/>
      <c r="BN99" s="208"/>
      <c r="BO99" s="208"/>
      <c r="BP99" s="208"/>
      <c r="BQ99" s="208"/>
      <c r="BR99" s="208"/>
      <c r="BS99" s="208"/>
      <c r="BT99" s="208"/>
      <c r="BU99" s="208"/>
      <c r="BV99" s="208"/>
      <c r="BW99" s="208"/>
      <c r="BX99" s="208"/>
      <c r="BY99" s="208"/>
      <c r="BZ99" s="208"/>
      <c r="CA99" s="208"/>
      <c r="CB99" s="208"/>
      <c r="CC99" s="208"/>
      <c r="CD99" s="208"/>
      <c r="CE99" s="208"/>
      <c r="CF99" s="208"/>
      <c r="CG99" s="208"/>
      <c r="CH99" s="208"/>
      <c r="CI99" s="208"/>
      <c r="CJ99" s="208"/>
      <c r="CK99" s="208"/>
      <c r="CL99" s="208"/>
      <c r="CM99" s="212"/>
    </row>
    <row r="100" s="127" customFormat="1" ht="100" customHeight="1" spans="1:90">
      <c r="A100" s="156" t="s">
        <v>58</v>
      </c>
      <c r="B100" s="148" t="s">
        <v>230</v>
      </c>
      <c r="C100" s="148"/>
      <c r="D100" s="148"/>
      <c r="E100" s="149"/>
      <c r="F100" s="149"/>
      <c r="G100" s="149"/>
      <c r="H100" s="149"/>
      <c r="I100" s="149"/>
      <c r="J100" s="148"/>
      <c r="K100" s="178">
        <f t="shared" ref="K100:V100" si="31">SUM(K101)</f>
        <v>1</v>
      </c>
      <c r="L100" s="178">
        <f t="shared" si="31"/>
        <v>334</v>
      </c>
      <c r="M100" s="178">
        <f t="shared" si="31"/>
        <v>1257</v>
      </c>
      <c r="N100" s="178">
        <f t="shared" si="31"/>
        <v>365</v>
      </c>
      <c r="O100" s="178">
        <f t="shared" si="31"/>
        <v>0</v>
      </c>
      <c r="P100" s="178">
        <f t="shared" si="31"/>
        <v>0</v>
      </c>
      <c r="Q100" s="178">
        <f t="shared" si="31"/>
        <v>0</v>
      </c>
      <c r="R100" s="178">
        <f t="shared" si="31"/>
        <v>0</v>
      </c>
      <c r="S100" s="178">
        <f t="shared" si="31"/>
        <v>365</v>
      </c>
      <c r="T100" s="178">
        <f t="shared" si="31"/>
        <v>0</v>
      </c>
      <c r="U100" s="178">
        <f t="shared" si="31"/>
        <v>0</v>
      </c>
      <c r="V100" s="178">
        <f t="shared" si="31"/>
        <v>0</v>
      </c>
      <c r="W100" s="184"/>
      <c r="X100" s="184"/>
      <c r="Y100" s="184"/>
      <c r="Z100" s="184"/>
      <c r="AA100" s="217"/>
      <c r="AB100" s="217"/>
      <c r="AC100" s="217"/>
      <c r="AD100" s="217"/>
      <c r="AE100" s="217"/>
      <c r="AF100" s="217"/>
      <c r="AG100" s="217"/>
      <c r="AH100" s="218"/>
      <c r="AI100" s="218"/>
      <c r="AJ100" s="218"/>
      <c r="AK100" s="218"/>
      <c r="AL100" s="218"/>
      <c r="AM100" s="218"/>
      <c r="AN100" s="218"/>
      <c r="AO100" s="218"/>
      <c r="AP100" s="218"/>
      <c r="AQ100" s="218"/>
      <c r="AR100" s="218"/>
      <c r="AS100" s="218"/>
      <c r="AT100" s="218"/>
      <c r="AU100" s="218"/>
      <c r="AV100" s="218"/>
      <c r="AW100" s="218"/>
      <c r="AX100" s="218"/>
      <c r="AY100" s="218"/>
      <c r="AZ100" s="218"/>
      <c r="BA100" s="218"/>
      <c r="BB100" s="218"/>
      <c r="BC100" s="218"/>
      <c r="BD100" s="218"/>
      <c r="BE100" s="218"/>
      <c r="BF100" s="218"/>
      <c r="BG100" s="218"/>
      <c r="BH100" s="218"/>
      <c r="BI100" s="218"/>
      <c r="BJ100" s="218"/>
      <c r="BK100" s="218"/>
      <c r="BL100" s="218"/>
      <c r="BM100" s="218"/>
      <c r="BN100" s="218"/>
      <c r="BO100" s="218"/>
      <c r="BP100" s="218"/>
      <c r="BQ100" s="218"/>
      <c r="BR100" s="218"/>
      <c r="BS100" s="218"/>
      <c r="BT100" s="218"/>
      <c r="BU100" s="218"/>
      <c r="BV100" s="218"/>
      <c r="BW100" s="218"/>
      <c r="BX100" s="218"/>
      <c r="BY100" s="218"/>
      <c r="BZ100" s="218"/>
      <c r="CA100" s="218"/>
      <c r="CB100" s="218"/>
      <c r="CC100" s="218"/>
      <c r="CD100" s="218"/>
      <c r="CE100" s="218"/>
      <c r="CF100" s="218"/>
      <c r="CG100" s="218"/>
      <c r="CH100" s="218"/>
      <c r="CI100" s="218"/>
      <c r="CJ100" s="218"/>
      <c r="CK100" s="218"/>
      <c r="CL100" s="218"/>
    </row>
    <row r="101" s="312" customFormat="1" ht="206" customHeight="1" spans="1:90">
      <c r="A101" s="325">
        <v>28</v>
      </c>
      <c r="B101" s="285" t="s">
        <v>437</v>
      </c>
      <c r="C101" s="326">
        <v>2025</v>
      </c>
      <c r="D101" s="327" t="s">
        <v>438</v>
      </c>
      <c r="E101" s="266" t="s">
        <v>123</v>
      </c>
      <c r="F101" s="275" t="s">
        <v>230</v>
      </c>
      <c r="G101" s="275" t="s">
        <v>47</v>
      </c>
      <c r="H101" s="275" t="s">
        <v>439</v>
      </c>
      <c r="I101" s="275" t="s">
        <v>440</v>
      </c>
      <c r="J101" s="327" t="s">
        <v>441</v>
      </c>
      <c r="K101" s="273">
        <v>1</v>
      </c>
      <c r="L101" s="273">
        <v>334</v>
      </c>
      <c r="M101" s="273">
        <v>1257</v>
      </c>
      <c r="N101" s="331">
        <v>365</v>
      </c>
      <c r="O101" s="273"/>
      <c r="P101" s="273"/>
      <c r="Q101" s="273"/>
      <c r="R101" s="273"/>
      <c r="S101" s="273">
        <v>365</v>
      </c>
      <c r="T101" s="273"/>
      <c r="U101" s="273"/>
      <c r="V101" s="273"/>
      <c r="W101" s="276" t="s">
        <v>442</v>
      </c>
      <c r="X101" s="276" t="s">
        <v>443</v>
      </c>
      <c r="Y101" s="276" t="s">
        <v>444</v>
      </c>
      <c r="Z101" s="276" t="s">
        <v>445</v>
      </c>
      <c r="AA101" s="276" t="s">
        <v>446</v>
      </c>
      <c r="AB101" s="278" t="s">
        <v>447</v>
      </c>
      <c r="AC101" s="276" t="s">
        <v>448</v>
      </c>
      <c r="AD101" s="333"/>
      <c r="AE101" s="333"/>
      <c r="AF101" s="333" t="s">
        <v>312</v>
      </c>
      <c r="AG101" s="276" t="s">
        <v>454</v>
      </c>
      <c r="AH101" s="335"/>
      <c r="AI101" s="335"/>
      <c r="AJ101" s="335"/>
      <c r="AK101" s="335"/>
      <c r="AL101" s="335"/>
      <c r="AM101" s="335"/>
      <c r="AN101" s="335"/>
      <c r="AO101" s="335"/>
      <c r="AP101" s="335"/>
      <c r="AQ101" s="335"/>
      <c r="AR101" s="335"/>
      <c r="AS101" s="335"/>
      <c r="AT101" s="335"/>
      <c r="AU101" s="335"/>
      <c r="AV101" s="335"/>
      <c r="AW101" s="335"/>
      <c r="AX101" s="335"/>
      <c r="AY101" s="335"/>
      <c r="AZ101" s="335"/>
      <c r="BA101" s="335"/>
      <c r="BB101" s="335"/>
      <c r="BC101" s="335"/>
      <c r="BD101" s="335"/>
      <c r="BE101" s="335"/>
      <c r="BF101" s="335"/>
      <c r="BG101" s="335"/>
      <c r="BH101" s="335"/>
      <c r="BI101" s="335"/>
      <c r="BJ101" s="335"/>
      <c r="BK101" s="335"/>
      <c r="BL101" s="335"/>
      <c r="BM101" s="335"/>
      <c r="BN101" s="335"/>
      <c r="BO101" s="335"/>
      <c r="BP101" s="335"/>
      <c r="BQ101" s="335"/>
      <c r="BR101" s="335"/>
      <c r="BS101" s="335"/>
      <c r="BT101" s="335"/>
      <c r="BU101" s="335"/>
      <c r="BV101" s="335"/>
      <c r="BW101" s="335"/>
      <c r="BX101" s="335"/>
      <c r="BY101" s="335"/>
      <c r="BZ101" s="335"/>
      <c r="CA101" s="335"/>
      <c r="CB101" s="335"/>
      <c r="CC101" s="335"/>
      <c r="CD101" s="335"/>
      <c r="CE101" s="335"/>
      <c r="CF101" s="335"/>
      <c r="CG101" s="335"/>
      <c r="CH101" s="335"/>
      <c r="CI101" s="335"/>
      <c r="CJ101" s="335"/>
      <c r="CK101" s="335"/>
      <c r="CL101" s="335"/>
    </row>
    <row r="102" s="127" customFormat="1" ht="100" customHeight="1" spans="1:90">
      <c r="A102" s="156" t="s">
        <v>58</v>
      </c>
      <c r="B102" s="148" t="s">
        <v>231</v>
      </c>
      <c r="C102" s="148"/>
      <c r="D102" s="148"/>
      <c r="E102" s="149"/>
      <c r="F102" s="149"/>
      <c r="G102" s="149"/>
      <c r="H102" s="149"/>
      <c r="I102" s="149"/>
      <c r="J102" s="148"/>
      <c r="K102" s="178"/>
      <c r="L102" s="178"/>
      <c r="M102" s="178"/>
      <c r="N102" s="178"/>
      <c r="O102" s="178"/>
      <c r="P102" s="178"/>
      <c r="Q102" s="178"/>
      <c r="R102" s="178"/>
      <c r="S102" s="178"/>
      <c r="T102" s="178"/>
      <c r="U102" s="178"/>
      <c r="V102" s="178"/>
      <c r="W102" s="184"/>
      <c r="X102" s="184"/>
      <c r="Y102" s="184"/>
      <c r="Z102" s="184"/>
      <c r="AA102" s="217"/>
      <c r="AB102" s="217"/>
      <c r="AC102" s="217"/>
      <c r="AD102" s="217"/>
      <c r="AE102" s="217"/>
      <c r="AF102" s="217"/>
      <c r="AG102" s="217"/>
      <c r="AH102" s="218"/>
      <c r="AI102" s="218"/>
      <c r="AJ102" s="218"/>
      <c r="AK102" s="218"/>
      <c r="AL102" s="218"/>
      <c r="AM102" s="218"/>
      <c r="AN102" s="218"/>
      <c r="AO102" s="218"/>
      <c r="AP102" s="218"/>
      <c r="AQ102" s="218"/>
      <c r="AR102" s="218"/>
      <c r="AS102" s="218"/>
      <c r="AT102" s="218"/>
      <c r="AU102" s="218"/>
      <c r="AV102" s="218"/>
      <c r="AW102" s="218"/>
      <c r="AX102" s="218"/>
      <c r="AY102" s="218"/>
      <c r="AZ102" s="218"/>
      <c r="BA102" s="218"/>
      <c r="BB102" s="218"/>
      <c r="BC102" s="218"/>
      <c r="BD102" s="218"/>
      <c r="BE102" s="218"/>
      <c r="BF102" s="218"/>
      <c r="BG102" s="218"/>
      <c r="BH102" s="218"/>
      <c r="BI102" s="218"/>
      <c r="BJ102" s="218"/>
      <c r="BK102" s="218"/>
      <c r="BL102" s="218"/>
      <c r="BM102" s="218"/>
      <c r="BN102" s="218"/>
      <c r="BO102" s="218"/>
      <c r="BP102" s="218"/>
      <c r="BQ102" s="218"/>
      <c r="BR102" s="218"/>
      <c r="BS102" s="218"/>
      <c r="BT102" s="218"/>
      <c r="BU102" s="218"/>
      <c r="BV102" s="218"/>
      <c r="BW102" s="218"/>
      <c r="BX102" s="218"/>
      <c r="BY102" s="218"/>
      <c r="BZ102" s="218"/>
      <c r="CA102" s="218"/>
      <c r="CB102" s="218"/>
      <c r="CC102" s="218"/>
      <c r="CD102" s="218"/>
      <c r="CE102" s="218"/>
      <c r="CF102" s="218"/>
      <c r="CG102" s="218"/>
      <c r="CH102" s="218"/>
      <c r="CI102" s="218"/>
      <c r="CJ102" s="218"/>
      <c r="CK102" s="218"/>
      <c r="CL102" s="218"/>
    </row>
    <row r="103" s="127" customFormat="1" ht="100" customHeight="1" spans="1:90">
      <c r="A103" s="149" t="s">
        <v>41</v>
      </c>
      <c r="B103" s="148" t="s">
        <v>232</v>
      </c>
      <c r="C103" s="148"/>
      <c r="D103" s="148"/>
      <c r="E103" s="149"/>
      <c r="F103" s="149"/>
      <c r="G103" s="149"/>
      <c r="H103" s="149"/>
      <c r="I103" s="149"/>
      <c r="J103" s="148"/>
      <c r="K103" s="178">
        <f t="shared" ref="K103:V103" si="32">K104+K105+K106+K107+K108+K109</f>
        <v>0</v>
      </c>
      <c r="L103" s="178">
        <f t="shared" si="32"/>
        <v>0</v>
      </c>
      <c r="M103" s="178">
        <f t="shared" si="32"/>
        <v>0</v>
      </c>
      <c r="N103" s="178">
        <f t="shared" si="32"/>
        <v>0</v>
      </c>
      <c r="O103" s="178">
        <f t="shared" si="32"/>
        <v>0</v>
      </c>
      <c r="P103" s="178">
        <f t="shared" si="32"/>
        <v>0</v>
      </c>
      <c r="Q103" s="178">
        <f t="shared" si="32"/>
        <v>0</v>
      </c>
      <c r="R103" s="178">
        <f t="shared" si="32"/>
        <v>0</v>
      </c>
      <c r="S103" s="178">
        <f t="shared" si="32"/>
        <v>0</v>
      </c>
      <c r="T103" s="178">
        <f t="shared" si="32"/>
        <v>0</v>
      </c>
      <c r="U103" s="178">
        <f t="shared" si="32"/>
        <v>0</v>
      </c>
      <c r="V103" s="178">
        <f t="shared" si="32"/>
        <v>0</v>
      </c>
      <c r="W103" s="184"/>
      <c r="X103" s="184"/>
      <c r="Y103" s="184"/>
      <c r="Z103" s="184"/>
      <c r="AA103" s="217"/>
      <c r="AB103" s="217"/>
      <c r="AC103" s="217"/>
      <c r="AD103" s="217"/>
      <c r="AE103" s="217"/>
      <c r="AF103" s="217"/>
      <c r="AG103" s="217"/>
      <c r="AH103" s="218"/>
      <c r="AI103" s="218"/>
      <c r="AJ103" s="218"/>
      <c r="AK103" s="218"/>
      <c r="AL103" s="218"/>
      <c r="AM103" s="218"/>
      <c r="AN103" s="218"/>
      <c r="AO103" s="218"/>
      <c r="AP103" s="218"/>
      <c r="AQ103" s="218"/>
      <c r="AR103" s="218"/>
      <c r="AS103" s="218"/>
      <c r="AT103" s="218"/>
      <c r="AU103" s="218"/>
      <c r="AV103" s="218"/>
      <c r="AW103" s="218"/>
      <c r="AX103" s="218"/>
      <c r="AY103" s="218"/>
      <c r="AZ103" s="218"/>
      <c r="BA103" s="218"/>
      <c r="BB103" s="218"/>
      <c r="BC103" s="218"/>
      <c r="BD103" s="218"/>
      <c r="BE103" s="218"/>
      <c r="BF103" s="218"/>
      <c r="BG103" s="218"/>
      <c r="BH103" s="218"/>
      <c r="BI103" s="218"/>
      <c r="BJ103" s="218"/>
      <c r="BK103" s="218"/>
      <c r="BL103" s="218"/>
      <c r="BM103" s="218"/>
      <c r="BN103" s="218"/>
      <c r="BO103" s="218"/>
      <c r="BP103" s="218"/>
      <c r="BQ103" s="218"/>
      <c r="BR103" s="218"/>
      <c r="BS103" s="218"/>
      <c r="BT103" s="218"/>
      <c r="BU103" s="218"/>
      <c r="BV103" s="218"/>
      <c r="BW103" s="218"/>
      <c r="BX103" s="218"/>
      <c r="BY103" s="218"/>
      <c r="BZ103" s="218"/>
      <c r="CA103" s="218"/>
      <c r="CB103" s="218"/>
      <c r="CC103" s="218"/>
      <c r="CD103" s="218"/>
      <c r="CE103" s="218"/>
      <c r="CF103" s="218"/>
      <c r="CG103" s="218"/>
      <c r="CH103" s="218"/>
      <c r="CI103" s="218"/>
      <c r="CJ103" s="218"/>
      <c r="CK103" s="218"/>
      <c r="CL103" s="218"/>
    </row>
    <row r="104" s="127" customFormat="1" ht="100" customHeight="1" spans="1:90">
      <c r="A104" s="156" t="s">
        <v>58</v>
      </c>
      <c r="B104" s="148" t="s">
        <v>233</v>
      </c>
      <c r="C104" s="148"/>
      <c r="D104" s="148"/>
      <c r="E104" s="149"/>
      <c r="F104" s="149"/>
      <c r="G104" s="149"/>
      <c r="H104" s="149"/>
      <c r="I104" s="149"/>
      <c r="J104" s="148"/>
      <c r="K104" s="178"/>
      <c r="L104" s="178"/>
      <c r="M104" s="178"/>
      <c r="N104" s="178"/>
      <c r="O104" s="178"/>
      <c r="P104" s="178"/>
      <c r="Q104" s="178"/>
      <c r="R104" s="178"/>
      <c r="S104" s="178"/>
      <c r="T104" s="178"/>
      <c r="U104" s="178"/>
      <c r="V104" s="178"/>
      <c r="W104" s="184"/>
      <c r="X104" s="184"/>
      <c r="Y104" s="184"/>
      <c r="Z104" s="184"/>
      <c r="AA104" s="217"/>
      <c r="AB104" s="217"/>
      <c r="AC104" s="217"/>
      <c r="AD104" s="217"/>
      <c r="AE104" s="217"/>
      <c r="AF104" s="217"/>
      <c r="AG104" s="217"/>
      <c r="AH104" s="218"/>
      <c r="AI104" s="218"/>
      <c r="AJ104" s="218"/>
      <c r="AK104" s="218"/>
      <c r="AL104" s="218"/>
      <c r="AM104" s="218"/>
      <c r="AN104" s="218"/>
      <c r="AO104" s="218"/>
      <c r="AP104" s="218"/>
      <c r="AQ104" s="218"/>
      <c r="AR104" s="218"/>
      <c r="AS104" s="218"/>
      <c r="AT104" s="218"/>
      <c r="AU104" s="218"/>
      <c r="AV104" s="218"/>
      <c r="AW104" s="218"/>
      <c r="AX104" s="218"/>
      <c r="AY104" s="218"/>
      <c r="AZ104" s="218"/>
      <c r="BA104" s="218"/>
      <c r="BB104" s="218"/>
      <c r="BC104" s="218"/>
      <c r="BD104" s="218"/>
      <c r="BE104" s="218"/>
      <c r="BF104" s="218"/>
      <c r="BG104" s="218"/>
      <c r="BH104" s="218"/>
      <c r="BI104" s="218"/>
      <c r="BJ104" s="218"/>
      <c r="BK104" s="218"/>
      <c r="BL104" s="218"/>
      <c r="BM104" s="218"/>
      <c r="BN104" s="218"/>
      <c r="BO104" s="218"/>
      <c r="BP104" s="218"/>
      <c r="BQ104" s="218"/>
      <c r="BR104" s="218"/>
      <c r="BS104" s="218"/>
      <c r="BT104" s="218"/>
      <c r="BU104" s="218"/>
      <c r="BV104" s="218"/>
      <c r="BW104" s="218"/>
      <c r="BX104" s="218"/>
      <c r="BY104" s="218"/>
      <c r="BZ104" s="218"/>
      <c r="CA104" s="218"/>
      <c r="CB104" s="218"/>
      <c r="CC104" s="218"/>
      <c r="CD104" s="218"/>
      <c r="CE104" s="218"/>
      <c r="CF104" s="218"/>
      <c r="CG104" s="218"/>
      <c r="CH104" s="218"/>
      <c r="CI104" s="218"/>
      <c r="CJ104" s="218"/>
      <c r="CK104" s="218"/>
      <c r="CL104" s="218"/>
    </row>
    <row r="105" s="127" customFormat="1" ht="100" customHeight="1" spans="1:90">
      <c r="A105" s="156" t="s">
        <v>58</v>
      </c>
      <c r="B105" s="148" t="s">
        <v>234</v>
      </c>
      <c r="C105" s="148"/>
      <c r="D105" s="148"/>
      <c r="E105" s="149"/>
      <c r="F105" s="149"/>
      <c r="G105" s="149"/>
      <c r="H105" s="149"/>
      <c r="I105" s="149"/>
      <c r="J105" s="148"/>
      <c r="K105" s="178"/>
      <c r="L105" s="178"/>
      <c r="M105" s="178"/>
      <c r="N105" s="178"/>
      <c r="O105" s="178"/>
      <c r="P105" s="178"/>
      <c r="Q105" s="178"/>
      <c r="R105" s="178"/>
      <c r="S105" s="178"/>
      <c r="T105" s="178"/>
      <c r="U105" s="178"/>
      <c r="V105" s="178"/>
      <c r="W105" s="184"/>
      <c r="X105" s="184"/>
      <c r="Y105" s="184"/>
      <c r="Z105" s="184"/>
      <c r="AA105" s="217"/>
      <c r="AB105" s="217"/>
      <c r="AC105" s="217"/>
      <c r="AD105" s="217"/>
      <c r="AE105" s="217"/>
      <c r="AF105" s="217"/>
      <c r="AG105" s="217"/>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row>
    <row r="106" s="127" customFormat="1" ht="100" customHeight="1" spans="1:90">
      <c r="A106" s="156" t="s">
        <v>58</v>
      </c>
      <c r="B106" s="148" t="s">
        <v>235</v>
      </c>
      <c r="C106" s="148"/>
      <c r="D106" s="148"/>
      <c r="E106" s="149"/>
      <c r="F106" s="149"/>
      <c r="G106" s="149"/>
      <c r="H106" s="149"/>
      <c r="I106" s="149"/>
      <c r="J106" s="148"/>
      <c r="K106" s="178"/>
      <c r="L106" s="178"/>
      <c r="M106" s="178"/>
      <c r="N106" s="178"/>
      <c r="O106" s="178"/>
      <c r="P106" s="178"/>
      <c r="Q106" s="178"/>
      <c r="R106" s="178"/>
      <c r="S106" s="178"/>
      <c r="T106" s="178"/>
      <c r="U106" s="178"/>
      <c r="V106" s="178"/>
      <c r="W106" s="184"/>
      <c r="X106" s="184"/>
      <c r="Y106" s="184"/>
      <c r="Z106" s="184"/>
      <c r="AA106" s="217"/>
      <c r="AB106" s="217"/>
      <c r="AC106" s="217"/>
      <c r="AD106" s="217"/>
      <c r="AE106" s="217"/>
      <c r="AF106" s="217"/>
      <c r="AG106" s="217"/>
      <c r="AH106" s="218"/>
      <c r="AI106" s="218"/>
      <c r="AJ106" s="218"/>
      <c r="AK106" s="218"/>
      <c r="AL106" s="218"/>
      <c r="AM106" s="218"/>
      <c r="AN106" s="218"/>
      <c r="AO106" s="218"/>
      <c r="AP106" s="218"/>
      <c r="AQ106" s="218"/>
      <c r="AR106" s="218"/>
      <c r="AS106" s="218"/>
      <c r="AT106" s="218"/>
      <c r="AU106" s="218"/>
      <c r="AV106" s="218"/>
      <c r="AW106" s="218"/>
      <c r="AX106" s="218"/>
      <c r="AY106" s="218"/>
      <c r="AZ106" s="218"/>
      <c r="BA106" s="218"/>
      <c r="BB106" s="218"/>
      <c r="BC106" s="218"/>
      <c r="BD106" s="218"/>
      <c r="BE106" s="218"/>
      <c r="BF106" s="218"/>
      <c r="BG106" s="218"/>
      <c r="BH106" s="218"/>
      <c r="BI106" s="218"/>
      <c r="BJ106" s="218"/>
      <c r="BK106" s="218"/>
      <c r="BL106" s="218"/>
      <c r="BM106" s="218"/>
      <c r="BN106" s="218"/>
      <c r="BO106" s="218"/>
      <c r="BP106" s="218"/>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row>
    <row r="107" s="127" customFormat="1" ht="100" customHeight="1" spans="1:90">
      <c r="A107" s="156" t="s">
        <v>58</v>
      </c>
      <c r="B107" s="148" t="s">
        <v>236</v>
      </c>
      <c r="C107" s="148"/>
      <c r="D107" s="148"/>
      <c r="E107" s="149"/>
      <c r="F107" s="149"/>
      <c r="G107" s="149"/>
      <c r="H107" s="149"/>
      <c r="I107" s="149"/>
      <c r="J107" s="148"/>
      <c r="K107" s="178"/>
      <c r="L107" s="178"/>
      <c r="M107" s="178"/>
      <c r="N107" s="178"/>
      <c r="O107" s="178"/>
      <c r="P107" s="178"/>
      <c r="Q107" s="178"/>
      <c r="R107" s="178"/>
      <c r="S107" s="178"/>
      <c r="T107" s="178"/>
      <c r="U107" s="178"/>
      <c r="V107" s="178"/>
      <c r="W107" s="184"/>
      <c r="X107" s="184"/>
      <c r="Y107" s="184"/>
      <c r="Z107" s="184"/>
      <c r="AA107" s="217"/>
      <c r="AB107" s="217"/>
      <c r="AC107" s="217"/>
      <c r="AD107" s="217"/>
      <c r="AE107" s="217"/>
      <c r="AF107" s="217"/>
      <c r="AG107" s="217"/>
      <c r="AH107" s="218"/>
      <c r="AI107" s="218"/>
      <c r="AJ107" s="218"/>
      <c r="AK107" s="218"/>
      <c r="AL107" s="218"/>
      <c r="AM107" s="218"/>
      <c r="AN107" s="218"/>
      <c r="AO107" s="218"/>
      <c r="AP107" s="218"/>
      <c r="AQ107" s="218"/>
      <c r="AR107" s="218"/>
      <c r="AS107" s="218"/>
      <c r="AT107" s="218"/>
      <c r="AU107" s="218"/>
      <c r="AV107" s="218"/>
      <c r="AW107" s="218"/>
      <c r="AX107" s="218"/>
      <c r="AY107" s="218"/>
      <c r="AZ107" s="218"/>
      <c r="BA107" s="218"/>
      <c r="BB107" s="218"/>
      <c r="BC107" s="218"/>
      <c r="BD107" s="218"/>
      <c r="BE107" s="218"/>
      <c r="BF107" s="218"/>
      <c r="BG107" s="218"/>
      <c r="BH107" s="218"/>
      <c r="BI107" s="218"/>
      <c r="BJ107" s="218"/>
      <c r="BK107" s="218"/>
      <c r="BL107" s="218"/>
      <c r="BM107" s="218"/>
      <c r="BN107" s="218"/>
      <c r="BO107" s="218"/>
      <c r="BP107" s="218"/>
      <c r="BQ107" s="218"/>
      <c r="BR107" s="218"/>
      <c r="BS107" s="218"/>
      <c r="BT107" s="218"/>
      <c r="BU107" s="218"/>
      <c r="BV107" s="218"/>
      <c r="BW107" s="218"/>
      <c r="BX107" s="218"/>
      <c r="BY107" s="218"/>
      <c r="BZ107" s="218"/>
      <c r="CA107" s="218"/>
      <c r="CB107" s="218"/>
      <c r="CC107" s="218"/>
      <c r="CD107" s="218"/>
      <c r="CE107" s="218"/>
      <c r="CF107" s="218"/>
      <c r="CG107" s="218"/>
      <c r="CH107" s="218"/>
      <c r="CI107" s="218"/>
      <c r="CJ107" s="218"/>
      <c r="CK107" s="218"/>
      <c r="CL107" s="218"/>
    </row>
    <row r="108" s="127" customFormat="1" ht="100" customHeight="1" spans="1:90">
      <c r="A108" s="156" t="s">
        <v>58</v>
      </c>
      <c r="B108" s="148" t="s">
        <v>237</v>
      </c>
      <c r="C108" s="148"/>
      <c r="D108" s="148"/>
      <c r="E108" s="149"/>
      <c r="F108" s="149"/>
      <c r="G108" s="149"/>
      <c r="H108" s="149"/>
      <c r="I108" s="149"/>
      <c r="J108" s="148"/>
      <c r="K108" s="178"/>
      <c r="L108" s="178"/>
      <c r="M108" s="178"/>
      <c r="N108" s="178"/>
      <c r="O108" s="178"/>
      <c r="P108" s="178"/>
      <c r="Q108" s="178"/>
      <c r="R108" s="178"/>
      <c r="S108" s="178"/>
      <c r="T108" s="178"/>
      <c r="U108" s="178"/>
      <c r="V108" s="178"/>
      <c r="W108" s="184"/>
      <c r="X108" s="184"/>
      <c r="Y108" s="184"/>
      <c r="Z108" s="184"/>
      <c r="AA108" s="217"/>
      <c r="AB108" s="217"/>
      <c r="AC108" s="217"/>
      <c r="AD108" s="217"/>
      <c r="AE108" s="217"/>
      <c r="AF108" s="217"/>
      <c r="AG108" s="217"/>
      <c r="AH108" s="218"/>
      <c r="AI108" s="218"/>
      <c r="AJ108" s="218"/>
      <c r="AK108" s="218"/>
      <c r="AL108" s="218"/>
      <c r="AM108" s="218"/>
      <c r="AN108" s="218"/>
      <c r="AO108" s="218"/>
      <c r="AP108" s="218"/>
      <c r="AQ108" s="218"/>
      <c r="AR108" s="218"/>
      <c r="AS108" s="218"/>
      <c r="AT108" s="218"/>
      <c r="AU108" s="218"/>
      <c r="AV108" s="218"/>
      <c r="AW108" s="218"/>
      <c r="AX108" s="218"/>
      <c r="AY108" s="218"/>
      <c r="AZ108" s="218"/>
      <c r="BA108" s="218"/>
      <c r="BB108" s="218"/>
      <c r="BC108" s="218"/>
      <c r="BD108" s="218"/>
      <c r="BE108" s="218"/>
      <c r="BF108" s="218"/>
      <c r="BG108" s="218"/>
      <c r="BH108" s="218"/>
      <c r="BI108" s="218"/>
      <c r="BJ108" s="218"/>
      <c r="BK108" s="218"/>
      <c r="BL108" s="218"/>
      <c r="BM108" s="218"/>
      <c r="BN108" s="218"/>
      <c r="BO108" s="218"/>
      <c r="BP108" s="218"/>
      <c r="BQ108" s="218"/>
      <c r="BR108" s="218"/>
      <c r="BS108" s="218"/>
      <c r="BT108" s="218"/>
      <c r="BU108" s="218"/>
      <c r="BV108" s="218"/>
      <c r="BW108" s="218"/>
      <c r="BX108" s="218"/>
      <c r="BY108" s="218"/>
      <c r="BZ108" s="218"/>
      <c r="CA108" s="218"/>
      <c r="CB108" s="218"/>
      <c r="CC108" s="218"/>
      <c r="CD108" s="218"/>
      <c r="CE108" s="218"/>
      <c r="CF108" s="218"/>
      <c r="CG108" s="218"/>
      <c r="CH108" s="218"/>
      <c r="CI108" s="218"/>
      <c r="CJ108" s="218"/>
      <c r="CK108" s="218"/>
      <c r="CL108" s="218"/>
    </row>
    <row r="109" s="127" customFormat="1" ht="100" customHeight="1" spans="1:90">
      <c r="A109" s="156" t="s">
        <v>58</v>
      </c>
      <c r="B109" s="148" t="s">
        <v>238</v>
      </c>
      <c r="C109" s="148"/>
      <c r="D109" s="148"/>
      <c r="E109" s="149"/>
      <c r="F109" s="149"/>
      <c r="G109" s="149"/>
      <c r="H109" s="149"/>
      <c r="I109" s="149"/>
      <c r="J109" s="148"/>
      <c r="K109" s="178"/>
      <c r="L109" s="178"/>
      <c r="M109" s="178"/>
      <c r="N109" s="178"/>
      <c r="O109" s="178"/>
      <c r="P109" s="178"/>
      <c r="Q109" s="178"/>
      <c r="R109" s="178"/>
      <c r="S109" s="178"/>
      <c r="T109" s="178"/>
      <c r="U109" s="178"/>
      <c r="V109" s="178"/>
      <c r="W109" s="184"/>
      <c r="X109" s="184"/>
      <c r="Y109" s="184"/>
      <c r="Z109" s="184"/>
      <c r="AA109" s="217"/>
      <c r="AB109" s="217"/>
      <c r="AC109" s="217"/>
      <c r="AD109" s="217"/>
      <c r="AE109" s="217"/>
      <c r="AF109" s="217"/>
      <c r="AG109" s="217"/>
      <c r="AH109" s="218"/>
      <c r="AI109" s="218"/>
      <c r="AJ109" s="218"/>
      <c r="AK109" s="218"/>
      <c r="AL109" s="218"/>
      <c r="AM109" s="218"/>
      <c r="AN109" s="218"/>
      <c r="AO109" s="218"/>
      <c r="AP109" s="218"/>
      <c r="AQ109" s="218"/>
      <c r="AR109" s="218"/>
      <c r="AS109" s="218"/>
      <c r="AT109" s="218"/>
      <c r="AU109" s="218"/>
      <c r="AV109" s="218"/>
      <c r="AW109" s="218"/>
      <c r="AX109" s="218"/>
      <c r="AY109" s="218"/>
      <c r="AZ109" s="218"/>
      <c r="BA109" s="218"/>
      <c r="BB109" s="218"/>
      <c r="BC109" s="218"/>
      <c r="BD109" s="218"/>
      <c r="BE109" s="218"/>
      <c r="BF109" s="218"/>
      <c r="BG109" s="218"/>
      <c r="BH109" s="218"/>
      <c r="BI109" s="218"/>
      <c r="BJ109" s="218"/>
      <c r="BK109" s="218"/>
      <c r="BL109" s="218"/>
      <c r="BM109" s="218"/>
      <c r="BN109" s="218"/>
      <c r="BO109" s="218"/>
      <c r="BP109" s="218"/>
      <c r="BQ109" s="218"/>
      <c r="BR109" s="218"/>
      <c r="BS109" s="218"/>
      <c r="BT109" s="218"/>
      <c r="BU109" s="218"/>
      <c r="BV109" s="218"/>
      <c r="BW109" s="218"/>
      <c r="BX109" s="218"/>
      <c r="BY109" s="218"/>
      <c r="BZ109" s="218"/>
      <c r="CA109" s="218"/>
      <c r="CB109" s="218"/>
      <c r="CC109" s="218"/>
      <c r="CD109" s="218"/>
      <c r="CE109" s="218"/>
      <c r="CF109" s="218"/>
      <c r="CG109" s="218"/>
      <c r="CH109" s="218"/>
      <c r="CI109" s="218"/>
      <c r="CJ109" s="218"/>
      <c r="CK109" s="218"/>
      <c r="CL109" s="218"/>
    </row>
    <row r="110" s="127" customFormat="1" ht="100" customHeight="1" spans="1:90">
      <c r="A110" s="147" t="s">
        <v>39</v>
      </c>
      <c r="B110" s="148" t="s">
        <v>239</v>
      </c>
      <c r="C110" s="148"/>
      <c r="D110" s="148"/>
      <c r="E110" s="149"/>
      <c r="F110" s="149"/>
      <c r="G110" s="149"/>
      <c r="H110" s="149"/>
      <c r="I110" s="149"/>
      <c r="J110" s="148"/>
      <c r="K110" s="178">
        <f t="shared" ref="K110:V110" si="33">K111</f>
        <v>0</v>
      </c>
      <c r="L110" s="178">
        <f t="shared" si="33"/>
        <v>0</v>
      </c>
      <c r="M110" s="178">
        <f t="shared" si="33"/>
        <v>0</v>
      </c>
      <c r="N110" s="178">
        <f t="shared" si="33"/>
        <v>0</v>
      </c>
      <c r="O110" s="178">
        <f t="shared" si="33"/>
        <v>0</v>
      </c>
      <c r="P110" s="178">
        <f t="shared" si="33"/>
        <v>0</v>
      </c>
      <c r="Q110" s="178">
        <f t="shared" si="33"/>
        <v>0</v>
      </c>
      <c r="R110" s="178">
        <f t="shared" si="33"/>
        <v>0</v>
      </c>
      <c r="S110" s="178">
        <f t="shared" si="33"/>
        <v>0</v>
      </c>
      <c r="T110" s="178">
        <f t="shared" si="33"/>
        <v>0</v>
      </c>
      <c r="U110" s="178">
        <f t="shared" si="33"/>
        <v>0</v>
      </c>
      <c r="V110" s="178">
        <f t="shared" si="33"/>
        <v>0</v>
      </c>
      <c r="W110" s="184"/>
      <c r="X110" s="184"/>
      <c r="Y110" s="184"/>
      <c r="Z110" s="184"/>
      <c r="AA110" s="217"/>
      <c r="AB110" s="217"/>
      <c r="AC110" s="217"/>
      <c r="AD110" s="217"/>
      <c r="AE110" s="217"/>
      <c r="AF110" s="217"/>
      <c r="AG110" s="217"/>
      <c r="AH110" s="218"/>
      <c r="AI110" s="218"/>
      <c r="AJ110" s="218"/>
      <c r="AK110" s="218"/>
      <c r="AL110" s="218"/>
      <c r="AM110" s="218"/>
      <c r="AN110" s="218"/>
      <c r="AO110" s="218"/>
      <c r="AP110" s="218"/>
      <c r="AQ110" s="218"/>
      <c r="AR110" s="218"/>
      <c r="AS110" s="218"/>
      <c r="AT110" s="218"/>
      <c r="AU110" s="218"/>
      <c r="AV110" s="218"/>
      <c r="AW110" s="218"/>
      <c r="AX110" s="218"/>
      <c r="AY110" s="218"/>
      <c r="AZ110" s="218"/>
      <c r="BA110" s="218"/>
      <c r="BB110" s="218"/>
      <c r="BC110" s="218"/>
      <c r="BD110" s="218"/>
      <c r="BE110" s="218"/>
      <c r="BF110" s="218"/>
      <c r="BG110" s="218"/>
      <c r="BH110" s="218"/>
      <c r="BI110" s="218"/>
      <c r="BJ110" s="218"/>
      <c r="BK110" s="218"/>
      <c r="BL110" s="218"/>
      <c r="BM110" s="218"/>
      <c r="BN110" s="218"/>
      <c r="BO110" s="218"/>
      <c r="BP110" s="218"/>
      <c r="BQ110" s="218"/>
      <c r="BR110" s="218"/>
      <c r="BS110" s="218"/>
      <c r="BT110" s="218"/>
      <c r="BU110" s="218"/>
      <c r="BV110" s="218"/>
      <c r="BW110" s="218"/>
      <c r="BX110" s="218"/>
      <c r="BY110" s="218"/>
      <c r="BZ110" s="218"/>
      <c r="CA110" s="218"/>
      <c r="CB110" s="218"/>
      <c r="CC110" s="218"/>
      <c r="CD110" s="218"/>
      <c r="CE110" s="218"/>
      <c r="CF110" s="218"/>
      <c r="CG110" s="218"/>
      <c r="CH110" s="218"/>
      <c r="CI110" s="218"/>
      <c r="CJ110" s="218"/>
      <c r="CK110" s="218"/>
      <c r="CL110" s="218"/>
    </row>
    <row r="111" s="127" customFormat="1" ht="100" customHeight="1" spans="1:90">
      <c r="A111" s="147" t="s">
        <v>41</v>
      </c>
      <c r="B111" s="148" t="s">
        <v>239</v>
      </c>
      <c r="C111" s="148"/>
      <c r="D111" s="148"/>
      <c r="E111" s="149"/>
      <c r="F111" s="149"/>
      <c r="G111" s="149"/>
      <c r="H111" s="149"/>
      <c r="I111" s="149"/>
      <c r="J111" s="148"/>
      <c r="K111" s="178">
        <f t="shared" ref="K111:V111" si="34">K112+K113+K114+K115+K116+K117</f>
        <v>0</v>
      </c>
      <c r="L111" s="178">
        <f t="shared" si="34"/>
        <v>0</v>
      </c>
      <c r="M111" s="178">
        <f t="shared" si="34"/>
        <v>0</v>
      </c>
      <c r="N111" s="178">
        <f t="shared" si="34"/>
        <v>0</v>
      </c>
      <c r="O111" s="178">
        <f t="shared" si="34"/>
        <v>0</v>
      </c>
      <c r="P111" s="178">
        <f t="shared" si="34"/>
        <v>0</v>
      </c>
      <c r="Q111" s="178">
        <f t="shared" si="34"/>
        <v>0</v>
      </c>
      <c r="R111" s="178">
        <f t="shared" si="34"/>
        <v>0</v>
      </c>
      <c r="S111" s="178">
        <f t="shared" si="34"/>
        <v>0</v>
      </c>
      <c r="T111" s="178">
        <f t="shared" si="34"/>
        <v>0</v>
      </c>
      <c r="U111" s="178">
        <f t="shared" si="34"/>
        <v>0</v>
      </c>
      <c r="V111" s="178">
        <f t="shared" si="34"/>
        <v>0</v>
      </c>
      <c r="W111" s="184"/>
      <c r="X111" s="184"/>
      <c r="Y111" s="184"/>
      <c r="Z111" s="184"/>
      <c r="AA111" s="217"/>
      <c r="AB111" s="217"/>
      <c r="AC111" s="217"/>
      <c r="AD111" s="217"/>
      <c r="AE111" s="217"/>
      <c r="AF111" s="217"/>
      <c r="AG111" s="217"/>
      <c r="AH111" s="218"/>
      <c r="AI111" s="218"/>
      <c r="AJ111" s="218"/>
      <c r="AK111" s="218"/>
      <c r="AL111" s="218"/>
      <c r="AM111" s="218"/>
      <c r="AN111" s="218"/>
      <c r="AO111" s="218"/>
      <c r="AP111" s="218"/>
      <c r="AQ111" s="218"/>
      <c r="AR111" s="218"/>
      <c r="AS111" s="218"/>
      <c r="AT111" s="218"/>
      <c r="AU111" s="218"/>
      <c r="AV111" s="218"/>
      <c r="AW111" s="218"/>
      <c r="AX111" s="218"/>
      <c r="AY111" s="218"/>
      <c r="AZ111" s="218"/>
      <c r="BA111" s="218"/>
      <c r="BB111" s="218"/>
      <c r="BC111" s="218"/>
      <c r="BD111" s="218"/>
      <c r="BE111" s="218"/>
      <c r="BF111" s="218"/>
      <c r="BG111" s="218"/>
      <c r="BH111" s="218"/>
      <c r="BI111" s="218"/>
      <c r="BJ111" s="218"/>
      <c r="BK111" s="218"/>
      <c r="BL111" s="218"/>
      <c r="BM111" s="218"/>
      <c r="BN111" s="218"/>
      <c r="BO111" s="218"/>
      <c r="BP111" s="218"/>
      <c r="BQ111" s="218"/>
      <c r="BR111" s="218"/>
      <c r="BS111" s="218"/>
      <c r="BT111" s="218"/>
      <c r="BU111" s="218"/>
      <c r="BV111" s="218"/>
      <c r="BW111" s="218"/>
      <c r="BX111" s="218"/>
      <c r="BY111" s="218"/>
      <c r="BZ111" s="218"/>
      <c r="CA111" s="218"/>
      <c r="CB111" s="218"/>
      <c r="CC111" s="218"/>
      <c r="CD111" s="218"/>
      <c r="CE111" s="218"/>
      <c r="CF111" s="218"/>
      <c r="CG111" s="218"/>
      <c r="CH111" s="218"/>
      <c r="CI111" s="218"/>
      <c r="CJ111" s="218"/>
      <c r="CK111" s="218"/>
      <c r="CL111" s="218"/>
    </row>
    <row r="112" s="127" customFormat="1" ht="100" customHeight="1" spans="1:90">
      <c r="A112" s="156" t="s">
        <v>58</v>
      </c>
      <c r="B112" s="148" t="s">
        <v>240</v>
      </c>
      <c r="C112" s="148"/>
      <c r="D112" s="148"/>
      <c r="E112" s="149"/>
      <c r="F112" s="149"/>
      <c r="G112" s="149"/>
      <c r="H112" s="149"/>
      <c r="I112" s="149"/>
      <c r="J112" s="148"/>
      <c r="K112" s="178"/>
      <c r="L112" s="178"/>
      <c r="M112" s="178"/>
      <c r="N112" s="178"/>
      <c r="O112" s="178"/>
      <c r="P112" s="178"/>
      <c r="Q112" s="178"/>
      <c r="R112" s="178"/>
      <c r="S112" s="178"/>
      <c r="T112" s="178"/>
      <c r="U112" s="178"/>
      <c r="V112" s="178"/>
      <c r="W112" s="184"/>
      <c r="X112" s="184"/>
      <c r="Y112" s="184"/>
      <c r="Z112" s="184"/>
      <c r="AA112" s="217"/>
      <c r="AB112" s="217"/>
      <c r="AC112" s="217"/>
      <c r="AD112" s="217"/>
      <c r="AE112" s="217"/>
      <c r="AF112" s="217"/>
      <c r="AG112" s="217"/>
      <c r="AH112" s="218"/>
      <c r="AI112" s="218"/>
      <c r="AJ112" s="218"/>
      <c r="AK112" s="218"/>
      <c r="AL112" s="218"/>
      <c r="AM112" s="218"/>
      <c r="AN112" s="218"/>
      <c r="AO112" s="218"/>
      <c r="AP112" s="218"/>
      <c r="AQ112" s="218"/>
      <c r="AR112" s="218"/>
      <c r="AS112" s="218"/>
      <c r="AT112" s="218"/>
      <c r="AU112" s="218"/>
      <c r="AV112" s="218"/>
      <c r="AW112" s="218"/>
      <c r="AX112" s="218"/>
      <c r="AY112" s="218"/>
      <c r="AZ112" s="218"/>
      <c r="BA112" s="218"/>
      <c r="BB112" s="218"/>
      <c r="BC112" s="218"/>
      <c r="BD112" s="218"/>
      <c r="BE112" s="218"/>
      <c r="BF112" s="218"/>
      <c r="BG112" s="218"/>
      <c r="BH112" s="218"/>
      <c r="BI112" s="218"/>
      <c r="BJ112" s="218"/>
      <c r="BK112" s="218"/>
      <c r="BL112" s="218"/>
      <c r="BM112" s="218"/>
      <c r="BN112" s="218"/>
      <c r="BO112" s="218"/>
      <c r="BP112" s="218"/>
      <c r="BQ112" s="218"/>
      <c r="BR112" s="218"/>
      <c r="BS112" s="218"/>
      <c r="BT112" s="218"/>
      <c r="BU112" s="218"/>
      <c r="BV112" s="218"/>
      <c r="BW112" s="218"/>
      <c r="BX112" s="218"/>
      <c r="BY112" s="218"/>
      <c r="BZ112" s="218"/>
      <c r="CA112" s="218"/>
      <c r="CB112" s="218"/>
      <c r="CC112" s="218"/>
      <c r="CD112" s="218"/>
      <c r="CE112" s="218"/>
      <c r="CF112" s="218"/>
      <c r="CG112" s="218"/>
      <c r="CH112" s="218"/>
      <c r="CI112" s="218"/>
      <c r="CJ112" s="218"/>
      <c r="CK112" s="218"/>
      <c r="CL112" s="218"/>
    </row>
    <row r="113" s="127" customFormat="1" ht="100" customHeight="1" spans="1:90">
      <c r="A113" s="156" t="s">
        <v>58</v>
      </c>
      <c r="B113" s="148" t="s">
        <v>241</v>
      </c>
      <c r="C113" s="148"/>
      <c r="D113" s="148"/>
      <c r="E113" s="149"/>
      <c r="F113" s="149"/>
      <c r="G113" s="149"/>
      <c r="H113" s="149"/>
      <c r="I113" s="149"/>
      <c r="J113" s="148"/>
      <c r="K113" s="178"/>
      <c r="L113" s="178"/>
      <c r="M113" s="178"/>
      <c r="N113" s="178"/>
      <c r="O113" s="178"/>
      <c r="P113" s="178"/>
      <c r="Q113" s="178"/>
      <c r="R113" s="178"/>
      <c r="S113" s="178"/>
      <c r="T113" s="178"/>
      <c r="U113" s="178"/>
      <c r="V113" s="178"/>
      <c r="W113" s="184"/>
      <c r="X113" s="184"/>
      <c r="Y113" s="184"/>
      <c r="Z113" s="184"/>
      <c r="AA113" s="217"/>
      <c r="AB113" s="217"/>
      <c r="AC113" s="217"/>
      <c r="AD113" s="217"/>
      <c r="AE113" s="217"/>
      <c r="AF113" s="217"/>
      <c r="AG113" s="217"/>
      <c r="AH113" s="218"/>
      <c r="AI113" s="218"/>
      <c r="AJ113" s="218"/>
      <c r="AK113" s="218"/>
      <c r="AL113" s="218"/>
      <c r="AM113" s="218"/>
      <c r="AN113" s="218"/>
      <c r="AO113" s="218"/>
      <c r="AP113" s="218"/>
      <c r="AQ113" s="218"/>
      <c r="AR113" s="218"/>
      <c r="AS113" s="218"/>
      <c r="AT113" s="218"/>
      <c r="AU113" s="218"/>
      <c r="AV113" s="218"/>
      <c r="AW113" s="218"/>
      <c r="AX113" s="218"/>
      <c r="AY113" s="218"/>
      <c r="AZ113" s="218"/>
      <c r="BA113" s="218"/>
      <c r="BB113" s="218"/>
      <c r="BC113" s="218"/>
      <c r="BD113" s="218"/>
      <c r="BE113" s="218"/>
      <c r="BF113" s="218"/>
      <c r="BG113" s="218"/>
      <c r="BH113" s="218"/>
      <c r="BI113" s="218"/>
      <c r="BJ113" s="218"/>
      <c r="BK113" s="218"/>
      <c r="BL113" s="218"/>
      <c r="BM113" s="218"/>
      <c r="BN113" s="218"/>
      <c r="BO113" s="218"/>
      <c r="BP113" s="218"/>
      <c r="BQ113" s="218"/>
      <c r="BR113" s="218"/>
      <c r="BS113" s="218"/>
      <c r="BT113" s="218"/>
      <c r="BU113" s="218"/>
      <c r="BV113" s="218"/>
      <c r="BW113" s="218"/>
      <c r="BX113" s="218"/>
      <c r="BY113" s="218"/>
      <c r="BZ113" s="218"/>
      <c r="CA113" s="218"/>
      <c r="CB113" s="218"/>
      <c r="CC113" s="218"/>
      <c r="CD113" s="218"/>
      <c r="CE113" s="218"/>
      <c r="CF113" s="218"/>
      <c r="CG113" s="218"/>
      <c r="CH113" s="218"/>
      <c r="CI113" s="218"/>
      <c r="CJ113" s="218"/>
      <c r="CK113" s="218"/>
      <c r="CL113" s="218"/>
    </row>
    <row r="114" s="127" customFormat="1" ht="100" customHeight="1" spans="1:90">
      <c r="A114" s="156" t="s">
        <v>58</v>
      </c>
      <c r="B114" s="148" t="s">
        <v>242</v>
      </c>
      <c r="C114" s="148"/>
      <c r="D114" s="148"/>
      <c r="E114" s="149"/>
      <c r="F114" s="149"/>
      <c r="G114" s="149"/>
      <c r="H114" s="149"/>
      <c r="I114" s="149"/>
      <c r="J114" s="148"/>
      <c r="K114" s="178"/>
      <c r="L114" s="178"/>
      <c r="M114" s="178"/>
      <c r="N114" s="178"/>
      <c r="O114" s="178"/>
      <c r="P114" s="178"/>
      <c r="Q114" s="178"/>
      <c r="R114" s="178"/>
      <c r="S114" s="178"/>
      <c r="T114" s="178"/>
      <c r="U114" s="178"/>
      <c r="V114" s="178"/>
      <c r="W114" s="184"/>
      <c r="X114" s="184"/>
      <c r="Y114" s="184"/>
      <c r="Z114" s="184"/>
      <c r="AA114" s="217"/>
      <c r="AB114" s="217"/>
      <c r="AC114" s="217"/>
      <c r="AD114" s="217"/>
      <c r="AE114" s="217"/>
      <c r="AF114" s="217"/>
      <c r="AG114" s="217"/>
      <c r="AH114" s="218"/>
      <c r="AI114" s="218"/>
      <c r="AJ114" s="218"/>
      <c r="AK114" s="218"/>
      <c r="AL114" s="218"/>
      <c r="AM114" s="218"/>
      <c r="AN114" s="218"/>
      <c r="AO114" s="218"/>
      <c r="AP114" s="218"/>
      <c r="AQ114" s="218"/>
      <c r="AR114" s="218"/>
      <c r="AS114" s="218"/>
      <c r="AT114" s="218"/>
      <c r="AU114" s="218"/>
      <c r="AV114" s="218"/>
      <c r="AW114" s="218"/>
      <c r="AX114" s="218"/>
      <c r="AY114" s="218"/>
      <c r="AZ114" s="218"/>
      <c r="BA114" s="218"/>
      <c r="BB114" s="218"/>
      <c r="BC114" s="218"/>
      <c r="BD114" s="218"/>
      <c r="BE114" s="218"/>
      <c r="BF114" s="218"/>
      <c r="BG114" s="218"/>
      <c r="BH114" s="218"/>
      <c r="BI114" s="218"/>
      <c r="BJ114" s="218"/>
      <c r="BK114" s="218"/>
      <c r="BL114" s="218"/>
      <c r="BM114" s="218"/>
      <c r="BN114" s="218"/>
      <c r="BO114" s="218"/>
      <c r="BP114" s="218"/>
      <c r="BQ114" s="218"/>
      <c r="BR114" s="218"/>
      <c r="BS114" s="218"/>
      <c r="BT114" s="218"/>
      <c r="BU114" s="218"/>
      <c r="BV114" s="218"/>
      <c r="BW114" s="218"/>
      <c r="BX114" s="218"/>
      <c r="BY114" s="218"/>
      <c r="BZ114" s="218"/>
      <c r="CA114" s="218"/>
      <c r="CB114" s="218"/>
      <c r="CC114" s="218"/>
      <c r="CD114" s="218"/>
      <c r="CE114" s="218"/>
      <c r="CF114" s="218"/>
      <c r="CG114" s="218"/>
      <c r="CH114" s="218"/>
      <c r="CI114" s="218"/>
      <c r="CJ114" s="218"/>
      <c r="CK114" s="218"/>
      <c r="CL114" s="218"/>
    </row>
    <row r="115" s="127" customFormat="1" ht="100" customHeight="1" spans="1:90">
      <c r="A115" s="156" t="s">
        <v>58</v>
      </c>
      <c r="B115" s="148" t="s">
        <v>243</v>
      </c>
      <c r="C115" s="148"/>
      <c r="D115" s="148"/>
      <c r="E115" s="149"/>
      <c r="F115" s="149"/>
      <c r="G115" s="149"/>
      <c r="H115" s="149"/>
      <c r="I115" s="149"/>
      <c r="J115" s="148"/>
      <c r="K115" s="178"/>
      <c r="L115" s="178"/>
      <c r="M115" s="178"/>
      <c r="N115" s="178"/>
      <c r="O115" s="178"/>
      <c r="P115" s="178"/>
      <c r="Q115" s="178"/>
      <c r="R115" s="178"/>
      <c r="S115" s="178"/>
      <c r="T115" s="178"/>
      <c r="U115" s="178"/>
      <c r="V115" s="178"/>
      <c r="W115" s="184"/>
      <c r="X115" s="184"/>
      <c r="Y115" s="184"/>
      <c r="Z115" s="184"/>
      <c r="AA115" s="217"/>
      <c r="AB115" s="217"/>
      <c r="AC115" s="217"/>
      <c r="AD115" s="217"/>
      <c r="AE115" s="217"/>
      <c r="AF115" s="217"/>
      <c r="AG115" s="217"/>
      <c r="AH115" s="218"/>
      <c r="AI115" s="218"/>
      <c r="AJ115" s="218"/>
      <c r="AK115" s="218"/>
      <c r="AL115" s="218"/>
      <c r="AM115" s="218"/>
      <c r="AN115" s="218"/>
      <c r="AO115" s="218"/>
      <c r="AP115" s="218"/>
      <c r="AQ115" s="218"/>
      <c r="AR115" s="218"/>
      <c r="AS115" s="218"/>
      <c r="AT115" s="218"/>
      <c r="AU115" s="218"/>
      <c r="AV115" s="218"/>
      <c r="AW115" s="218"/>
      <c r="AX115" s="218"/>
      <c r="AY115" s="218"/>
      <c r="AZ115" s="218"/>
      <c r="BA115" s="218"/>
      <c r="BB115" s="218"/>
      <c r="BC115" s="218"/>
      <c r="BD115" s="218"/>
      <c r="BE115" s="218"/>
      <c r="BF115" s="218"/>
      <c r="BG115" s="218"/>
      <c r="BH115" s="218"/>
      <c r="BI115" s="218"/>
      <c r="BJ115" s="218"/>
      <c r="BK115" s="218"/>
      <c r="BL115" s="218"/>
      <c r="BM115" s="218"/>
      <c r="BN115" s="218"/>
      <c r="BO115" s="218"/>
      <c r="BP115" s="218"/>
      <c r="BQ115" s="218"/>
      <c r="BR115" s="218"/>
      <c r="BS115" s="218"/>
      <c r="BT115" s="218"/>
      <c r="BU115" s="218"/>
      <c r="BV115" s="218"/>
      <c r="BW115" s="218"/>
      <c r="BX115" s="218"/>
      <c r="BY115" s="218"/>
      <c r="BZ115" s="218"/>
      <c r="CA115" s="218"/>
      <c r="CB115" s="218"/>
      <c r="CC115" s="218"/>
      <c r="CD115" s="218"/>
      <c r="CE115" s="218"/>
      <c r="CF115" s="218"/>
      <c r="CG115" s="218"/>
      <c r="CH115" s="218"/>
      <c r="CI115" s="218"/>
      <c r="CJ115" s="218"/>
      <c r="CK115" s="218"/>
      <c r="CL115" s="218"/>
    </row>
    <row r="116" s="127" customFormat="1" ht="100" customHeight="1" spans="1:90">
      <c r="A116" s="156" t="s">
        <v>58</v>
      </c>
      <c r="B116" s="148" t="s">
        <v>244</v>
      </c>
      <c r="C116" s="148"/>
      <c r="D116" s="148"/>
      <c r="E116" s="149"/>
      <c r="F116" s="149"/>
      <c r="G116" s="149"/>
      <c r="H116" s="149"/>
      <c r="I116" s="149"/>
      <c r="J116" s="148"/>
      <c r="K116" s="178"/>
      <c r="L116" s="178"/>
      <c r="M116" s="178"/>
      <c r="N116" s="178"/>
      <c r="O116" s="178"/>
      <c r="P116" s="178"/>
      <c r="Q116" s="178"/>
      <c r="R116" s="178"/>
      <c r="S116" s="178"/>
      <c r="T116" s="178"/>
      <c r="U116" s="178"/>
      <c r="V116" s="178"/>
      <c r="W116" s="184"/>
      <c r="X116" s="184"/>
      <c r="Y116" s="184"/>
      <c r="Z116" s="184"/>
      <c r="AA116" s="217"/>
      <c r="AB116" s="217"/>
      <c r="AC116" s="217"/>
      <c r="AD116" s="217"/>
      <c r="AE116" s="217"/>
      <c r="AF116" s="217"/>
      <c r="AG116" s="217"/>
      <c r="AH116" s="218"/>
      <c r="AI116" s="218"/>
      <c r="AJ116" s="218"/>
      <c r="AK116" s="218"/>
      <c r="AL116" s="218"/>
      <c r="AM116" s="218"/>
      <c r="AN116" s="218"/>
      <c r="AO116" s="218"/>
      <c r="AP116" s="218"/>
      <c r="AQ116" s="218"/>
      <c r="AR116" s="218"/>
      <c r="AS116" s="218"/>
      <c r="AT116" s="218"/>
      <c r="AU116" s="218"/>
      <c r="AV116" s="218"/>
      <c r="AW116" s="218"/>
      <c r="AX116" s="218"/>
      <c r="AY116" s="218"/>
      <c r="AZ116" s="218"/>
      <c r="BA116" s="218"/>
      <c r="BB116" s="218"/>
      <c r="BC116" s="218"/>
      <c r="BD116" s="218"/>
      <c r="BE116" s="218"/>
      <c r="BF116" s="218"/>
      <c r="BG116" s="218"/>
      <c r="BH116" s="218"/>
      <c r="BI116" s="218"/>
      <c r="BJ116" s="218"/>
      <c r="BK116" s="218"/>
      <c r="BL116" s="218"/>
      <c r="BM116" s="218"/>
      <c r="BN116" s="218"/>
      <c r="BO116" s="218"/>
      <c r="BP116" s="218"/>
      <c r="BQ116" s="218"/>
      <c r="BR116" s="218"/>
      <c r="BS116" s="218"/>
      <c r="BT116" s="218"/>
      <c r="BU116" s="218"/>
      <c r="BV116" s="218"/>
      <c r="BW116" s="218"/>
      <c r="BX116" s="218"/>
      <c r="BY116" s="218"/>
      <c r="BZ116" s="218"/>
      <c r="CA116" s="218"/>
      <c r="CB116" s="218"/>
      <c r="CC116" s="218"/>
      <c r="CD116" s="218"/>
      <c r="CE116" s="218"/>
      <c r="CF116" s="218"/>
      <c r="CG116" s="218"/>
      <c r="CH116" s="218"/>
      <c r="CI116" s="218"/>
      <c r="CJ116" s="218"/>
      <c r="CK116" s="218"/>
      <c r="CL116" s="218"/>
    </row>
    <row r="117" s="127" customFormat="1" ht="100" customHeight="1" spans="1:90">
      <c r="A117" s="156" t="s">
        <v>58</v>
      </c>
      <c r="B117" s="148" t="s">
        <v>245</v>
      </c>
      <c r="C117" s="148"/>
      <c r="D117" s="148"/>
      <c r="E117" s="149"/>
      <c r="F117" s="149"/>
      <c r="G117" s="149"/>
      <c r="H117" s="149"/>
      <c r="I117" s="149"/>
      <c r="J117" s="148"/>
      <c r="K117" s="178"/>
      <c r="L117" s="178"/>
      <c r="M117" s="178"/>
      <c r="N117" s="178"/>
      <c r="O117" s="178"/>
      <c r="P117" s="178"/>
      <c r="Q117" s="178"/>
      <c r="R117" s="178"/>
      <c r="S117" s="178"/>
      <c r="T117" s="178"/>
      <c r="U117" s="178"/>
      <c r="V117" s="178"/>
      <c r="W117" s="184"/>
      <c r="X117" s="184"/>
      <c r="Y117" s="184"/>
      <c r="Z117" s="184"/>
      <c r="AA117" s="217"/>
      <c r="AB117" s="217"/>
      <c r="AC117" s="217"/>
      <c r="AD117" s="217"/>
      <c r="AE117" s="217"/>
      <c r="AF117" s="217"/>
      <c r="AG117" s="217"/>
      <c r="AH117" s="218"/>
      <c r="AI117" s="218"/>
      <c r="AJ117" s="218"/>
      <c r="AK117" s="218"/>
      <c r="AL117" s="218"/>
      <c r="AM117" s="218"/>
      <c r="AN117" s="218"/>
      <c r="AO117" s="218"/>
      <c r="AP117" s="218"/>
      <c r="AQ117" s="218"/>
      <c r="AR117" s="218"/>
      <c r="AS117" s="218"/>
      <c r="AT117" s="218"/>
      <c r="AU117" s="218"/>
      <c r="AV117" s="218"/>
      <c r="AW117" s="218"/>
      <c r="AX117" s="218"/>
      <c r="AY117" s="218"/>
      <c r="AZ117" s="218"/>
      <c r="BA117" s="218"/>
      <c r="BB117" s="218"/>
      <c r="BC117" s="218"/>
      <c r="BD117" s="218"/>
      <c r="BE117" s="218"/>
      <c r="BF117" s="218"/>
      <c r="BG117" s="218"/>
      <c r="BH117" s="218"/>
      <c r="BI117" s="218"/>
      <c r="BJ117" s="218"/>
      <c r="BK117" s="218"/>
      <c r="BL117" s="218"/>
      <c r="BM117" s="218"/>
      <c r="BN117" s="218"/>
      <c r="BO117" s="218"/>
      <c r="BP117" s="218"/>
      <c r="BQ117" s="218"/>
      <c r="BR117" s="218"/>
      <c r="BS117" s="218"/>
      <c r="BT117" s="218"/>
      <c r="BU117" s="218"/>
      <c r="BV117" s="218"/>
      <c r="BW117" s="218"/>
      <c r="BX117" s="218"/>
      <c r="BY117" s="218"/>
      <c r="BZ117" s="218"/>
      <c r="CA117" s="218"/>
      <c r="CB117" s="218"/>
      <c r="CC117" s="218"/>
      <c r="CD117" s="218"/>
      <c r="CE117" s="218"/>
      <c r="CF117" s="218"/>
      <c r="CG117" s="218"/>
      <c r="CH117" s="218"/>
      <c r="CI117" s="218"/>
      <c r="CJ117" s="218"/>
      <c r="CK117" s="218"/>
      <c r="CL117" s="218"/>
    </row>
    <row r="118" s="127" customFormat="1" ht="100" customHeight="1" spans="1:90">
      <c r="A118" s="147" t="s">
        <v>39</v>
      </c>
      <c r="B118" s="148" t="s">
        <v>246</v>
      </c>
      <c r="C118" s="148"/>
      <c r="D118" s="148"/>
      <c r="E118" s="149"/>
      <c r="F118" s="149"/>
      <c r="G118" s="149"/>
      <c r="H118" s="149"/>
      <c r="I118" s="149"/>
      <c r="J118" s="148"/>
      <c r="K118" s="178">
        <f t="shared" ref="K118:V118" si="35">K119+K121</f>
        <v>850</v>
      </c>
      <c r="L118" s="178">
        <f t="shared" si="35"/>
        <v>850</v>
      </c>
      <c r="M118" s="178">
        <f t="shared" si="35"/>
        <v>0</v>
      </c>
      <c r="N118" s="178">
        <f t="shared" si="35"/>
        <v>226.8</v>
      </c>
      <c r="O118" s="178">
        <f t="shared" si="35"/>
        <v>226.8</v>
      </c>
      <c r="P118" s="178">
        <f t="shared" si="35"/>
        <v>0</v>
      </c>
      <c r="Q118" s="178">
        <f t="shared" si="35"/>
        <v>0</v>
      </c>
      <c r="R118" s="178">
        <f t="shared" si="35"/>
        <v>0</v>
      </c>
      <c r="S118" s="178">
        <f t="shared" si="35"/>
        <v>0</v>
      </c>
      <c r="T118" s="178">
        <f t="shared" si="35"/>
        <v>0</v>
      </c>
      <c r="U118" s="178">
        <f t="shared" si="35"/>
        <v>0</v>
      </c>
      <c r="V118" s="178">
        <f t="shared" si="35"/>
        <v>0</v>
      </c>
      <c r="W118" s="184"/>
      <c r="X118" s="184"/>
      <c r="Y118" s="184"/>
      <c r="Z118" s="184"/>
      <c r="AA118" s="217"/>
      <c r="AB118" s="217"/>
      <c r="AC118" s="217"/>
      <c r="AD118" s="217"/>
      <c r="AE118" s="217"/>
      <c r="AF118" s="217"/>
      <c r="AG118" s="217"/>
      <c r="AH118" s="218"/>
      <c r="AI118" s="218"/>
      <c r="AJ118" s="218"/>
      <c r="AK118" s="218"/>
      <c r="AL118" s="218"/>
      <c r="AM118" s="218"/>
      <c r="AN118" s="218"/>
      <c r="AO118" s="218"/>
      <c r="AP118" s="218"/>
      <c r="AQ118" s="218"/>
      <c r="AR118" s="218"/>
      <c r="AS118" s="218"/>
      <c r="AT118" s="218"/>
      <c r="AU118" s="218"/>
      <c r="AV118" s="218"/>
      <c r="AW118" s="218"/>
      <c r="AX118" s="218"/>
      <c r="AY118" s="218"/>
      <c r="AZ118" s="218"/>
      <c r="BA118" s="218"/>
      <c r="BB118" s="218"/>
      <c r="BC118" s="218"/>
      <c r="BD118" s="218"/>
      <c r="BE118" s="218"/>
      <c r="BF118" s="218"/>
      <c r="BG118" s="218"/>
      <c r="BH118" s="218"/>
      <c r="BI118" s="218"/>
      <c r="BJ118" s="218"/>
      <c r="BK118" s="218"/>
      <c r="BL118" s="218"/>
      <c r="BM118" s="218"/>
      <c r="BN118" s="218"/>
      <c r="BO118" s="218"/>
      <c r="BP118" s="218"/>
      <c r="BQ118" s="218"/>
      <c r="BR118" s="218"/>
      <c r="BS118" s="218"/>
      <c r="BT118" s="218"/>
      <c r="BU118" s="218"/>
      <c r="BV118" s="218"/>
      <c r="BW118" s="218"/>
      <c r="BX118" s="218"/>
      <c r="BY118" s="218"/>
      <c r="BZ118" s="218"/>
      <c r="CA118" s="218"/>
      <c r="CB118" s="218"/>
      <c r="CC118" s="218"/>
      <c r="CD118" s="218"/>
      <c r="CE118" s="218"/>
      <c r="CF118" s="218"/>
      <c r="CG118" s="218"/>
      <c r="CH118" s="218"/>
      <c r="CI118" s="218"/>
      <c r="CJ118" s="218"/>
      <c r="CK118" s="218"/>
      <c r="CL118" s="218"/>
    </row>
    <row r="119" s="127" customFormat="1" ht="100" customHeight="1" spans="1:90">
      <c r="A119" s="149" t="s">
        <v>41</v>
      </c>
      <c r="B119" s="148" t="s">
        <v>247</v>
      </c>
      <c r="C119" s="148"/>
      <c r="D119" s="148"/>
      <c r="E119" s="149"/>
      <c r="F119" s="149"/>
      <c r="G119" s="149"/>
      <c r="H119" s="149"/>
      <c r="I119" s="149"/>
      <c r="J119" s="148"/>
      <c r="K119" s="178">
        <f t="shared" ref="K119:V119" si="36">K120</f>
        <v>0</v>
      </c>
      <c r="L119" s="178">
        <f t="shared" si="36"/>
        <v>0</v>
      </c>
      <c r="M119" s="178">
        <f t="shared" si="36"/>
        <v>0</v>
      </c>
      <c r="N119" s="178">
        <f t="shared" si="36"/>
        <v>0</v>
      </c>
      <c r="O119" s="178">
        <f t="shared" si="36"/>
        <v>0</v>
      </c>
      <c r="P119" s="178">
        <f t="shared" si="36"/>
        <v>0</v>
      </c>
      <c r="Q119" s="178">
        <f t="shared" si="36"/>
        <v>0</v>
      </c>
      <c r="R119" s="178">
        <f t="shared" si="36"/>
        <v>0</v>
      </c>
      <c r="S119" s="178">
        <f t="shared" si="36"/>
        <v>0</v>
      </c>
      <c r="T119" s="178">
        <f t="shared" si="36"/>
        <v>0</v>
      </c>
      <c r="U119" s="178">
        <f t="shared" si="36"/>
        <v>0</v>
      </c>
      <c r="V119" s="178">
        <f t="shared" si="36"/>
        <v>0</v>
      </c>
      <c r="W119" s="184"/>
      <c r="X119" s="184"/>
      <c r="Y119" s="184"/>
      <c r="Z119" s="184"/>
      <c r="AA119" s="217"/>
      <c r="AB119" s="217"/>
      <c r="AC119" s="217"/>
      <c r="AD119" s="217"/>
      <c r="AE119" s="217"/>
      <c r="AF119" s="217"/>
      <c r="AG119" s="217"/>
      <c r="AH119" s="218"/>
      <c r="AI119" s="218"/>
      <c r="AJ119" s="218"/>
      <c r="AK119" s="218"/>
      <c r="AL119" s="218"/>
      <c r="AM119" s="218"/>
      <c r="AN119" s="218"/>
      <c r="AO119" s="218"/>
      <c r="AP119" s="218"/>
      <c r="AQ119" s="218"/>
      <c r="AR119" s="218"/>
      <c r="AS119" s="218"/>
      <c r="AT119" s="218"/>
      <c r="AU119" s="218"/>
      <c r="AV119" s="218"/>
      <c r="AW119" s="218"/>
      <c r="AX119" s="218"/>
      <c r="AY119" s="218"/>
      <c r="AZ119" s="218"/>
      <c r="BA119" s="218"/>
      <c r="BB119" s="218"/>
      <c r="BC119" s="218"/>
      <c r="BD119" s="218"/>
      <c r="BE119" s="218"/>
      <c r="BF119" s="218"/>
      <c r="BG119" s="218"/>
      <c r="BH119" s="218"/>
      <c r="BI119" s="218"/>
      <c r="BJ119" s="218"/>
      <c r="BK119" s="218"/>
      <c r="BL119" s="218"/>
      <c r="BM119" s="218"/>
      <c r="BN119" s="218"/>
      <c r="BO119" s="218"/>
      <c r="BP119" s="218"/>
      <c r="BQ119" s="218"/>
      <c r="BR119" s="218"/>
      <c r="BS119" s="218"/>
      <c r="BT119" s="218"/>
      <c r="BU119" s="218"/>
      <c r="BV119" s="218"/>
      <c r="BW119" s="218"/>
      <c r="BX119" s="218"/>
      <c r="BY119" s="218"/>
      <c r="BZ119" s="218"/>
      <c r="CA119" s="218"/>
      <c r="CB119" s="218"/>
      <c r="CC119" s="218"/>
      <c r="CD119" s="218"/>
      <c r="CE119" s="218"/>
      <c r="CF119" s="218"/>
      <c r="CG119" s="218"/>
      <c r="CH119" s="218"/>
      <c r="CI119" s="218"/>
      <c r="CJ119" s="218"/>
      <c r="CK119" s="218"/>
      <c r="CL119" s="218"/>
    </row>
    <row r="120" s="127" customFormat="1" ht="100" customHeight="1" spans="1:90">
      <c r="A120" s="156" t="s">
        <v>58</v>
      </c>
      <c r="B120" s="148" t="s">
        <v>248</v>
      </c>
      <c r="C120" s="148"/>
      <c r="D120" s="148"/>
      <c r="E120" s="149"/>
      <c r="F120" s="149"/>
      <c r="G120" s="149"/>
      <c r="H120" s="149"/>
      <c r="I120" s="149"/>
      <c r="J120" s="148"/>
      <c r="K120" s="178"/>
      <c r="L120" s="178"/>
      <c r="M120" s="178"/>
      <c r="N120" s="178"/>
      <c r="O120" s="178"/>
      <c r="P120" s="178"/>
      <c r="Q120" s="178"/>
      <c r="R120" s="178"/>
      <c r="S120" s="178"/>
      <c r="T120" s="178"/>
      <c r="U120" s="178"/>
      <c r="V120" s="178"/>
      <c r="W120" s="184"/>
      <c r="X120" s="184"/>
      <c r="Y120" s="184"/>
      <c r="Z120" s="184"/>
      <c r="AA120" s="217"/>
      <c r="AB120" s="217"/>
      <c r="AC120" s="217"/>
      <c r="AD120" s="217"/>
      <c r="AE120" s="217"/>
      <c r="AF120" s="217"/>
      <c r="AG120" s="217"/>
      <c r="AH120" s="218"/>
      <c r="AI120" s="218"/>
      <c r="AJ120" s="218"/>
      <c r="AK120" s="218"/>
      <c r="AL120" s="218"/>
      <c r="AM120" s="218"/>
      <c r="AN120" s="218"/>
      <c r="AO120" s="218"/>
      <c r="AP120" s="218"/>
      <c r="AQ120" s="218"/>
      <c r="AR120" s="218"/>
      <c r="AS120" s="218"/>
      <c r="AT120" s="218"/>
      <c r="AU120" s="218"/>
      <c r="AV120" s="218"/>
      <c r="AW120" s="218"/>
      <c r="AX120" s="218"/>
      <c r="AY120" s="218"/>
      <c r="AZ120" s="218"/>
      <c r="BA120" s="218"/>
      <c r="BB120" s="218"/>
      <c r="BC120" s="218"/>
      <c r="BD120" s="218"/>
      <c r="BE120" s="218"/>
      <c r="BF120" s="218"/>
      <c r="BG120" s="218"/>
      <c r="BH120" s="218"/>
      <c r="BI120" s="218"/>
      <c r="BJ120" s="218"/>
      <c r="BK120" s="218"/>
      <c r="BL120" s="218"/>
      <c r="BM120" s="218"/>
      <c r="BN120" s="218"/>
      <c r="BO120" s="218"/>
      <c r="BP120" s="218"/>
      <c r="BQ120" s="218"/>
      <c r="BR120" s="218"/>
      <c r="BS120" s="218"/>
      <c r="BT120" s="218"/>
      <c r="BU120" s="218"/>
      <c r="BV120" s="218"/>
      <c r="BW120" s="218"/>
      <c r="BX120" s="218"/>
      <c r="BY120" s="218"/>
      <c r="BZ120" s="218"/>
      <c r="CA120" s="218"/>
      <c r="CB120" s="218"/>
      <c r="CC120" s="218"/>
      <c r="CD120" s="218"/>
      <c r="CE120" s="218"/>
      <c r="CF120" s="218"/>
      <c r="CG120" s="218"/>
      <c r="CH120" s="218"/>
      <c r="CI120" s="218"/>
      <c r="CJ120" s="218"/>
      <c r="CK120" s="218"/>
      <c r="CL120" s="218"/>
    </row>
    <row r="121" s="127" customFormat="1" ht="100" customHeight="1" spans="1:90">
      <c r="A121" s="149" t="s">
        <v>41</v>
      </c>
      <c r="B121" s="148" t="s">
        <v>249</v>
      </c>
      <c r="C121" s="148"/>
      <c r="D121" s="148"/>
      <c r="E121" s="149"/>
      <c r="F121" s="149"/>
      <c r="G121" s="149"/>
      <c r="H121" s="149"/>
      <c r="I121" s="149"/>
      <c r="J121" s="148"/>
      <c r="K121" s="178">
        <f t="shared" ref="K121:V121" si="37">K122</f>
        <v>850</v>
      </c>
      <c r="L121" s="178">
        <f t="shared" si="37"/>
        <v>850</v>
      </c>
      <c r="M121" s="178">
        <f t="shared" si="37"/>
        <v>0</v>
      </c>
      <c r="N121" s="178">
        <f t="shared" si="37"/>
        <v>226.8</v>
      </c>
      <c r="O121" s="178">
        <f t="shared" si="37"/>
        <v>226.8</v>
      </c>
      <c r="P121" s="178">
        <f t="shared" si="37"/>
        <v>0</v>
      </c>
      <c r="Q121" s="178">
        <f t="shared" si="37"/>
        <v>0</v>
      </c>
      <c r="R121" s="178">
        <f t="shared" si="37"/>
        <v>0</v>
      </c>
      <c r="S121" s="178">
        <f t="shared" si="37"/>
        <v>0</v>
      </c>
      <c r="T121" s="178">
        <f t="shared" si="37"/>
        <v>0</v>
      </c>
      <c r="U121" s="178">
        <f t="shared" si="37"/>
        <v>0</v>
      </c>
      <c r="V121" s="178">
        <f t="shared" si="37"/>
        <v>0</v>
      </c>
      <c r="W121" s="184"/>
      <c r="X121" s="184"/>
      <c r="Y121" s="184"/>
      <c r="Z121" s="184"/>
      <c r="AA121" s="217"/>
      <c r="AB121" s="217"/>
      <c r="AC121" s="217"/>
      <c r="AD121" s="217"/>
      <c r="AE121" s="217"/>
      <c r="AF121" s="217"/>
      <c r="AG121" s="217"/>
      <c r="AH121" s="218"/>
      <c r="AI121" s="218"/>
      <c r="AJ121" s="218"/>
      <c r="AK121" s="218"/>
      <c r="AL121" s="218"/>
      <c r="AM121" s="218"/>
      <c r="AN121" s="218"/>
      <c r="AO121" s="218"/>
      <c r="AP121" s="218"/>
      <c r="AQ121" s="218"/>
      <c r="AR121" s="218"/>
      <c r="AS121" s="218"/>
      <c r="AT121" s="218"/>
      <c r="AU121" s="218"/>
      <c r="AV121" s="218"/>
      <c r="AW121" s="218"/>
      <c r="AX121" s="218"/>
      <c r="AY121" s="218"/>
      <c r="AZ121" s="218"/>
      <c r="BA121" s="218"/>
      <c r="BB121" s="218"/>
      <c r="BC121" s="218"/>
      <c r="BD121" s="218"/>
      <c r="BE121" s="218"/>
      <c r="BF121" s="218"/>
      <c r="BG121" s="218"/>
      <c r="BH121" s="218"/>
      <c r="BI121" s="218"/>
      <c r="BJ121" s="218"/>
      <c r="BK121" s="218"/>
      <c r="BL121" s="218"/>
      <c r="BM121" s="218"/>
      <c r="BN121" s="218"/>
      <c r="BO121" s="218"/>
      <c r="BP121" s="218"/>
      <c r="BQ121" s="218"/>
      <c r="BR121" s="218"/>
      <c r="BS121" s="218"/>
      <c r="BT121" s="218"/>
      <c r="BU121" s="218"/>
      <c r="BV121" s="218"/>
      <c r="BW121" s="218"/>
      <c r="BX121" s="218"/>
      <c r="BY121" s="218"/>
      <c r="BZ121" s="218"/>
      <c r="CA121" s="218"/>
      <c r="CB121" s="218"/>
      <c r="CC121" s="218"/>
      <c r="CD121" s="218"/>
      <c r="CE121" s="218"/>
      <c r="CF121" s="218"/>
      <c r="CG121" s="218"/>
      <c r="CH121" s="218"/>
      <c r="CI121" s="218"/>
      <c r="CJ121" s="218"/>
      <c r="CK121" s="218"/>
      <c r="CL121" s="218"/>
    </row>
    <row r="122" s="127" customFormat="1" ht="100" customHeight="1" spans="1:90">
      <c r="A122" s="156" t="s">
        <v>58</v>
      </c>
      <c r="B122" s="148" t="s">
        <v>250</v>
      </c>
      <c r="C122" s="148"/>
      <c r="D122" s="148"/>
      <c r="E122" s="149"/>
      <c r="F122" s="149"/>
      <c r="G122" s="149"/>
      <c r="H122" s="149"/>
      <c r="I122" s="149"/>
      <c r="J122" s="148"/>
      <c r="K122" s="178">
        <f t="shared" ref="K122:V122" si="38">SUM(K123)</f>
        <v>850</v>
      </c>
      <c r="L122" s="178">
        <f t="shared" si="38"/>
        <v>850</v>
      </c>
      <c r="M122" s="178">
        <f t="shared" si="38"/>
        <v>0</v>
      </c>
      <c r="N122" s="178">
        <f t="shared" si="38"/>
        <v>226.8</v>
      </c>
      <c r="O122" s="178">
        <f t="shared" si="38"/>
        <v>226.8</v>
      </c>
      <c r="P122" s="178">
        <f t="shared" si="38"/>
        <v>0</v>
      </c>
      <c r="Q122" s="178">
        <f t="shared" si="38"/>
        <v>0</v>
      </c>
      <c r="R122" s="178">
        <f t="shared" si="38"/>
        <v>0</v>
      </c>
      <c r="S122" s="178">
        <f t="shared" si="38"/>
        <v>0</v>
      </c>
      <c r="T122" s="178">
        <f t="shared" si="38"/>
        <v>0</v>
      </c>
      <c r="U122" s="178">
        <f t="shared" si="38"/>
        <v>0</v>
      </c>
      <c r="V122" s="178">
        <f t="shared" si="38"/>
        <v>0</v>
      </c>
      <c r="W122" s="184"/>
      <c r="X122" s="184"/>
      <c r="Y122" s="184"/>
      <c r="Z122" s="184"/>
      <c r="AA122" s="217"/>
      <c r="AB122" s="217"/>
      <c r="AC122" s="217"/>
      <c r="AD122" s="217"/>
      <c r="AE122" s="217"/>
      <c r="AF122" s="217"/>
      <c r="AG122" s="217"/>
      <c r="AH122" s="218"/>
      <c r="AI122" s="218"/>
      <c r="AJ122" s="218"/>
      <c r="AK122" s="218"/>
      <c r="AL122" s="218"/>
      <c r="AM122" s="218"/>
      <c r="AN122" s="218"/>
      <c r="AO122" s="218"/>
      <c r="AP122" s="218"/>
      <c r="AQ122" s="218"/>
      <c r="AR122" s="218"/>
      <c r="AS122" s="218"/>
      <c r="AT122" s="218"/>
      <c r="AU122" s="218"/>
      <c r="AV122" s="218"/>
      <c r="AW122" s="218"/>
      <c r="AX122" s="218"/>
      <c r="AY122" s="218"/>
      <c r="AZ122" s="218"/>
      <c r="BA122" s="218"/>
      <c r="BB122" s="218"/>
      <c r="BC122" s="218"/>
      <c r="BD122" s="218"/>
      <c r="BE122" s="218"/>
      <c r="BF122" s="218"/>
      <c r="BG122" s="218"/>
      <c r="BH122" s="218"/>
      <c r="BI122" s="218"/>
      <c r="BJ122" s="218"/>
      <c r="BK122" s="218"/>
      <c r="BL122" s="218"/>
      <c r="BM122" s="218"/>
      <c r="BN122" s="218"/>
      <c r="BO122" s="218"/>
      <c r="BP122" s="218"/>
      <c r="BQ122" s="218"/>
      <c r="BR122" s="218"/>
      <c r="BS122" s="218"/>
      <c r="BT122" s="218"/>
      <c r="BU122" s="218"/>
      <c r="BV122" s="218"/>
      <c r="BW122" s="218"/>
      <c r="BX122" s="218"/>
      <c r="BY122" s="218"/>
      <c r="BZ122" s="218"/>
      <c r="CA122" s="218"/>
      <c r="CB122" s="218"/>
      <c r="CC122" s="218"/>
      <c r="CD122" s="218"/>
      <c r="CE122" s="218"/>
      <c r="CF122" s="218"/>
      <c r="CG122" s="218"/>
      <c r="CH122" s="218"/>
      <c r="CI122" s="218"/>
      <c r="CJ122" s="218"/>
      <c r="CK122" s="218"/>
      <c r="CL122" s="218"/>
    </row>
    <row r="123" s="123" customFormat="1" ht="153" customHeight="1" spans="1:91">
      <c r="A123" s="157">
        <v>29</v>
      </c>
      <c r="B123" s="158" t="s">
        <v>251</v>
      </c>
      <c r="C123" s="158">
        <v>2025</v>
      </c>
      <c r="D123" s="159" t="s">
        <v>252</v>
      </c>
      <c r="E123" s="158" t="s">
        <v>246</v>
      </c>
      <c r="F123" s="158" t="s">
        <v>253</v>
      </c>
      <c r="G123" s="158" t="s">
        <v>47</v>
      </c>
      <c r="H123" s="158" t="s">
        <v>48</v>
      </c>
      <c r="I123" s="158" t="s">
        <v>49</v>
      </c>
      <c r="J123" s="159" t="s">
        <v>254</v>
      </c>
      <c r="K123" s="181">
        <v>850</v>
      </c>
      <c r="L123" s="181">
        <v>850</v>
      </c>
      <c r="M123" s="181"/>
      <c r="N123" s="181">
        <v>226.8</v>
      </c>
      <c r="O123" s="158">
        <v>226.8</v>
      </c>
      <c r="P123" s="181"/>
      <c r="Q123" s="181"/>
      <c r="R123" s="181"/>
      <c r="S123" s="181"/>
      <c r="T123" s="181"/>
      <c r="U123" s="181"/>
      <c r="V123" s="181"/>
      <c r="W123" s="158" t="s">
        <v>255</v>
      </c>
      <c r="X123" s="158" t="s">
        <v>256</v>
      </c>
      <c r="Y123" s="158" t="s">
        <v>255</v>
      </c>
      <c r="Z123" s="158" t="s">
        <v>256</v>
      </c>
      <c r="AA123" s="158" t="s">
        <v>257</v>
      </c>
      <c r="AB123" s="159" t="s">
        <v>258</v>
      </c>
      <c r="AC123" s="159" t="s">
        <v>259</v>
      </c>
      <c r="AD123" s="181" t="s">
        <v>402</v>
      </c>
      <c r="AE123" s="158" t="s">
        <v>403</v>
      </c>
      <c r="AF123" s="158" t="s">
        <v>367</v>
      </c>
      <c r="AH123" s="208"/>
      <c r="AI123" s="208"/>
      <c r="AJ123" s="208"/>
      <c r="AK123" s="208"/>
      <c r="AL123" s="208"/>
      <c r="AM123" s="208"/>
      <c r="AN123" s="208"/>
      <c r="AO123" s="208"/>
      <c r="AP123" s="208"/>
      <c r="AQ123" s="208"/>
      <c r="AR123" s="208"/>
      <c r="AS123" s="208"/>
      <c r="AT123" s="208"/>
      <c r="AU123" s="208"/>
      <c r="AV123" s="208"/>
      <c r="AW123" s="208"/>
      <c r="AX123" s="208"/>
      <c r="AY123" s="208"/>
      <c r="AZ123" s="208"/>
      <c r="BA123" s="208"/>
      <c r="BB123" s="208"/>
      <c r="BC123" s="208"/>
      <c r="BD123" s="208"/>
      <c r="BE123" s="208"/>
      <c r="BF123" s="208"/>
      <c r="BG123" s="208"/>
      <c r="BH123" s="208"/>
      <c r="BI123" s="208"/>
      <c r="BJ123" s="208"/>
      <c r="BK123" s="208"/>
      <c r="BL123" s="208"/>
      <c r="BM123" s="208"/>
      <c r="BN123" s="208"/>
      <c r="BO123" s="208"/>
      <c r="BP123" s="208"/>
      <c r="BQ123" s="208"/>
      <c r="BR123" s="208"/>
      <c r="BS123" s="208"/>
      <c r="BT123" s="208"/>
      <c r="BU123" s="208"/>
      <c r="BV123" s="208"/>
      <c r="BW123" s="208"/>
      <c r="BX123" s="208"/>
      <c r="BY123" s="208"/>
      <c r="BZ123" s="208"/>
      <c r="CA123" s="208"/>
      <c r="CB123" s="208"/>
      <c r="CC123" s="208"/>
      <c r="CD123" s="208"/>
      <c r="CE123" s="208"/>
      <c r="CF123" s="208"/>
      <c r="CG123" s="208"/>
      <c r="CH123" s="208"/>
      <c r="CI123" s="208"/>
      <c r="CJ123" s="208"/>
      <c r="CK123" s="208"/>
      <c r="CL123" s="208"/>
      <c r="CM123" s="212"/>
    </row>
    <row r="124" s="127" customFormat="1" ht="100" customHeight="1" spans="1:90">
      <c r="A124" s="149" t="s">
        <v>41</v>
      </c>
      <c r="B124" s="148" t="s">
        <v>260</v>
      </c>
      <c r="C124" s="148"/>
      <c r="D124" s="148"/>
      <c r="E124" s="149"/>
      <c r="F124" s="149"/>
      <c r="G124" s="149"/>
      <c r="H124" s="149"/>
      <c r="I124" s="149"/>
      <c r="J124" s="148"/>
      <c r="K124" s="178">
        <f t="shared" ref="K124:V124" si="39">K125</f>
        <v>0</v>
      </c>
      <c r="L124" s="178">
        <f t="shared" si="39"/>
        <v>0</v>
      </c>
      <c r="M124" s="178">
        <f t="shared" si="39"/>
        <v>0</v>
      </c>
      <c r="N124" s="178">
        <f t="shared" si="39"/>
        <v>0</v>
      </c>
      <c r="O124" s="178">
        <f t="shared" si="39"/>
        <v>0</v>
      </c>
      <c r="P124" s="178">
        <f t="shared" si="39"/>
        <v>0</v>
      </c>
      <c r="Q124" s="178">
        <f t="shared" si="39"/>
        <v>0</v>
      </c>
      <c r="R124" s="178">
        <f t="shared" si="39"/>
        <v>0</v>
      </c>
      <c r="S124" s="178">
        <f t="shared" si="39"/>
        <v>0</v>
      </c>
      <c r="T124" s="178">
        <f t="shared" si="39"/>
        <v>0</v>
      </c>
      <c r="U124" s="178">
        <f t="shared" si="39"/>
        <v>0</v>
      </c>
      <c r="V124" s="178">
        <f t="shared" si="39"/>
        <v>0</v>
      </c>
      <c r="W124" s="184"/>
      <c r="X124" s="184"/>
      <c r="Y124" s="184"/>
      <c r="Z124" s="184"/>
      <c r="AA124" s="217"/>
      <c r="AB124" s="217"/>
      <c r="AC124" s="217"/>
      <c r="AD124" s="217"/>
      <c r="AE124" s="217"/>
      <c r="AF124" s="217"/>
      <c r="AG124" s="217"/>
      <c r="AH124" s="218"/>
      <c r="AI124" s="218"/>
      <c r="AJ124" s="218"/>
      <c r="AK124" s="218"/>
      <c r="AL124" s="218"/>
      <c r="AM124" s="218"/>
      <c r="AN124" s="218"/>
      <c r="AO124" s="218"/>
      <c r="AP124" s="218"/>
      <c r="AQ124" s="218"/>
      <c r="AR124" s="218"/>
      <c r="AS124" s="218"/>
      <c r="AT124" s="218"/>
      <c r="AU124" s="218"/>
      <c r="AV124" s="218"/>
      <c r="AW124" s="218"/>
      <c r="AX124" s="218"/>
      <c r="AY124" s="218"/>
      <c r="AZ124" s="218"/>
      <c r="BA124" s="218"/>
      <c r="BB124" s="218"/>
      <c r="BC124" s="218"/>
      <c r="BD124" s="218"/>
      <c r="BE124" s="218"/>
      <c r="BF124" s="218"/>
      <c r="BG124" s="218"/>
      <c r="BH124" s="218"/>
      <c r="BI124" s="218"/>
      <c r="BJ124" s="218"/>
      <c r="BK124" s="218"/>
      <c r="BL124" s="218"/>
      <c r="BM124" s="218"/>
      <c r="BN124" s="218"/>
      <c r="BO124" s="218"/>
      <c r="BP124" s="218"/>
      <c r="BQ124" s="218"/>
      <c r="BR124" s="218"/>
      <c r="BS124" s="218"/>
      <c r="BT124" s="218"/>
      <c r="BU124" s="218"/>
      <c r="BV124" s="218"/>
      <c r="BW124" s="218"/>
      <c r="BX124" s="218"/>
      <c r="BY124" s="218"/>
      <c r="BZ124" s="218"/>
      <c r="CA124" s="218"/>
      <c r="CB124" s="218"/>
      <c r="CC124" s="218"/>
      <c r="CD124" s="218"/>
      <c r="CE124" s="218"/>
      <c r="CF124" s="218"/>
      <c r="CG124" s="218"/>
      <c r="CH124" s="218"/>
      <c r="CI124" s="218"/>
      <c r="CJ124" s="218"/>
      <c r="CK124" s="218"/>
      <c r="CL124" s="218"/>
    </row>
    <row r="125" s="127" customFormat="1" ht="100" customHeight="1" spans="1:90">
      <c r="A125" s="156" t="s">
        <v>58</v>
      </c>
      <c r="B125" s="148" t="s">
        <v>261</v>
      </c>
      <c r="C125" s="148"/>
      <c r="D125" s="148"/>
      <c r="E125" s="149"/>
      <c r="F125" s="149"/>
      <c r="G125" s="149"/>
      <c r="H125" s="149"/>
      <c r="I125" s="149"/>
      <c r="J125" s="148"/>
      <c r="K125" s="178"/>
      <c r="L125" s="178"/>
      <c r="M125" s="178"/>
      <c r="N125" s="178"/>
      <c r="O125" s="178"/>
      <c r="P125" s="178"/>
      <c r="Q125" s="178"/>
      <c r="R125" s="178"/>
      <c r="S125" s="178"/>
      <c r="T125" s="178"/>
      <c r="U125" s="178"/>
      <c r="V125" s="178"/>
      <c r="W125" s="184"/>
      <c r="X125" s="184"/>
      <c r="Y125" s="184"/>
      <c r="Z125" s="184"/>
      <c r="AA125" s="217"/>
      <c r="AB125" s="217"/>
      <c r="AC125" s="217"/>
      <c r="AD125" s="217"/>
      <c r="AE125" s="217"/>
      <c r="AF125" s="217"/>
      <c r="AG125" s="217"/>
      <c r="AH125" s="218"/>
      <c r="AI125" s="218"/>
      <c r="AJ125" s="218"/>
      <c r="AK125" s="218"/>
      <c r="AL125" s="218"/>
      <c r="AM125" s="218"/>
      <c r="AN125" s="218"/>
      <c r="AO125" s="218"/>
      <c r="AP125" s="218"/>
      <c r="AQ125" s="218"/>
      <c r="AR125" s="218"/>
      <c r="AS125" s="218"/>
      <c r="AT125" s="218"/>
      <c r="AU125" s="218"/>
      <c r="AV125" s="218"/>
      <c r="AW125" s="218"/>
      <c r="AX125" s="218"/>
      <c r="AY125" s="218"/>
      <c r="AZ125" s="218"/>
      <c r="BA125" s="218"/>
      <c r="BB125" s="218"/>
      <c r="BC125" s="218"/>
      <c r="BD125" s="218"/>
      <c r="BE125" s="218"/>
      <c r="BF125" s="218"/>
      <c r="BG125" s="218"/>
      <c r="BH125" s="218"/>
      <c r="BI125" s="218"/>
      <c r="BJ125" s="218"/>
      <c r="BK125" s="218"/>
      <c r="BL125" s="218"/>
      <c r="BM125" s="218"/>
      <c r="BN125" s="218"/>
      <c r="BO125" s="218"/>
      <c r="BP125" s="218"/>
      <c r="BQ125" s="218"/>
      <c r="BR125" s="218"/>
      <c r="BS125" s="218"/>
      <c r="BT125" s="218"/>
      <c r="BU125" s="218"/>
      <c r="BV125" s="218"/>
      <c r="BW125" s="218"/>
      <c r="BX125" s="218"/>
      <c r="BY125" s="218"/>
      <c r="BZ125" s="218"/>
      <c r="CA125" s="218"/>
      <c r="CB125" s="218"/>
      <c r="CC125" s="218"/>
      <c r="CD125" s="218"/>
      <c r="CE125" s="218"/>
      <c r="CF125" s="218"/>
      <c r="CG125" s="218"/>
      <c r="CH125" s="218"/>
      <c r="CI125" s="218"/>
      <c r="CJ125" s="218"/>
      <c r="CK125" s="218"/>
      <c r="CL125" s="218"/>
    </row>
    <row r="126" s="127" customFormat="1" ht="100" customHeight="1" spans="1:90">
      <c r="A126" s="147" t="s">
        <v>39</v>
      </c>
      <c r="B126" s="148" t="s">
        <v>262</v>
      </c>
      <c r="C126" s="148"/>
      <c r="D126" s="148"/>
      <c r="E126" s="149"/>
      <c r="F126" s="149"/>
      <c r="G126" s="149"/>
      <c r="H126" s="149"/>
      <c r="I126" s="149"/>
      <c r="J126" s="148"/>
      <c r="K126" s="178">
        <f t="shared" ref="K126:V126" si="40">K127</f>
        <v>0</v>
      </c>
      <c r="L126" s="178">
        <f t="shared" si="40"/>
        <v>0</v>
      </c>
      <c r="M126" s="178">
        <f t="shared" si="40"/>
        <v>0</v>
      </c>
      <c r="N126" s="178">
        <f t="shared" si="40"/>
        <v>0</v>
      </c>
      <c r="O126" s="178">
        <f t="shared" si="40"/>
        <v>0</v>
      </c>
      <c r="P126" s="178">
        <f t="shared" si="40"/>
        <v>0</v>
      </c>
      <c r="Q126" s="178">
        <f t="shared" si="40"/>
        <v>0</v>
      </c>
      <c r="R126" s="178">
        <f t="shared" si="40"/>
        <v>0</v>
      </c>
      <c r="S126" s="178">
        <f t="shared" si="40"/>
        <v>0</v>
      </c>
      <c r="T126" s="178">
        <f t="shared" si="40"/>
        <v>0</v>
      </c>
      <c r="U126" s="178">
        <f t="shared" si="40"/>
        <v>0</v>
      </c>
      <c r="V126" s="178">
        <f t="shared" si="40"/>
        <v>0</v>
      </c>
      <c r="W126" s="184"/>
      <c r="X126" s="184"/>
      <c r="Y126" s="184"/>
      <c r="Z126" s="184"/>
      <c r="AA126" s="217"/>
      <c r="AB126" s="217"/>
      <c r="AC126" s="217"/>
      <c r="AD126" s="217"/>
      <c r="AE126" s="217"/>
      <c r="AF126" s="217"/>
      <c r="AG126" s="217"/>
      <c r="AH126" s="218"/>
      <c r="AI126" s="218"/>
      <c r="AJ126" s="218"/>
      <c r="AK126" s="218"/>
      <c r="AL126" s="218"/>
      <c r="AM126" s="218"/>
      <c r="AN126" s="218"/>
      <c r="AO126" s="218"/>
      <c r="AP126" s="218"/>
      <c r="AQ126" s="218"/>
      <c r="AR126" s="218"/>
      <c r="AS126" s="218"/>
      <c r="AT126" s="218"/>
      <c r="AU126" s="218"/>
      <c r="AV126" s="218"/>
      <c r="AW126" s="218"/>
      <c r="AX126" s="218"/>
      <c r="AY126" s="218"/>
      <c r="AZ126" s="218"/>
      <c r="BA126" s="218"/>
      <c r="BB126" s="218"/>
      <c r="BC126" s="218"/>
      <c r="BD126" s="218"/>
      <c r="BE126" s="218"/>
      <c r="BF126" s="218"/>
      <c r="BG126" s="218"/>
      <c r="BH126" s="218"/>
      <c r="BI126" s="218"/>
      <c r="BJ126" s="218"/>
      <c r="BK126" s="218"/>
      <c r="BL126" s="218"/>
      <c r="BM126" s="218"/>
      <c r="BN126" s="218"/>
      <c r="BO126" s="218"/>
      <c r="BP126" s="218"/>
      <c r="BQ126" s="218"/>
      <c r="BR126" s="218"/>
      <c r="BS126" s="218"/>
      <c r="BT126" s="218"/>
      <c r="BU126" s="218"/>
      <c r="BV126" s="218"/>
      <c r="BW126" s="218"/>
      <c r="BX126" s="218"/>
      <c r="BY126" s="218"/>
      <c r="BZ126" s="218"/>
      <c r="CA126" s="218"/>
      <c r="CB126" s="218"/>
      <c r="CC126" s="218"/>
      <c r="CD126" s="218"/>
      <c r="CE126" s="218"/>
      <c r="CF126" s="218"/>
      <c r="CG126" s="218"/>
      <c r="CH126" s="218"/>
      <c r="CI126" s="218"/>
      <c r="CJ126" s="218"/>
      <c r="CK126" s="218"/>
      <c r="CL126" s="218"/>
    </row>
    <row r="127" s="127" customFormat="1" ht="100" customHeight="1" spans="1:90">
      <c r="A127" s="147" t="s">
        <v>41</v>
      </c>
      <c r="B127" s="148" t="s">
        <v>262</v>
      </c>
      <c r="C127" s="148"/>
      <c r="D127" s="148"/>
      <c r="E127" s="149"/>
      <c r="F127" s="149"/>
      <c r="G127" s="149"/>
      <c r="H127" s="149"/>
      <c r="I127" s="149"/>
      <c r="J127" s="148"/>
      <c r="K127" s="178">
        <f t="shared" ref="K127:V127" si="41">K128</f>
        <v>0</v>
      </c>
      <c r="L127" s="178">
        <f t="shared" si="41"/>
        <v>0</v>
      </c>
      <c r="M127" s="178">
        <f t="shared" si="41"/>
        <v>0</v>
      </c>
      <c r="N127" s="178">
        <f t="shared" si="41"/>
        <v>0</v>
      </c>
      <c r="O127" s="178">
        <f t="shared" si="41"/>
        <v>0</v>
      </c>
      <c r="P127" s="178">
        <f t="shared" si="41"/>
        <v>0</v>
      </c>
      <c r="Q127" s="178">
        <f t="shared" si="41"/>
        <v>0</v>
      </c>
      <c r="R127" s="178">
        <f t="shared" si="41"/>
        <v>0</v>
      </c>
      <c r="S127" s="178">
        <f t="shared" si="41"/>
        <v>0</v>
      </c>
      <c r="T127" s="178">
        <f t="shared" si="41"/>
        <v>0</v>
      </c>
      <c r="U127" s="178">
        <f t="shared" si="41"/>
        <v>0</v>
      </c>
      <c r="V127" s="178">
        <f t="shared" si="41"/>
        <v>0</v>
      </c>
      <c r="W127" s="184"/>
      <c r="X127" s="184"/>
      <c r="Y127" s="184"/>
      <c r="Z127" s="184"/>
      <c r="AA127" s="217"/>
      <c r="AB127" s="217"/>
      <c r="AC127" s="217"/>
      <c r="AD127" s="217"/>
      <c r="AE127" s="217"/>
      <c r="AF127" s="217"/>
      <c r="AG127" s="217"/>
      <c r="AH127" s="218"/>
      <c r="AI127" s="218"/>
      <c r="AJ127" s="218"/>
      <c r="AK127" s="218"/>
      <c r="AL127" s="218"/>
      <c r="AM127" s="218"/>
      <c r="AN127" s="218"/>
      <c r="AO127" s="218"/>
      <c r="AP127" s="218"/>
      <c r="AQ127" s="218"/>
      <c r="AR127" s="218"/>
      <c r="AS127" s="218"/>
      <c r="AT127" s="218"/>
      <c r="AU127" s="218"/>
      <c r="AV127" s="218"/>
      <c r="AW127" s="218"/>
      <c r="AX127" s="218"/>
      <c r="AY127" s="218"/>
      <c r="AZ127" s="218"/>
      <c r="BA127" s="218"/>
      <c r="BB127" s="218"/>
      <c r="BC127" s="218"/>
      <c r="BD127" s="218"/>
      <c r="BE127" s="218"/>
      <c r="BF127" s="218"/>
      <c r="BG127" s="218"/>
      <c r="BH127" s="218"/>
      <c r="BI127" s="218"/>
      <c r="BJ127" s="218"/>
      <c r="BK127" s="218"/>
      <c r="BL127" s="218"/>
      <c r="BM127" s="218"/>
      <c r="BN127" s="218"/>
      <c r="BO127" s="218"/>
      <c r="BP127" s="218"/>
      <c r="BQ127" s="218"/>
      <c r="BR127" s="218"/>
      <c r="BS127" s="218"/>
      <c r="BT127" s="218"/>
      <c r="BU127" s="218"/>
      <c r="BV127" s="218"/>
      <c r="BW127" s="218"/>
      <c r="BX127" s="218"/>
      <c r="BY127" s="218"/>
      <c r="BZ127" s="218"/>
      <c r="CA127" s="218"/>
      <c r="CB127" s="218"/>
      <c r="CC127" s="218"/>
      <c r="CD127" s="218"/>
      <c r="CE127" s="218"/>
      <c r="CF127" s="218"/>
      <c r="CG127" s="218"/>
      <c r="CH127" s="218"/>
      <c r="CI127" s="218"/>
      <c r="CJ127" s="218"/>
      <c r="CK127" s="218"/>
      <c r="CL127" s="218"/>
    </row>
    <row r="128" s="127" customFormat="1" ht="100" customHeight="1" spans="1:90">
      <c r="A128" s="147" t="s">
        <v>58</v>
      </c>
      <c r="B128" s="148" t="s">
        <v>262</v>
      </c>
      <c r="C128" s="148"/>
      <c r="D128" s="148"/>
      <c r="E128" s="149"/>
      <c r="F128" s="149"/>
      <c r="G128" s="149"/>
      <c r="H128" s="149"/>
      <c r="I128" s="149"/>
      <c r="J128" s="148"/>
      <c r="K128" s="178"/>
      <c r="L128" s="178"/>
      <c r="M128" s="178"/>
      <c r="N128" s="178"/>
      <c r="O128" s="178"/>
      <c r="P128" s="178"/>
      <c r="Q128" s="178"/>
      <c r="R128" s="178"/>
      <c r="S128" s="178"/>
      <c r="T128" s="178"/>
      <c r="U128" s="178"/>
      <c r="V128" s="178"/>
      <c r="W128" s="184"/>
      <c r="X128" s="184"/>
      <c r="Y128" s="184"/>
      <c r="Z128" s="184"/>
      <c r="AA128" s="217"/>
      <c r="AB128" s="217"/>
      <c r="AC128" s="217"/>
      <c r="AD128" s="217"/>
      <c r="AE128" s="217"/>
      <c r="AF128" s="217"/>
      <c r="AG128" s="217"/>
      <c r="AH128" s="218"/>
      <c r="AI128" s="218"/>
      <c r="AJ128" s="218"/>
      <c r="AK128" s="218"/>
      <c r="AL128" s="218"/>
      <c r="AM128" s="218"/>
      <c r="AN128" s="218"/>
      <c r="AO128" s="218"/>
      <c r="AP128" s="218"/>
      <c r="AQ128" s="218"/>
      <c r="AR128" s="218"/>
      <c r="AS128" s="218"/>
      <c r="AT128" s="218"/>
      <c r="AU128" s="218"/>
      <c r="AV128" s="218"/>
      <c r="AW128" s="218"/>
      <c r="AX128" s="218"/>
      <c r="AY128" s="218"/>
      <c r="AZ128" s="218"/>
      <c r="BA128" s="218"/>
      <c r="BB128" s="218"/>
      <c r="BC128" s="218"/>
      <c r="BD128" s="218"/>
      <c r="BE128" s="218"/>
      <c r="BF128" s="218"/>
      <c r="BG128" s="218"/>
      <c r="BH128" s="218"/>
      <c r="BI128" s="218"/>
      <c r="BJ128" s="218"/>
      <c r="BK128" s="218"/>
      <c r="BL128" s="218"/>
      <c r="BM128" s="218"/>
      <c r="BN128" s="218"/>
      <c r="BO128" s="218"/>
      <c r="BP128" s="218"/>
      <c r="BQ128" s="218"/>
      <c r="BR128" s="218"/>
      <c r="BS128" s="218"/>
      <c r="BT128" s="218"/>
      <c r="BU128" s="218"/>
      <c r="BV128" s="218"/>
      <c r="BW128" s="218"/>
      <c r="BX128" s="218"/>
      <c r="BY128" s="218"/>
      <c r="BZ128" s="218"/>
      <c r="CA128" s="218"/>
      <c r="CB128" s="218"/>
      <c r="CC128" s="218"/>
      <c r="CD128" s="218"/>
      <c r="CE128" s="218"/>
      <c r="CF128" s="218"/>
      <c r="CG128" s="218"/>
      <c r="CH128" s="218"/>
      <c r="CI128" s="218"/>
      <c r="CJ128" s="218"/>
      <c r="CK128" s="218"/>
      <c r="CL128" s="218"/>
    </row>
    <row r="129" s="127" customFormat="1" ht="100" customHeight="1" spans="1:90">
      <c r="A129" s="147" t="s">
        <v>39</v>
      </c>
      <c r="B129" s="148" t="s">
        <v>79</v>
      </c>
      <c r="C129" s="148"/>
      <c r="D129" s="148"/>
      <c r="E129" s="149"/>
      <c r="F129" s="149"/>
      <c r="G129" s="149"/>
      <c r="H129" s="149"/>
      <c r="I129" s="149"/>
      <c r="J129" s="148"/>
      <c r="K129" s="178">
        <f t="shared" ref="K129:V129" si="42">K130</f>
        <v>3962</v>
      </c>
      <c r="L129" s="178">
        <f t="shared" si="42"/>
        <v>3962</v>
      </c>
      <c r="M129" s="178">
        <f t="shared" si="42"/>
        <v>0</v>
      </c>
      <c r="N129" s="178">
        <f t="shared" si="42"/>
        <v>34.1562</v>
      </c>
      <c r="O129" s="178">
        <f t="shared" si="42"/>
        <v>34.1562</v>
      </c>
      <c r="P129" s="178">
        <f t="shared" si="42"/>
        <v>0</v>
      </c>
      <c r="Q129" s="178">
        <f t="shared" si="42"/>
        <v>0</v>
      </c>
      <c r="R129" s="178">
        <f t="shared" si="42"/>
        <v>0</v>
      </c>
      <c r="S129" s="178">
        <f t="shared" si="42"/>
        <v>0</v>
      </c>
      <c r="T129" s="178">
        <f t="shared" si="42"/>
        <v>0</v>
      </c>
      <c r="U129" s="178">
        <f t="shared" si="42"/>
        <v>0</v>
      </c>
      <c r="V129" s="178">
        <f t="shared" si="42"/>
        <v>0</v>
      </c>
      <c r="W129" s="184"/>
      <c r="X129" s="184"/>
      <c r="Y129" s="184"/>
      <c r="Z129" s="184"/>
      <c r="AA129" s="217"/>
      <c r="AB129" s="217"/>
      <c r="AC129" s="217"/>
      <c r="AD129" s="217"/>
      <c r="AE129" s="217"/>
      <c r="AF129" s="217"/>
      <c r="AG129" s="217"/>
      <c r="AH129" s="218"/>
      <c r="AI129" s="218"/>
      <c r="AJ129" s="218"/>
      <c r="AK129" s="218"/>
      <c r="AL129" s="218"/>
      <c r="AM129" s="218"/>
      <c r="AN129" s="218"/>
      <c r="AO129" s="218"/>
      <c r="AP129" s="218"/>
      <c r="AQ129" s="218"/>
      <c r="AR129" s="218"/>
      <c r="AS129" s="218"/>
      <c r="AT129" s="218"/>
      <c r="AU129" s="218"/>
      <c r="AV129" s="218"/>
      <c r="AW129" s="218"/>
      <c r="AX129" s="218"/>
      <c r="AY129" s="218"/>
      <c r="AZ129" s="218"/>
      <c r="BA129" s="218"/>
      <c r="BB129" s="218"/>
      <c r="BC129" s="218"/>
      <c r="BD129" s="218"/>
      <c r="BE129" s="218"/>
      <c r="BF129" s="218"/>
      <c r="BG129" s="218"/>
      <c r="BH129" s="218"/>
      <c r="BI129" s="218"/>
      <c r="BJ129" s="218"/>
      <c r="BK129" s="218"/>
      <c r="BL129" s="218"/>
      <c r="BM129" s="218"/>
      <c r="BN129" s="218"/>
      <c r="BO129" s="218"/>
      <c r="BP129" s="218"/>
      <c r="BQ129" s="218"/>
      <c r="BR129" s="218"/>
      <c r="BS129" s="218"/>
      <c r="BT129" s="218"/>
      <c r="BU129" s="218"/>
      <c r="BV129" s="218"/>
      <c r="BW129" s="218"/>
      <c r="BX129" s="218"/>
      <c r="BY129" s="218"/>
      <c r="BZ129" s="218"/>
      <c r="CA129" s="218"/>
      <c r="CB129" s="218"/>
      <c r="CC129" s="218"/>
      <c r="CD129" s="218"/>
      <c r="CE129" s="218"/>
      <c r="CF129" s="218"/>
      <c r="CG129" s="218"/>
      <c r="CH129" s="218"/>
      <c r="CI129" s="218"/>
      <c r="CJ129" s="218"/>
      <c r="CK129" s="218"/>
      <c r="CL129" s="218"/>
    </row>
    <row r="130" s="127" customFormat="1" ht="100" customHeight="1" spans="1:90">
      <c r="A130" s="147" t="s">
        <v>41</v>
      </c>
      <c r="B130" s="148" t="s">
        <v>79</v>
      </c>
      <c r="C130" s="148"/>
      <c r="D130" s="148"/>
      <c r="E130" s="149"/>
      <c r="F130" s="149"/>
      <c r="G130" s="149"/>
      <c r="H130" s="149"/>
      <c r="I130" s="149"/>
      <c r="J130" s="148"/>
      <c r="K130" s="178">
        <f t="shared" ref="K130:V130" si="43">K131+K132</f>
        <v>3962</v>
      </c>
      <c r="L130" s="178">
        <f t="shared" si="43"/>
        <v>3962</v>
      </c>
      <c r="M130" s="178">
        <f t="shared" si="43"/>
        <v>0</v>
      </c>
      <c r="N130" s="178">
        <f t="shared" si="43"/>
        <v>34.1562</v>
      </c>
      <c r="O130" s="178">
        <f t="shared" si="43"/>
        <v>34.1562</v>
      </c>
      <c r="P130" s="178">
        <f t="shared" si="43"/>
        <v>0</v>
      </c>
      <c r="Q130" s="178">
        <f t="shared" si="43"/>
        <v>0</v>
      </c>
      <c r="R130" s="178">
        <f t="shared" si="43"/>
        <v>0</v>
      </c>
      <c r="S130" s="178">
        <f t="shared" si="43"/>
        <v>0</v>
      </c>
      <c r="T130" s="178">
        <f t="shared" si="43"/>
        <v>0</v>
      </c>
      <c r="U130" s="178">
        <f t="shared" si="43"/>
        <v>0</v>
      </c>
      <c r="V130" s="178">
        <f t="shared" si="43"/>
        <v>0</v>
      </c>
      <c r="W130" s="216"/>
      <c r="X130" s="184"/>
      <c r="Y130" s="184"/>
      <c r="Z130" s="184"/>
      <c r="AA130" s="217"/>
      <c r="AB130" s="217"/>
      <c r="AC130" s="217"/>
      <c r="AD130" s="217"/>
      <c r="AE130" s="217"/>
      <c r="AF130" s="217"/>
      <c r="AG130" s="217"/>
      <c r="AH130" s="218"/>
      <c r="AI130" s="218"/>
      <c r="AJ130" s="218"/>
      <c r="AK130" s="218"/>
      <c r="AL130" s="218"/>
      <c r="AM130" s="218"/>
      <c r="AN130" s="218"/>
      <c r="AO130" s="218"/>
      <c r="AP130" s="218"/>
      <c r="AQ130" s="218"/>
      <c r="AR130" s="218"/>
      <c r="AS130" s="218"/>
      <c r="AT130" s="218"/>
      <c r="AU130" s="218"/>
      <c r="AV130" s="218"/>
      <c r="AW130" s="218"/>
      <c r="AX130" s="218"/>
      <c r="AY130" s="218"/>
      <c r="AZ130" s="218"/>
      <c r="BA130" s="218"/>
      <c r="BB130" s="218"/>
      <c r="BC130" s="218"/>
      <c r="BD130" s="218"/>
      <c r="BE130" s="218"/>
      <c r="BF130" s="218"/>
      <c r="BG130" s="218"/>
      <c r="BH130" s="218"/>
      <c r="BI130" s="218"/>
      <c r="BJ130" s="218"/>
      <c r="BK130" s="218"/>
      <c r="BL130" s="218"/>
      <c r="BM130" s="218"/>
      <c r="BN130" s="218"/>
      <c r="BO130" s="218"/>
      <c r="BP130" s="218"/>
      <c r="BQ130" s="218"/>
      <c r="BR130" s="218"/>
      <c r="BS130" s="218"/>
      <c r="BT130" s="218"/>
      <c r="BU130" s="218"/>
      <c r="BV130" s="218"/>
      <c r="BW130" s="218"/>
      <c r="BX130" s="218"/>
      <c r="BY130" s="218"/>
      <c r="BZ130" s="218"/>
      <c r="CA130" s="218"/>
      <c r="CB130" s="218"/>
      <c r="CC130" s="218"/>
      <c r="CD130" s="218"/>
      <c r="CE130" s="218"/>
      <c r="CF130" s="218"/>
      <c r="CG130" s="218"/>
      <c r="CH130" s="218"/>
      <c r="CI130" s="218"/>
      <c r="CJ130" s="218"/>
      <c r="CK130" s="218"/>
      <c r="CL130" s="218"/>
    </row>
    <row r="131" s="127" customFormat="1" ht="100" customHeight="1" spans="1:90">
      <c r="A131" s="156" t="s">
        <v>58</v>
      </c>
      <c r="B131" s="148" t="s">
        <v>263</v>
      </c>
      <c r="C131" s="148"/>
      <c r="D131" s="148"/>
      <c r="E131" s="149"/>
      <c r="F131" s="149"/>
      <c r="G131" s="149"/>
      <c r="H131" s="149"/>
      <c r="I131" s="149"/>
      <c r="J131" s="148"/>
      <c r="K131" s="178"/>
      <c r="L131" s="178"/>
      <c r="M131" s="178"/>
      <c r="N131" s="178"/>
      <c r="O131" s="178"/>
      <c r="P131" s="178"/>
      <c r="Q131" s="178"/>
      <c r="R131" s="178"/>
      <c r="S131" s="178"/>
      <c r="T131" s="178"/>
      <c r="U131" s="178"/>
      <c r="V131" s="178"/>
      <c r="W131" s="184"/>
      <c r="X131" s="184"/>
      <c r="Y131" s="184"/>
      <c r="Z131" s="184"/>
      <c r="AA131" s="217"/>
      <c r="AB131" s="217"/>
      <c r="AC131" s="217"/>
      <c r="AD131" s="217"/>
      <c r="AE131" s="217"/>
      <c r="AF131" s="217"/>
      <c r="AG131" s="217"/>
      <c r="AH131" s="218"/>
      <c r="AI131" s="218"/>
      <c r="AJ131" s="218"/>
      <c r="AK131" s="218"/>
      <c r="AL131" s="218"/>
      <c r="AM131" s="218"/>
      <c r="AN131" s="218"/>
      <c r="AO131" s="218"/>
      <c r="AP131" s="218"/>
      <c r="AQ131" s="218"/>
      <c r="AR131" s="218"/>
      <c r="AS131" s="218"/>
      <c r="AT131" s="218"/>
      <c r="AU131" s="218"/>
      <c r="AV131" s="218"/>
      <c r="AW131" s="218"/>
      <c r="AX131" s="218"/>
      <c r="AY131" s="218"/>
      <c r="AZ131" s="218"/>
      <c r="BA131" s="218"/>
      <c r="BB131" s="218"/>
      <c r="BC131" s="218"/>
      <c r="BD131" s="218"/>
      <c r="BE131" s="218"/>
      <c r="BF131" s="218"/>
      <c r="BG131" s="218"/>
      <c r="BH131" s="218"/>
      <c r="BI131" s="218"/>
      <c r="BJ131" s="218"/>
      <c r="BK131" s="218"/>
      <c r="BL131" s="218"/>
      <c r="BM131" s="218"/>
      <c r="BN131" s="218"/>
      <c r="BO131" s="218"/>
      <c r="BP131" s="218"/>
      <c r="BQ131" s="218"/>
      <c r="BR131" s="218"/>
      <c r="BS131" s="218"/>
      <c r="BT131" s="218"/>
      <c r="BU131" s="218"/>
      <c r="BV131" s="218"/>
      <c r="BW131" s="218"/>
      <c r="BX131" s="218"/>
      <c r="BY131" s="218"/>
      <c r="BZ131" s="218"/>
      <c r="CA131" s="218"/>
      <c r="CB131" s="218"/>
      <c r="CC131" s="218"/>
      <c r="CD131" s="218"/>
      <c r="CE131" s="218"/>
      <c r="CF131" s="218"/>
      <c r="CG131" s="218"/>
      <c r="CH131" s="218"/>
      <c r="CI131" s="218"/>
      <c r="CJ131" s="218"/>
      <c r="CK131" s="218"/>
      <c r="CL131" s="218"/>
    </row>
    <row r="132" s="127" customFormat="1" ht="100" customHeight="1" spans="1:90">
      <c r="A132" s="156" t="s">
        <v>58</v>
      </c>
      <c r="B132" s="148" t="s">
        <v>264</v>
      </c>
      <c r="C132" s="148"/>
      <c r="D132" s="148"/>
      <c r="E132" s="149"/>
      <c r="F132" s="149"/>
      <c r="G132" s="149"/>
      <c r="H132" s="149"/>
      <c r="I132" s="149"/>
      <c r="J132" s="148"/>
      <c r="K132" s="178">
        <f t="shared" ref="K132:V132" si="44">SUM(K133)</f>
        <v>3962</v>
      </c>
      <c r="L132" s="178">
        <f t="shared" si="44"/>
        <v>3962</v>
      </c>
      <c r="M132" s="178">
        <f t="shared" si="44"/>
        <v>0</v>
      </c>
      <c r="N132" s="178">
        <f t="shared" si="44"/>
        <v>34.1562</v>
      </c>
      <c r="O132" s="178">
        <f t="shared" si="44"/>
        <v>34.1562</v>
      </c>
      <c r="P132" s="178">
        <f t="shared" si="44"/>
        <v>0</v>
      </c>
      <c r="Q132" s="178">
        <f t="shared" si="44"/>
        <v>0</v>
      </c>
      <c r="R132" s="178">
        <f t="shared" si="44"/>
        <v>0</v>
      </c>
      <c r="S132" s="178">
        <f t="shared" si="44"/>
        <v>0</v>
      </c>
      <c r="T132" s="178">
        <f t="shared" si="44"/>
        <v>0</v>
      </c>
      <c r="U132" s="178">
        <f t="shared" si="44"/>
        <v>0</v>
      </c>
      <c r="V132" s="178">
        <f t="shared" si="44"/>
        <v>0</v>
      </c>
      <c r="W132" s="184"/>
      <c r="X132" s="184"/>
      <c r="Y132" s="184"/>
      <c r="Z132" s="184"/>
      <c r="AA132" s="217"/>
      <c r="AB132" s="217"/>
      <c r="AC132" s="217"/>
      <c r="AD132" s="217"/>
      <c r="AE132" s="217"/>
      <c r="AF132" s="217"/>
      <c r="AG132" s="217"/>
      <c r="AH132" s="218"/>
      <c r="AI132" s="218"/>
      <c r="AJ132" s="218"/>
      <c r="AK132" s="218"/>
      <c r="AL132" s="218"/>
      <c r="AM132" s="218"/>
      <c r="AN132" s="218"/>
      <c r="AO132" s="218"/>
      <c r="AP132" s="218"/>
      <c r="AQ132" s="218"/>
      <c r="AR132" s="218"/>
      <c r="AS132" s="218"/>
      <c r="AT132" s="218"/>
      <c r="AU132" s="218"/>
      <c r="AV132" s="218"/>
      <c r="AW132" s="218"/>
      <c r="AX132" s="218"/>
      <c r="AY132" s="218"/>
      <c r="AZ132" s="218"/>
      <c r="BA132" s="218"/>
      <c r="BB132" s="218"/>
      <c r="BC132" s="218"/>
      <c r="BD132" s="218"/>
      <c r="BE132" s="218"/>
      <c r="BF132" s="218"/>
      <c r="BG132" s="218"/>
      <c r="BH132" s="218"/>
      <c r="BI132" s="218"/>
      <c r="BJ132" s="218"/>
      <c r="BK132" s="218"/>
      <c r="BL132" s="218"/>
      <c r="BM132" s="218"/>
      <c r="BN132" s="218"/>
      <c r="BO132" s="218"/>
      <c r="BP132" s="218"/>
      <c r="BQ132" s="218"/>
      <c r="BR132" s="218"/>
      <c r="BS132" s="218"/>
      <c r="BT132" s="218"/>
      <c r="BU132" s="218"/>
      <c r="BV132" s="218"/>
      <c r="BW132" s="218"/>
      <c r="BX132" s="218"/>
      <c r="BY132" s="218"/>
      <c r="BZ132" s="218"/>
      <c r="CA132" s="218"/>
      <c r="CB132" s="218"/>
      <c r="CC132" s="218"/>
      <c r="CD132" s="218"/>
      <c r="CE132" s="218"/>
      <c r="CF132" s="218"/>
      <c r="CG132" s="218"/>
      <c r="CH132" s="218"/>
      <c r="CI132" s="218"/>
      <c r="CJ132" s="218"/>
      <c r="CK132" s="218"/>
      <c r="CL132" s="218"/>
    </row>
    <row r="133" s="123" customFormat="1" ht="202.5" spans="1:91">
      <c r="A133" s="157">
        <v>30</v>
      </c>
      <c r="B133" s="158" t="s">
        <v>265</v>
      </c>
      <c r="C133" s="158">
        <v>2025</v>
      </c>
      <c r="D133" s="159" t="s">
        <v>266</v>
      </c>
      <c r="E133" s="158" t="s">
        <v>79</v>
      </c>
      <c r="F133" s="158" t="s">
        <v>264</v>
      </c>
      <c r="G133" s="158" t="s">
        <v>47</v>
      </c>
      <c r="H133" s="158" t="s">
        <v>48</v>
      </c>
      <c r="I133" s="158" t="s">
        <v>267</v>
      </c>
      <c r="J133" s="159" t="s">
        <v>268</v>
      </c>
      <c r="K133" s="158">
        <v>3962</v>
      </c>
      <c r="L133" s="158">
        <v>3962</v>
      </c>
      <c r="M133" s="158"/>
      <c r="N133" s="158">
        <v>34.1562</v>
      </c>
      <c r="O133" s="158">
        <v>34.1562</v>
      </c>
      <c r="P133" s="181"/>
      <c r="Q133" s="181"/>
      <c r="R133" s="181"/>
      <c r="S133" s="181"/>
      <c r="T133" s="181"/>
      <c r="U133" s="181"/>
      <c r="V133" s="181"/>
      <c r="W133" s="159" t="s">
        <v>269</v>
      </c>
      <c r="X133" s="158" t="s">
        <v>270</v>
      </c>
      <c r="Y133" s="158" t="s">
        <v>269</v>
      </c>
      <c r="Z133" s="158" t="s">
        <v>270</v>
      </c>
      <c r="AA133" s="158" t="s">
        <v>271</v>
      </c>
      <c r="AB133" s="159" t="s">
        <v>272</v>
      </c>
      <c r="AC133" s="159" t="s">
        <v>273</v>
      </c>
      <c r="AD133" s="181" t="s">
        <v>402</v>
      </c>
      <c r="AE133" s="158" t="s">
        <v>403</v>
      </c>
      <c r="AF133" s="158" t="s">
        <v>367</v>
      </c>
      <c r="AH133" s="208"/>
      <c r="AI133" s="208"/>
      <c r="AJ133" s="208"/>
      <c r="AK133" s="208"/>
      <c r="AL133" s="208"/>
      <c r="AM133" s="208"/>
      <c r="AN133" s="208"/>
      <c r="AO133" s="208"/>
      <c r="AP133" s="208"/>
      <c r="AQ133" s="208"/>
      <c r="AR133" s="208"/>
      <c r="AS133" s="208"/>
      <c r="AT133" s="208"/>
      <c r="AU133" s="208"/>
      <c r="AV133" s="208"/>
      <c r="AW133" s="208"/>
      <c r="AX133" s="208"/>
      <c r="AY133" s="208"/>
      <c r="AZ133" s="208"/>
      <c r="BA133" s="208"/>
      <c r="BB133" s="208"/>
      <c r="BC133" s="208"/>
      <c r="BD133" s="208"/>
      <c r="BE133" s="208"/>
      <c r="BF133" s="208"/>
      <c r="BG133" s="208"/>
      <c r="BH133" s="208"/>
      <c r="BI133" s="208"/>
      <c r="BJ133" s="208"/>
      <c r="BK133" s="208"/>
      <c r="BL133" s="208"/>
      <c r="BM133" s="208"/>
      <c r="BN133" s="208"/>
      <c r="BO133" s="208"/>
      <c r="BP133" s="208"/>
      <c r="BQ133" s="208"/>
      <c r="BR133" s="208"/>
      <c r="BS133" s="208"/>
      <c r="BT133" s="208"/>
      <c r="BU133" s="208"/>
      <c r="BV133" s="208"/>
      <c r="BW133" s="208"/>
      <c r="BX133" s="208"/>
      <c r="BY133" s="208"/>
      <c r="BZ133" s="208"/>
      <c r="CA133" s="208"/>
      <c r="CB133" s="208"/>
      <c r="CC133" s="208"/>
      <c r="CD133" s="208"/>
      <c r="CE133" s="208"/>
      <c r="CF133" s="208"/>
      <c r="CG133" s="208"/>
      <c r="CH133" s="208"/>
      <c r="CI133" s="208"/>
      <c r="CJ133" s="208"/>
      <c r="CK133" s="208"/>
      <c r="CL133" s="208"/>
      <c r="CM133" s="212"/>
    </row>
    <row r="134" s="127" customFormat="1" ht="100" customHeight="1" spans="1:90">
      <c r="A134" s="156" t="s">
        <v>39</v>
      </c>
      <c r="B134" s="148" t="s">
        <v>274</v>
      </c>
      <c r="C134" s="148" t="s">
        <v>274</v>
      </c>
      <c r="D134" s="148" t="s">
        <v>274</v>
      </c>
      <c r="E134" s="149" t="s">
        <v>274</v>
      </c>
      <c r="F134" s="149" t="s">
        <v>274</v>
      </c>
      <c r="G134" s="149" t="s">
        <v>274</v>
      </c>
      <c r="H134" s="149" t="s">
        <v>274</v>
      </c>
      <c r="I134" s="149" t="s">
        <v>274</v>
      </c>
      <c r="J134" s="148" t="s">
        <v>274</v>
      </c>
      <c r="K134" s="178"/>
      <c r="L134" s="178"/>
      <c r="M134" s="178"/>
      <c r="N134" s="178"/>
      <c r="O134" s="178"/>
      <c r="P134" s="178"/>
      <c r="Q134" s="178"/>
      <c r="R134" s="178"/>
      <c r="S134" s="178"/>
      <c r="T134" s="178"/>
      <c r="U134" s="178"/>
      <c r="V134" s="178"/>
      <c r="W134" s="184"/>
      <c r="X134" s="184"/>
      <c r="Y134" s="184"/>
      <c r="Z134" s="184"/>
      <c r="AA134" s="217"/>
      <c r="AB134" s="217"/>
      <c r="AC134" s="217"/>
      <c r="AD134" s="217"/>
      <c r="AE134" s="217"/>
      <c r="AF134" s="217"/>
      <c r="AG134" s="217"/>
      <c r="AH134" s="218"/>
      <c r="AI134" s="218"/>
      <c r="AJ134" s="218"/>
      <c r="AK134" s="218"/>
      <c r="AL134" s="218"/>
      <c r="AM134" s="218"/>
      <c r="AN134" s="218"/>
      <c r="AO134" s="218"/>
      <c r="AP134" s="218"/>
      <c r="AQ134" s="218"/>
      <c r="AR134" s="218"/>
      <c r="AS134" s="218"/>
      <c r="AT134" s="218"/>
      <c r="AU134" s="218"/>
      <c r="AV134" s="218"/>
      <c r="AW134" s="218"/>
      <c r="AX134" s="218"/>
      <c r="AY134" s="218"/>
      <c r="AZ134" s="218"/>
      <c r="BA134" s="218"/>
      <c r="BB134" s="218"/>
      <c r="BC134" s="218"/>
      <c r="BD134" s="218"/>
      <c r="BE134" s="218"/>
      <c r="BF134" s="218"/>
      <c r="BG134" s="218"/>
      <c r="BH134" s="218"/>
      <c r="BI134" s="218"/>
      <c r="BJ134" s="218"/>
      <c r="BK134" s="218"/>
      <c r="BL134" s="218"/>
      <c r="BM134" s="218"/>
      <c r="BN134" s="218"/>
      <c r="BO134" s="218"/>
      <c r="BP134" s="218"/>
      <c r="BQ134" s="218"/>
      <c r="BR134" s="218"/>
      <c r="BS134" s="218"/>
      <c r="BT134" s="218"/>
      <c r="BU134" s="218"/>
      <c r="BV134" s="218"/>
      <c r="BW134" s="218"/>
      <c r="BX134" s="218"/>
      <c r="BY134" s="218"/>
      <c r="BZ134" s="218"/>
      <c r="CA134" s="218"/>
      <c r="CB134" s="218"/>
      <c r="CC134" s="218"/>
      <c r="CD134" s="218"/>
      <c r="CE134" s="218"/>
      <c r="CF134" s="218"/>
      <c r="CG134" s="218"/>
      <c r="CH134" s="218"/>
      <c r="CI134" s="218"/>
      <c r="CJ134" s="218"/>
      <c r="CK134" s="218"/>
      <c r="CL134" s="218"/>
    </row>
  </sheetData>
  <autoFilter ref="A4:CM134"/>
  <mergeCells count="137">
    <mergeCell ref="A1:D1"/>
    <mergeCell ref="A2:AC2"/>
    <mergeCell ref="L3:M3"/>
    <mergeCell ref="O3:V3"/>
    <mergeCell ref="W3:AA3"/>
    <mergeCell ref="A6:J6"/>
    <mergeCell ref="B7:J7"/>
    <mergeCell ref="B8:J8"/>
    <mergeCell ref="B9:J9"/>
    <mergeCell ref="B11:J11"/>
    <mergeCell ref="B13:J13"/>
    <mergeCell ref="B14:J14"/>
    <mergeCell ref="B15:J15"/>
    <mergeCell ref="B17:J17"/>
    <mergeCell ref="B19:J19"/>
    <mergeCell ref="B20:J20"/>
    <mergeCell ref="B21:J21"/>
    <mergeCell ref="B25:J25"/>
    <mergeCell ref="B26:J26"/>
    <mergeCell ref="B30:J30"/>
    <mergeCell ref="B31:J31"/>
    <mergeCell ref="B32:J32"/>
    <mergeCell ref="B33:J33"/>
    <mergeCell ref="B34:J34"/>
    <mergeCell ref="B38:J38"/>
    <mergeCell ref="B39:J39"/>
    <mergeCell ref="B40:J40"/>
    <mergeCell ref="B41:J41"/>
    <mergeCell ref="B45:J45"/>
    <mergeCell ref="B46:J46"/>
    <mergeCell ref="B47:J47"/>
    <mergeCell ref="B48:J48"/>
    <mergeCell ref="B49:J49"/>
    <mergeCell ref="B50:J50"/>
    <mergeCell ref="B51:J51"/>
    <mergeCell ref="B52:J52"/>
    <mergeCell ref="B53:J53"/>
    <mergeCell ref="B55:J55"/>
    <mergeCell ref="B56:J56"/>
    <mergeCell ref="B57:J57"/>
    <mergeCell ref="B58:J58"/>
    <mergeCell ref="B59:J59"/>
    <mergeCell ref="B60:J60"/>
    <mergeCell ref="B61:J61"/>
    <mergeCell ref="B63:J63"/>
    <mergeCell ref="B64:J64"/>
    <mergeCell ref="B65:J65"/>
    <mergeCell ref="B66:J66"/>
    <mergeCell ref="B67:J67"/>
    <mergeCell ref="B68:J68"/>
    <mergeCell ref="B69:J69"/>
    <mergeCell ref="B70:J70"/>
    <mergeCell ref="B71:J71"/>
    <mergeCell ref="B72:J72"/>
    <mergeCell ref="B73:J73"/>
    <mergeCell ref="B74:J74"/>
    <mergeCell ref="B75:J75"/>
    <mergeCell ref="B76:J76"/>
    <mergeCell ref="B77:J77"/>
    <mergeCell ref="B78:J78"/>
    <mergeCell ref="B79:J79"/>
    <mergeCell ref="B80:J80"/>
    <mergeCell ref="B81:J81"/>
    <mergeCell ref="B82:J82"/>
    <mergeCell ref="B87:J87"/>
    <mergeCell ref="B88:J88"/>
    <mergeCell ref="B89:J89"/>
    <mergeCell ref="B90:J90"/>
    <mergeCell ref="B91:J91"/>
    <mergeCell ref="B93:J93"/>
    <mergeCell ref="B94:J94"/>
    <mergeCell ref="B95:J95"/>
    <mergeCell ref="B100:J100"/>
    <mergeCell ref="B102:J102"/>
    <mergeCell ref="B103:J103"/>
    <mergeCell ref="B104:J104"/>
    <mergeCell ref="B105:J105"/>
    <mergeCell ref="B106:J106"/>
    <mergeCell ref="B107:J107"/>
    <mergeCell ref="B108:J108"/>
    <mergeCell ref="B109:J109"/>
    <mergeCell ref="B110:J110"/>
    <mergeCell ref="B111:J111"/>
    <mergeCell ref="B112:J112"/>
    <mergeCell ref="B113:J113"/>
    <mergeCell ref="B114:J114"/>
    <mergeCell ref="B115:J115"/>
    <mergeCell ref="B116:J116"/>
    <mergeCell ref="B117:J117"/>
    <mergeCell ref="B118:J118"/>
    <mergeCell ref="B119:J119"/>
    <mergeCell ref="B120:J120"/>
    <mergeCell ref="B121:J121"/>
    <mergeCell ref="B122:J122"/>
    <mergeCell ref="B124:J124"/>
    <mergeCell ref="B125:J125"/>
    <mergeCell ref="B126:J126"/>
    <mergeCell ref="B127:J127"/>
    <mergeCell ref="B128:J128"/>
    <mergeCell ref="B129:J129"/>
    <mergeCell ref="B130:J130"/>
    <mergeCell ref="B131:J131"/>
    <mergeCell ref="B132:J132"/>
    <mergeCell ref="B134:J134"/>
    <mergeCell ref="A3:A5"/>
    <mergeCell ref="B3:B5"/>
    <mergeCell ref="C3:C5"/>
    <mergeCell ref="D3:D5"/>
    <mergeCell ref="E3:E5"/>
    <mergeCell ref="F3:F5"/>
    <mergeCell ref="G3:G5"/>
    <mergeCell ref="H3:H5"/>
    <mergeCell ref="I3:I5"/>
    <mergeCell ref="J3:J5"/>
    <mergeCell ref="K3:K5"/>
    <mergeCell ref="L4:L5"/>
    <mergeCell ref="M4:M5"/>
    <mergeCell ref="N3:N5"/>
    <mergeCell ref="O4:O5"/>
    <mergeCell ref="P4:P5"/>
    <mergeCell ref="Q4:Q5"/>
    <mergeCell ref="R4:R5"/>
    <mergeCell ref="S4:S5"/>
    <mergeCell ref="T4:T5"/>
    <mergeCell ref="U4:U5"/>
    <mergeCell ref="V4:V5"/>
    <mergeCell ref="W4:W5"/>
    <mergeCell ref="X4:X5"/>
    <mergeCell ref="Y4:Y5"/>
    <mergeCell ref="Z4:Z5"/>
    <mergeCell ref="AA4:AA5"/>
    <mergeCell ref="AB3:AB5"/>
    <mergeCell ref="AC3:AC5"/>
    <mergeCell ref="AD3:AD5"/>
    <mergeCell ref="AE3:AE5"/>
    <mergeCell ref="AF3:AF5"/>
    <mergeCell ref="AG3:AG5"/>
  </mergeCells>
  <pageMargins left="0.75" right="0.75" top="1" bottom="1" header="0.5" footer="0.5"/>
  <headerFooter/>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O103"/>
  <sheetViews>
    <sheetView view="pageBreakPreview" zoomScaleNormal="100" zoomScaleSheetLayoutView="100" workbookViewId="0">
      <pane xSplit="1" ySplit="5" topLeftCell="B6" activePane="bottomRight" state="frozen"/>
      <selection/>
      <selection pane="topRight"/>
      <selection pane="bottomLeft"/>
      <selection pane="bottomRight" activeCell="F5" sqref="F5"/>
    </sheetView>
  </sheetViews>
  <sheetFormatPr defaultColWidth="8.8" defaultRowHeight="13.5"/>
  <cols>
    <col min="1" max="1" width="9.44166666666667" customWidth="1"/>
    <col min="2" max="2" width="36.25" customWidth="1"/>
    <col min="3" max="3" width="7.60833333333333" customWidth="1"/>
    <col min="4" max="4" width="10.7666666666667" customWidth="1"/>
    <col min="5" max="5" width="10.5583333333333" customWidth="1"/>
    <col min="6" max="6" width="14.6" customWidth="1"/>
    <col min="7" max="7" width="17.25" customWidth="1"/>
    <col min="8" max="21" width="8.8" hidden="1" customWidth="1"/>
  </cols>
  <sheetData>
    <row r="1" customFormat="1" spans="1:1">
      <c r="A1" s="80" t="s">
        <v>0</v>
      </c>
    </row>
    <row r="2" s="73" customFormat="1" ht="36" customHeight="1" spans="1:7">
      <c r="A2" s="81" t="s">
        <v>357</v>
      </c>
      <c r="B2" s="81"/>
      <c r="C2" s="81"/>
      <c r="D2" s="81"/>
      <c r="E2" s="81"/>
      <c r="F2" s="81"/>
      <c r="G2" s="81"/>
    </row>
    <row r="3" s="74" customFormat="1" ht="21" customHeight="1" spans="1:7">
      <c r="A3" s="82" t="s">
        <v>3</v>
      </c>
      <c r="B3" s="82" t="s">
        <v>276</v>
      </c>
      <c r="C3" s="82" t="s">
        <v>277</v>
      </c>
      <c r="D3" s="83" t="s">
        <v>278</v>
      </c>
      <c r="E3" s="84"/>
      <c r="F3" s="85" t="s">
        <v>279</v>
      </c>
      <c r="G3" s="86"/>
    </row>
    <row r="4" s="74" customFormat="1" ht="35" customHeight="1" spans="1:7">
      <c r="A4" s="82"/>
      <c r="B4" s="82"/>
      <c r="C4" s="87"/>
      <c r="D4" s="82" t="s">
        <v>280</v>
      </c>
      <c r="E4" s="88" t="s">
        <v>281</v>
      </c>
      <c r="F4" s="85" t="s">
        <v>282</v>
      </c>
      <c r="G4" s="86" t="s">
        <v>283</v>
      </c>
    </row>
    <row r="5" s="75" customFormat="1" ht="23" customHeight="1" spans="1:12">
      <c r="A5" s="30" t="s">
        <v>38</v>
      </c>
      <c r="B5" s="31"/>
      <c r="C5" s="89">
        <f t="shared" ref="C5:G5" si="0">C6+C41+C58+C81+C89+C96+C99</f>
        <v>30</v>
      </c>
      <c r="D5" s="89" t="e">
        <f t="shared" si="0"/>
        <v>#VALUE!</v>
      </c>
      <c r="E5" s="89">
        <f t="shared" si="0"/>
        <v>14668.187</v>
      </c>
      <c r="F5" s="89">
        <f t="shared" si="0"/>
        <v>21301.082369</v>
      </c>
      <c r="G5" s="90">
        <f t="shared" si="0"/>
        <v>1</v>
      </c>
      <c r="K5" s="105">
        <v>0</v>
      </c>
      <c r="L5" s="75">
        <v>100</v>
      </c>
    </row>
    <row r="6" s="76" customFormat="1" ht="14.25" spans="1:15">
      <c r="A6" s="91" t="s">
        <v>39</v>
      </c>
      <c r="B6" s="92" t="s">
        <v>40</v>
      </c>
      <c r="C6" s="93">
        <f t="shared" ref="C6:F6" si="1">C7+C21+C26+C30+C35+C14</f>
        <v>17</v>
      </c>
      <c r="D6" s="93" t="e">
        <f t="shared" si="1"/>
        <v>#VALUE!</v>
      </c>
      <c r="E6" s="93">
        <f t="shared" si="1"/>
        <v>10056.394</v>
      </c>
      <c r="F6" s="93">
        <f t="shared" si="1"/>
        <v>8415.397534</v>
      </c>
      <c r="G6" s="94">
        <f>F6/$F$5</f>
        <v>0.395069010495314</v>
      </c>
      <c r="H6" s="73"/>
      <c r="I6" s="73"/>
      <c r="J6" s="73"/>
      <c r="K6" s="106">
        <v>0</v>
      </c>
      <c r="L6" s="76">
        <v>72.94</v>
      </c>
      <c r="M6" s="76" t="s">
        <v>284</v>
      </c>
      <c r="N6" s="76" t="s">
        <v>285</v>
      </c>
      <c r="O6" s="76" t="str">
        <f>N6&amp;B6&amp;"类项目"&amp;C6&amp;"个项目，计划投资"&amp;F6&amp;"万元，投资占比"&amp;L6&amp;M6&amp;"。"</f>
        <v>（一）产业发展类项目17个项目，计划投资8415.397534万元，投资占比72.94%。</v>
      </c>
    </row>
    <row r="7" s="77" customFormat="1" ht="14.25" spans="1:15">
      <c r="A7" s="95" t="s">
        <v>41</v>
      </c>
      <c r="B7" s="96" t="s">
        <v>42</v>
      </c>
      <c r="C7" s="97">
        <f t="shared" ref="C7:G7" si="2">C8+C9+C10+C11+C12+C13</f>
        <v>4</v>
      </c>
      <c r="D7" s="98" t="e">
        <f t="shared" si="2"/>
        <v>#VALUE!</v>
      </c>
      <c r="E7" s="98">
        <f t="shared" si="2"/>
        <v>4855</v>
      </c>
      <c r="F7" s="98">
        <f t="shared" si="2"/>
        <v>2776.5658</v>
      </c>
      <c r="G7" s="98">
        <f t="shared" si="2"/>
        <v>0.000280220502254235</v>
      </c>
      <c r="H7" s="73"/>
      <c r="I7" s="73"/>
      <c r="J7" s="73"/>
      <c r="K7" s="106">
        <v>0</v>
      </c>
      <c r="N7" s="107" t="s">
        <v>286</v>
      </c>
      <c r="O7" s="77" t="str">
        <f>N7&amp;B7&amp;C7&amp;"个，计划投资"&amp;F7&amp;"万元，其中："</f>
        <v>1.产业到户奖补4个，计划投资2776.5658万元，其中：</v>
      </c>
    </row>
    <row r="8" s="73" customFormat="1" ht="14.25" spans="1:15">
      <c r="A8" s="99" t="s">
        <v>58</v>
      </c>
      <c r="B8" s="100" t="s">
        <v>59</v>
      </c>
      <c r="C8" s="62">
        <v>1</v>
      </c>
      <c r="D8" s="62" t="s">
        <v>23</v>
      </c>
      <c r="E8" s="62">
        <v>380</v>
      </c>
      <c r="F8" s="62">
        <v>5.969</v>
      </c>
      <c r="G8" s="94">
        <f>F8/$F$5</f>
        <v>0.000280220502254235</v>
      </c>
      <c r="H8" s="100"/>
      <c r="I8" s="100"/>
      <c r="J8" s="100"/>
      <c r="K8" s="108"/>
      <c r="O8" s="73" t="str">
        <f t="shared" ref="O8:O11" si="3">B8&amp;C8&amp;"个项目，建设规模"&amp;E8&amp;D8&amp;"，计划投资"&amp;F8&amp;"万元；"</f>
        <v>种植业1个项目，建设规模380户，计划投资5.969万元；</v>
      </c>
    </row>
    <row r="9" s="73" customFormat="1" ht="14.25" spans="1:15">
      <c r="A9" s="99" t="s">
        <v>58</v>
      </c>
      <c r="B9" s="100" t="s">
        <v>60</v>
      </c>
      <c r="C9" s="62">
        <v>1</v>
      </c>
      <c r="D9" s="62" t="s">
        <v>23</v>
      </c>
      <c r="E9" s="62">
        <v>3200</v>
      </c>
      <c r="F9" s="62">
        <v>2719.55</v>
      </c>
      <c r="G9" s="94"/>
      <c r="H9" s="100"/>
      <c r="I9" s="100"/>
      <c r="J9" s="100"/>
      <c r="K9" s="108"/>
      <c r="O9" s="73" t="str">
        <f t="shared" si="3"/>
        <v>畜牧业1个项目，建设规模3200户，计划投资2719.55万元；</v>
      </c>
    </row>
    <row r="10" s="73" customFormat="1" ht="14.25" spans="1:11">
      <c r="A10" s="99" t="s">
        <v>58</v>
      </c>
      <c r="B10" s="100" t="s">
        <v>61</v>
      </c>
      <c r="C10" s="62"/>
      <c r="D10" s="62"/>
      <c r="E10" s="62"/>
      <c r="F10" s="62"/>
      <c r="G10" s="94"/>
      <c r="H10" s="100"/>
      <c r="I10" s="100"/>
      <c r="J10" s="100"/>
      <c r="K10" s="108"/>
    </row>
    <row r="11" s="73" customFormat="1" ht="14.25" spans="1:15">
      <c r="A11" s="99" t="s">
        <v>58</v>
      </c>
      <c r="B11" s="100" t="s">
        <v>62</v>
      </c>
      <c r="C11" s="62"/>
      <c r="D11" s="62"/>
      <c r="E11" s="62"/>
      <c r="F11" s="62"/>
      <c r="G11" s="94"/>
      <c r="H11" s="100"/>
      <c r="I11" s="100"/>
      <c r="J11" s="100"/>
      <c r="K11" s="108"/>
      <c r="O11" s="73" t="str">
        <f t="shared" si="3"/>
        <v>渔业个项目，建设规模，计划投资万元；</v>
      </c>
    </row>
    <row r="12" s="73" customFormat="1" ht="14.25" spans="1:15">
      <c r="A12" s="99" t="s">
        <v>58</v>
      </c>
      <c r="B12" s="100" t="s">
        <v>63</v>
      </c>
      <c r="C12" s="62">
        <v>1</v>
      </c>
      <c r="D12" s="62" t="s">
        <v>23</v>
      </c>
      <c r="E12" s="62">
        <v>445</v>
      </c>
      <c r="F12" s="62">
        <v>43.7468</v>
      </c>
      <c r="G12" s="94"/>
      <c r="H12" s="100"/>
      <c r="I12" s="100"/>
      <c r="J12" s="100"/>
      <c r="K12" s="108"/>
      <c r="O12" s="73" t="str">
        <f>B12&amp;C12&amp;"个项目，建设规模"&amp;E12&amp;D12&amp;"，计划投资"&amp;F12&amp;"万元。"</f>
        <v>庭院经济1个项目，建设规模445户，计划投资43.7468万元。</v>
      </c>
    </row>
    <row r="13" customFormat="1" spans="1:11">
      <c r="A13" s="99" t="s">
        <v>58</v>
      </c>
      <c r="B13" s="100" t="s">
        <v>64</v>
      </c>
      <c r="C13" s="62">
        <v>1</v>
      </c>
      <c r="D13" s="62" t="s">
        <v>23</v>
      </c>
      <c r="E13" s="62">
        <v>830</v>
      </c>
      <c r="F13" s="62">
        <v>7.3</v>
      </c>
      <c r="G13" s="94"/>
      <c r="H13" s="100"/>
      <c r="I13" s="100"/>
      <c r="J13" s="100"/>
      <c r="K13" s="108"/>
    </row>
    <row r="14" customFormat="1" spans="1:11">
      <c r="A14" s="95" t="s">
        <v>41</v>
      </c>
      <c r="B14" s="95" t="s">
        <v>46</v>
      </c>
      <c r="C14" s="99">
        <f t="shared" ref="C14:F14" si="4">C15+C16+C17+C18+C19+C20</f>
        <v>6</v>
      </c>
      <c r="D14" s="99" t="e">
        <f t="shared" si="4"/>
        <v>#VALUE!</v>
      </c>
      <c r="E14" s="99">
        <f t="shared" si="4"/>
        <v>2585</v>
      </c>
      <c r="F14" s="99">
        <f t="shared" si="4"/>
        <v>3171.839264</v>
      </c>
      <c r="G14" s="94">
        <f>F14/$F$5</f>
        <v>0.148905074824557</v>
      </c>
      <c r="H14" s="99"/>
      <c r="I14" s="99"/>
      <c r="J14" s="99"/>
      <c r="K14" s="108"/>
    </row>
    <row r="15" customFormat="1" spans="1:11">
      <c r="A15" s="99" t="s">
        <v>58</v>
      </c>
      <c r="B15" s="99" t="s">
        <v>65</v>
      </c>
      <c r="C15" s="99"/>
      <c r="D15" s="99"/>
      <c r="E15" s="99"/>
      <c r="F15" s="99"/>
      <c r="G15" s="94"/>
      <c r="H15" s="99"/>
      <c r="I15" s="99"/>
      <c r="J15" s="99"/>
      <c r="K15" s="108"/>
    </row>
    <row r="16" customFormat="1" spans="1:11">
      <c r="A16" s="99" t="s">
        <v>58</v>
      </c>
      <c r="B16" s="99" t="s">
        <v>66</v>
      </c>
      <c r="C16" s="99">
        <v>3</v>
      </c>
      <c r="D16" s="99" t="s">
        <v>287</v>
      </c>
      <c r="E16" s="99">
        <v>5</v>
      </c>
      <c r="F16" s="99">
        <v>1845.868994</v>
      </c>
      <c r="G16" s="94">
        <f>F16/$F$5</f>
        <v>0.0866561126812194</v>
      </c>
      <c r="H16" s="99"/>
      <c r="I16" s="99"/>
      <c r="J16" s="99"/>
      <c r="K16" s="108"/>
    </row>
    <row r="17" customFormat="1" spans="1:11">
      <c r="A17" s="99" t="s">
        <v>58</v>
      </c>
      <c r="B17" s="99" t="s">
        <v>75</v>
      </c>
      <c r="C17" s="99"/>
      <c r="D17" s="99"/>
      <c r="E17" s="99"/>
      <c r="F17" s="99"/>
      <c r="G17" s="94"/>
      <c r="H17" s="99"/>
      <c r="I17" s="99"/>
      <c r="J17" s="99"/>
      <c r="K17" s="108"/>
    </row>
    <row r="18" customFormat="1" spans="1:11">
      <c r="A18" s="99" t="s">
        <v>58</v>
      </c>
      <c r="B18" s="99" t="s">
        <v>76</v>
      </c>
      <c r="C18" s="99">
        <v>3</v>
      </c>
      <c r="D18" s="99" t="s">
        <v>288</v>
      </c>
      <c r="E18" s="99">
        <v>2580</v>
      </c>
      <c r="F18" s="99">
        <v>1325.97027</v>
      </c>
      <c r="G18" s="94">
        <f>F18/$F$5</f>
        <v>0.0622489621433377</v>
      </c>
      <c r="H18" s="99"/>
      <c r="I18" s="99"/>
      <c r="J18" s="99"/>
      <c r="K18" s="108"/>
    </row>
    <row r="19" customFormat="1" spans="1:11">
      <c r="A19" s="99" t="s">
        <v>58</v>
      </c>
      <c r="B19" s="99" t="s">
        <v>95</v>
      </c>
      <c r="C19" s="99"/>
      <c r="D19" s="99"/>
      <c r="E19" s="99"/>
      <c r="F19" s="99"/>
      <c r="G19" s="94"/>
      <c r="H19" s="99"/>
      <c r="I19" s="99"/>
      <c r="J19" s="99"/>
      <c r="K19" s="108"/>
    </row>
    <row r="20" customFormat="1" spans="1:11">
      <c r="A20" s="99" t="s">
        <v>58</v>
      </c>
      <c r="B20" s="99" t="s">
        <v>404</v>
      </c>
      <c r="C20" s="99"/>
      <c r="D20" s="99"/>
      <c r="E20" s="99"/>
      <c r="F20" s="99"/>
      <c r="G20" s="94"/>
      <c r="H20" s="99"/>
      <c r="I20" s="99"/>
      <c r="J20" s="99"/>
      <c r="K20" s="108"/>
    </row>
    <row r="21" s="78" customFormat="1" spans="1:15">
      <c r="A21" s="95" t="s">
        <v>41</v>
      </c>
      <c r="B21" s="96" t="s">
        <v>104</v>
      </c>
      <c r="C21" s="101">
        <f t="shared" ref="C21:F21" si="5">C22+C23+C24+C25</f>
        <v>3</v>
      </c>
      <c r="D21" s="101" t="e">
        <f t="shared" si="5"/>
        <v>#VALUE!</v>
      </c>
      <c r="E21" s="101">
        <f t="shared" si="5"/>
        <v>1300</v>
      </c>
      <c r="F21" s="101">
        <f t="shared" si="5"/>
        <v>642.659307</v>
      </c>
      <c r="G21" s="94">
        <f>F21/$F$5</f>
        <v>0.030170265335215</v>
      </c>
      <c r="H21"/>
      <c r="I21"/>
      <c r="J21"/>
      <c r="K21" s="108">
        <v>0</v>
      </c>
      <c r="N21" s="109" t="s">
        <v>290</v>
      </c>
      <c r="O21" s="78" t="str">
        <f>N21&amp;B21&amp;C21&amp;"个，计划投资"&amp;F21&amp;"万元，其中："</f>
        <v>2.加工流通项目3个，计划投资642.659307万元，其中：</v>
      </c>
    </row>
    <row r="22" customFormat="1" spans="1:11">
      <c r="A22" s="99" t="s">
        <v>58</v>
      </c>
      <c r="B22" s="100" t="s">
        <v>105</v>
      </c>
      <c r="C22" s="100"/>
      <c r="D22" s="100"/>
      <c r="E22" s="100"/>
      <c r="F22" s="100"/>
      <c r="G22" s="94"/>
      <c r="H22" s="100"/>
      <c r="I22" s="100"/>
      <c r="J22" s="100"/>
      <c r="K22" s="108"/>
    </row>
    <row r="23" customFormat="1" spans="1:11">
      <c r="A23" s="99" t="s">
        <v>58</v>
      </c>
      <c r="B23" s="100" t="s">
        <v>106</v>
      </c>
      <c r="C23" s="100">
        <v>3</v>
      </c>
      <c r="D23" s="100" t="s">
        <v>358</v>
      </c>
      <c r="E23" s="100">
        <v>1300</v>
      </c>
      <c r="F23" s="100">
        <v>642.659307</v>
      </c>
      <c r="G23" s="94">
        <f>F23/$F$5</f>
        <v>0.030170265335215</v>
      </c>
      <c r="H23" s="100"/>
      <c r="I23" s="100"/>
      <c r="J23" s="100"/>
      <c r="K23" s="108"/>
    </row>
    <row r="24" customFormat="1" spans="1:15">
      <c r="A24" s="99" t="s">
        <v>58</v>
      </c>
      <c r="B24" s="100" t="s">
        <v>117</v>
      </c>
      <c r="C24" s="100"/>
      <c r="D24" s="100"/>
      <c r="E24" s="100"/>
      <c r="F24" s="100"/>
      <c r="G24" s="94"/>
      <c r="H24" s="100"/>
      <c r="I24" s="100"/>
      <c r="J24" s="100"/>
      <c r="K24" s="108"/>
      <c r="O24" t="str">
        <f>B24&amp;C24&amp;"个项目，建设规模"&amp;E24&amp;D24&amp;"，计划投资"&amp;F24&amp;"万元。"</f>
        <v>市场建设和农村电商物流个项目，建设规模，计划投资万元。</v>
      </c>
    </row>
    <row r="25" customFormat="1" spans="1:11">
      <c r="A25" s="99" t="s">
        <v>58</v>
      </c>
      <c r="B25" s="100" t="s">
        <v>118</v>
      </c>
      <c r="C25" s="100"/>
      <c r="D25" s="100"/>
      <c r="E25" s="100"/>
      <c r="F25" s="100"/>
      <c r="G25" s="94"/>
      <c r="H25" s="100"/>
      <c r="I25" s="100"/>
      <c r="J25" s="100"/>
      <c r="K25" s="108"/>
    </row>
    <row r="26" s="78" customFormat="1" spans="1:15">
      <c r="A26" s="95" t="s">
        <v>41</v>
      </c>
      <c r="B26" s="96" t="s">
        <v>119</v>
      </c>
      <c r="C26" s="101">
        <f t="shared" ref="C26:F26" si="6">C27+C28+C29</f>
        <v>3</v>
      </c>
      <c r="D26" s="101" t="e">
        <f t="shared" si="6"/>
        <v>#VALUE!</v>
      </c>
      <c r="E26" s="101">
        <f t="shared" si="6"/>
        <v>16.394</v>
      </c>
      <c r="F26" s="101">
        <v>1709.213212</v>
      </c>
      <c r="G26" s="94">
        <f>F26/$F$5</f>
        <v>0.080240674271438</v>
      </c>
      <c r="H26"/>
      <c r="I26"/>
      <c r="J26"/>
      <c r="K26" s="108">
        <v>0</v>
      </c>
      <c r="N26" s="109" t="s">
        <v>291</v>
      </c>
      <c r="O26" s="78" t="str">
        <f>N26&amp;B26&amp;C26&amp;"个，计划投资"&amp;F26&amp;"万元，其中："</f>
        <v>3.配套基础设施项目3个，计划投资1709.213212万元，其中：</v>
      </c>
    </row>
    <row r="27" customFormat="1" ht="24" spans="1:15">
      <c r="A27" s="99" t="s">
        <v>58</v>
      </c>
      <c r="B27" s="100" t="s">
        <v>120</v>
      </c>
      <c r="C27" s="102">
        <v>3</v>
      </c>
      <c r="D27" s="102" t="s">
        <v>292</v>
      </c>
      <c r="E27" s="102">
        <v>16.394</v>
      </c>
      <c r="F27" s="102">
        <v>1709.213212</v>
      </c>
      <c r="G27" s="94">
        <f>F27/$F$5</f>
        <v>0.080240674271438</v>
      </c>
      <c r="K27" s="108"/>
      <c r="O27" t="str">
        <f>B27&amp;C27&amp;"个项目，建设规模"&amp;E27&amp;D27&amp;"，计划投资"&amp;F27&amp;"万元；"</f>
        <v>小型农田水利设施建设(排碱渠、节水灌溉、防渗渠建设、其它乡村振兴有关的农田水利建设)3个项目，建设规模16.394公里，计划投资1709.213212万元；</v>
      </c>
    </row>
    <row r="28" customFormat="1" spans="1:15">
      <c r="A28" s="99" t="s">
        <v>58</v>
      </c>
      <c r="B28" s="100" t="s">
        <v>149</v>
      </c>
      <c r="C28" s="102"/>
      <c r="D28" s="102"/>
      <c r="E28" s="102"/>
      <c r="F28" s="102"/>
      <c r="G28" s="94"/>
      <c r="K28" s="108"/>
      <c r="O28" t="str">
        <f>B28&amp;C28&amp;"个项目，建设规模"&amp;E28&amp;D28&amp;"，计划投资"&amp;F28&amp;"万元；"</f>
        <v>产业园（区）个项目，建设规模，计划投资万元；</v>
      </c>
    </row>
    <row r="29" customFormat="1" spans="1:15">
      <c r="A29" s="99" t="s">
        <v>58</v>
      </c>
      <c r="B29" s="100" t="s">
        <v>150</v>
      </c>
      <c r="C29" s="102"/>
      <c r="D29" s="102"/>
      <c r="E29" s="102"/>
      <c r="F29" s="102"/>
      <c r="G29" s="94"/>
      <c r="K29" s="108"/>
      <c r="O29" t="str">
        <f>B29&amp;C29&amp;"个项目，建设规模"&amp;E29&amp;D29&amp;"，计划投资"&amp;F29&amp;"万元。"</f>
        <v>其他（合作社补助、壮大村集体经济）个项目，建设规模，计划投资万元。</v>
      </c>
    </row>
    <row r="30" s="78" customFormat="1" spans="1:14">
      <c r="A30" s="95" t="s">
        <v>41</v>
      </c>
      <c r="B30" s="96" t="s">
        <v>151</v>
      </c>
      <c r="C30" s="101">
        <f t="shared" ref="C30:F30" si="7">C31+C32+C33+C34</f>
        <v>0</v>
      </c>
      <c r="D30" s="101">
        <f t="shared" si="7"/>
        <v>0</v>
      </c>
      <c r="E30" s="101">
        <f t="shared" si="7"/>
        <v>0</v>
      </c>
      <c r="F30" s="101">
        <f t="shared" si="7"/>
        <v>0</v>
      </c>
      <c r="G30" s="94"/>
      <c r="H30"/>
      <c r="I30"/>
      <c r="J30"/>
      <c r="K30" s="108">
        <v>0</v>
      </c>
      <c r="N30" s="109"/>
    </row>
    <row r="31" customFormat="1" spans="1:11">
      <c r="A31" s="99" t="s">
        <v>58</v>
      </c>
      <c r="B31" s="100" t="s">
        <v>152</v>
      </c>
      <c r="C31" s="102"/>
      <c r="D31" s="102"/>
      <c r="E31" s="102"/>
      <c r="F31" s="102"/>
      <c r="G31" s="94"/>
      <c r="K31" s="108"/>
    </row>
    <row r="32" customFormat="1" spans="1:11">
      <c r="A32" s="99" t="s">
        <v>58</v>
      </c>
      <c r="B32" s="100" t="s">
        <v>153</v>
      </c>
      <c r="C32" s="102"/>
      <c r="D32" s="102"/>
      <c r="E32" s="102"/>
      <c r="F32" s="102"/>
      <c r="G32" s="94"/>
      <c r="K32" s="108"/>
    </row>
    <row r="33" customFormat="1" spans="1:11">
      <c r="A33" s="99" t="s">
        <v>58</v>
      </c>
      <c r="B33" s="100" t="s">
        <v>154</v>
      </c>
      <c r="C33" s="102"/>
      <c r="D33" s="102"/>
      <c r="E33" s="102"/>
      <c r="F33" s="102"/>
      <c r="G33" s="94"/>
      <c r="K33" s="108"/>
    </row>
    <row r="34" customFormat="1" spans="1:11">
      <c r="A34" s="99" t="s">
        <v>58</v>
      </c>
      <c r="B34" s="100" t="s">
        <v>155</v>
      </c>
      <c r="C34" s="102"/>
      <c r="D34" s="102"/>
      <c r="E34" s="102"/>
      <c r="F34" s="102"/>
      <c r="G34" s="94"/>
      <c r="K34" s="108"/>
    </row>
    <row r="35" s="78" customFormat="1" spans="1:15">
      <c r="A35" s="95" t="s">
        <v>41</v>
      </c>
      <c r="B35" s="96" t="s">
        <v>156</v>
      </c>
      <c r="C35" s="101">
        <f t="shared" ref="C35:F35" si="8">C36+C37+C38+C39+C40</f>
        <v>1</v>
      </c>
      <c r="D35" s="101" t="e">
        <f t="shared" si="8"/>
        <v>#VALUE!</v>
      </c>
      <c r="E35" s="101">
        <f t="shared" si="8"/>
        <v>1300</v>
      </c>
      <c r="F35" s="101">
        <f t="shared" si="8"/>
        <v>115.119951</v>
      </c>
      <c r="G35" s="94">
        <f>F35/$F$5</f>
        <v>0.00540441790730489</v>
      </c>
      <c r="H35"/>
      <c r="I35"/>
      <c r="J35"/>
      <c r="K35" s="108">
        <v>0</v>
      </c>
      <c r="N35" s="109" t="s">
        <v>293</v>
      </c>
      <c r="O35" s="78" t="str">
        <f>N35&amp;B35&amp;C35&amp;"个，计划投资"&amp;F35&amp;"万元，其中："</f>
        <v>4.金融保险配套项目1个，计划投资115.119951万元，其中：</v>
      </c>
    </row>
    <row r="36" customFormat="1" spans="1:15">
      <c r="A36" s="99" t="s">
        <v>58</v>
      </c>
      <c r="B36" s="100" t="s">
        <v>157</v>
      </c>
      <c r="C36" s="102">
        <v>1</v>
      </c>
      <c r="D36" s="102" t="s">
        <v>23</v>
      </c>
      <c r="E36" s="102">
        <v>1300</v>
      </c>
      <c r="F36" s="102">
        <v>115.119951</v>
      </c>
      <c r="G36" s="94">
        <f>F36/$F$5</f>
        <v>0.00540441790730489</v>
      </c>
      <c r="K36" s="108"/>
      <c r="O36" t="str">
        <f>B36&amp;C36&amp;"个项目，建设规模"&amp;E36&amp;D36&amp;"，计划投资"&amp;F36&amp;"万元。"</f>
        <v>小额贷款贴息1个项目，建设规模1300户，计划投资115.119951万元。</v>
      </c>
    </row>
    <row r="37" customFormat="1" spans="1:11">
      <c r="A37" s="99" t="s">
        <v>58</v>
      </c>
      <c r="B37" s="100" t="s">
        <v>164</v>
      </c>
      <c r="C37" s="102"/>
      <c r="D37" s="102"/>
      <c r="E37" s="102"/>
      <c r="F37" s="102"/>
      <c r="G37" s="94"/>
      <c r="K37" s="108"/>
    </row>
    <row r="38" customFormat="1" spans="1:11">
      <c r="A38" s="99" t="s">
        <v>58</v>
      </c>
      <c r="B38" s="100" t="s">
        <v>165</v>
      </c>
      <c r="C38" s="102"/>
      <c r="D38" s="102"/>
      <c r="E38" s="102"/>
      <c r="F38" s="102"/>
      <c r="G38" s="94"/>
      <c r="K38" s="108"/>
    </row>
    <row r="39" customFormat="1" spans="1:11">
      <c r="A39" s="99" t="s">
        <v>58</v>
      </c>
      <c r="B39" s="100" t="s">
        <v>166</v>
      </c>
      <c r="C39" s="102"/>
      <c r="D39" s="102"/>
      <c r="E39" s="102"/>
      <c r="F39" s="102"/>
      <c r="G39" s="94"/>
      <c r="K39" s="108"/>
    </row>
    <row r="40" customFormat="1" spans="1:11">
      <c r="A40" s="99" t="s">
        <v>58</v>
      </c>
      <c r="B40" s="100" t="s">
        <v>167</v>
      </c>
      <c r="C40" s="102"/>
      <c r="D40" s="102"/>
      <c r="E40" s="102"/>
      <c r="F40" s="102"/>
      <c r="G40" s="94"/>
      <c r="K40" s="108"/>
    </row>
    <row r="41" s="79" customFormat="1" spans="1:15">
      <c r="A41" s="91" t="s">
        <v>39</v>
      </c>
      <c r="B41" s="92" t="s">
        <v>168</v>
      </c>
      <c r="C41" s="103">
        <f t="shared" ref="C41:F41" si="9">C42+C45+C49+C52+C56</f>
        <v>1</v>
      </c>
      <c r="D41" s="103" t="e">
        <f t="shared" si="9"/>
        <v>#VALUE!</v>
      </c>
      <c r="E41" s="103">
        <f t="shared" si="9"/>
        <v>0</v>
      </c>
      <c r="F41" s="103">
        <f t="shared" si="9"/>
        <v>251.162755</v>
      </c>
      <c r="G41" s="94">
        <f>F41/$F$5</f>
        <v>0.0117910794695355</v>
      </c>
      <c r="H41"/>
      <c r="I41"/>
      <c r="J41"/>
      <c r="K41" s="108">
        <v>0</v>
      </c>
      <c r="L41" s="110">
        <v>0.7</v>
      </c>
      <c r="M41" s="110" t="s">
        <v>284</v>
      </c>
      <c r="N41" s="110" t="s">
        <v>294</v>
      </c>
      <c r="O41" s="110" t="str">
        <f>N41&amp;B41&amp;"类项目"&amp;C41&amp;"个项目，计划投资"&amp;F41&amp;"万元，投资占比"&amp;L41&amp;M41&amp;"。"</f>
        <v>（二）就业项目类项目1个项目，计划投资251.162755万元，投资占比0.7%。</v>
      </c>
    </row>
    <row r="42" s="78" customFormat="1" spans="1:14">
      <c r="A42" s="95" t="s">
        <v>41</v>
      </c>
      <c r="B42" s="96" t="s">
        <v>169</v>
      </c>
      <c r="C42" s="101">
        <f t="shared" ref="C42:F42" si="10">C43+C44</f>
        <v>1</v>
      </c>
      <c r="D42" s="101" t="e">
        <f t="shared" si="10"/>
        <v>#VALUE!</v>
      </c>
      <c r="E42" s="101">
        <f t="shared" si="10"/>
        <v>0</v>
      </c>
      <c r="F42" s="101">
        <f t="shared" si="10"/>
        <v>251.162755</v>
      </c>
      <c r="G42" s="94">
        <f>F42/$F$5</f>
        <v>0.0117910794695355</v>
      </c>
      <c r="H42"/>
      <c r="I42"/>
      <c r="J42"/>
      <c r="K42" s="108">
        <v>0</v>
      </c>
      <c r="N42" s="109"/>
    </row>
    <row r="43" customFormat="1" spans="1:11">
      <c r="A43" s="99" t="s">
        <v>58</v>
      </c>
      <c r="B43" s="100" t="s">
        <v>170</v>
      </c>
      <c r="C43" s="102">
        <v>1</v>
      </c>
      <c r="D43" s="102" t="s">
        <v>24</v>
      </c>
      <c r="E43" s="102"/>
      <c r="F43" s="102">
        <v>251.162755</v>
      </c>
      <c r="G43" s="94">
        <f>F43/$F$5</f>
        <v>0.0117910794695355</v>
      </c>
      <c r="K43" s="108"/>
    </row>
    <row r="44" customFormat="1" spans="1:11">
      <c r="A44" s="99" t="s">
        <v>58</v>
      </c>
      <c r="B44" s="100" t="s">
        <v>179</v>
      </c>
      <c r="C44" s="102"/>
      <c r="D44" s="102"/>
      <c r="E44" s="102"/>
      <c r="F44" s="102"/>
      <c r="G44" s="94"/>
      <c r="K44" s="108"/>
    </row>
    <row r="45" s="78" customFormat="1" spans="1:14">
      <c r="A45" s="95" t="s">
        <v>41</v>
      </c>
      <c r="B45" s="96" t="s">
        <v>180</v>
      </c>
      <c r="C45" s="101"/>
      <c r="D45" s="101"/>
      <c r="E45" s="101"/>
      <c r="F45" s="101"/>
      <c r="G45" s="94"/>
      <c r="H45"/>
      <c r="I45"/>
      <c r="J45"/>
      <c r="K45" s="108">
        <v>0</v>
      </c>
      <c r="N45" s="109"/>
    </row>
    <row r="46" customFormat="1" spans="1:11">
      <c r="A46" s="99" t="s">
        <v>58</v>
      </c>
      <c r="B46" s="100" t="s">
        <v>181</v>
      </c>
      <c r="C46" s="102"/>
      <c r="D46" s="102"/>
      <c r="E46" s="102"/>
      <c r="F46" s="102"/>
      <c r="G46" s="94"/>
      <c r="K46" s="108"/>
    </row>
    <row r="47" customFormat="1" spans="1:11">
      <c r="A47" s="99" t="s">
        <v>58</v>
      </c>
      <c r="B47" s="100" t="s">
        <v>182</v>
      </c>
      <c r="C47" s="102"/>
      <c r="D47" s="102"/>
      <c r="E47" s="102"/>
      <c r="F47" s="102"/>
      <c r="G47" s="94"/>
      <c r="K47" s="108"/>
    </row>
    <row r="48" customFormat="1" spans="1:11">
      <c r="A48" s="99" t="s">
        <v>58</v>
      </c>
      <c r="B48" s="100" t="s">
        <v>183</v>
      </c>
      <c r="C48" s="102"/>
      <c r="D48" s="102"/>
      <c r="E48" s="102"/>
      <c r="F48" s="102"/>
      <c r="G48" s="94"/>
      <c r="K48" s="108"/>
    </row>
    <row r="49" s="78" customFormat="1" spans="1:14">
      <c r="A49" s="95" t="s">
        <v>41</v>
      </c>
      <c r="B49" s="96" t="s">
        <v>184</v>
      </c>
      <c r="C49" s="101"/>
      <c r="D49" s="101"/>
      <c r="E49" s="101"/>
      <c r="F49" s="101"/>
      <c r="G49" s="94"/>
      <c r="H49"/>
      <c r="I49"/>
      <c r="J49"/>
      <c r="K49" s="108">
        <v>0</v>
      </c>
      <c r="N49" s="109"/>
    </row>
    <row r="50" customFormat="1" spans="1:11">
      <c r="A50" s="99" t="s">
        <v>58</v>
      </c>
      <c r="B50" s="100" t="s">
        <v>185</v>
      </c>
      <c r="C50" s="102"/>
      <c r="D50" s="102"/>
      <c r="E50" s="102"/>
      <c r="F50" s="102"/>
      <c r="G50" s="94"/>
      <c r="K50" s="108"/>
    </row>
    <row r="51" customFormat="1" spans="1:11">
      <c r="A51" s="99" t="s">
        <v>58</v>
      </c>
      <c r="B51" s="100" t="s">
        <v>186</v>
      </c>
      <c r="C51" s="102"/>
      <c r="D51" s="102"/>
      <c r="E51" s="102"/>
      <c r="F51" s="102"/>
      <c r="G51" s="94"/>
      <c r="K51" s="108"/>
    </row>
    <row r="52" s="78" customFormat="1" spans="1:14">
      <c r="A52" s="95" t="s">
        <v>41</v>
      </c>
      <c r="B52" s="96" t="s">
        <v>187</v>
      </c>
      <c r="C52" s="101"/>
      <c r="D52" s="101"/>
      <c r="E52" s="101"/>
      <c r="F52" s="101"/>
      <c r="G52" s="94"/>
      <c r="H52"/>
      <c r="I52"/>
      <c r="J52"/>
      <c r="K52" s="108">
        <v>0</v>
      </c>
      <c r="N52" s="109"/>
    </row>
    <row r="53" customFormat="1" spans="1:11">
      <c r="A53" s="99" t="s">
        <v>58</v>
      </c>
      <c r="B53" s="100" t="s">
        <v>188</v>
      </c>
      <c r="C53" s="102"/>
      <c r="D53" s="102"/>
      <c r="E53" s="102"/>
      <c r="F53" s="102"/>
      <c r="G53" s="94"/>
      <c r="K53" s="108"/>
    </row>
    <row r="54" customFormat="1" spans="1:11">
      <c r="A54" s="99" t="s">
        <v>58</v>
      </c>
      <c r="B54" s="100" t="s">
        <v>189</v>
      </c>
      <c r="C54" s="102"/>
      <c r="D54" s="102"/>
      <c r="E54" s="102"/>
      <c r="F54" s="102"/>
      <c r="G54" s="94"/>
      <c r="K54" s="108"/>
    </row>
    <row r="55" customFormat="1" spans="1:11">
      <c r="A55" s="99" t="s">
        <v>58</v>
      </c>
      <c r="B55" s="100" t="s">
        <v>190</v>
      </c>
      <c r="C55" s="102"/>
      <c r="D55" s="102"/>
      <c r="E55" s="102"/>
      <c r="F55" s="102"/>
      <c r="G55" s="94"/>
      <c r="K55" s="108"/>
    </row>
    <row r="56" s="78" customFormat="1" spans="1:15">
      <c r="A56" s="95" t="s">
        <v>41</v>
      </c>
      <c r="B56" s="96" t="s">
        <v>191</v>
      </c>
      <c r="C56" s="101"/>
      <c r="D56" s="101"/>
      <c r="E56" s="101"/>
      <c r="F56" s="101"/>
      <c r="G56" s="94"/>
      <c r="H56"/>
      <c r="I56"/>
      <c r="J56"/>
      <c r="K56" s="108">
        <v>0</v>
      </c>
      <c r="N56" s="109" t="s">
        <v>286</v>
      </c>
      <c r="O56" s="78" t="str">
        <f>N56&amp;B56&amp;C56&amp;"个，计划投资"&amp;F56&amp;"万元，其中："</f>
        <v>1.公益性岗位个，计划投资万元，其中：</v>
      </c>
    </row>
    <row r="57" customFormat="1" spans="1:15">
      <c r="A57" s="99" t="s">
        <v>58</v>
      </c>
      <c r="B57" s="100" t="s">
        <v>191</v>
      </c>
      <c r="C57" s="102"/>
      <c r="D57" s="102"/>
      <c r="E57" s="102"/>
      <c r="F57" s="102"/>
      <c r="G57" s="94"/>
      <c r="K57" s="108"/>
      <c r="O57" t="str">
        <f>B57&amp;C57&amp;"个项目，建设规模"&amp;E57&amp;D57&amp;"，计划投资"&amp;F57&amp;"万元。"</f>
        <v>公益性岗位个项目，建设规模，计划投资万元。</v>
      </c>
    </row>
    <row r="58" s="79" customFormat="1" spans="1:15">
      <c r="A58" s="91" t="s">
        <v>39</v>
      </c>
      <c r="B58" s="92" t="s">
        <v>192</v>
      </c>
      <c r="C58" s="103">
        <f t="shared" ref="C58:F58" si="11">C59+C69+C74</f>
        <v>10</v>
      </c>
      <c r="D58" s="103" t="e">
        <f t="shared" si="11"/>
        <v>#VALUE!</v>
      </c>
      <c r="E58" s="103">
        <f t="shared" si="11"/>
        <v>65.793</v>
      </c>
      <c r="F58" s="103">
        <f t="shared" si="11"/>
        <v>12373.56588</v>
      </c>
      <c r="G58" s="94">
        <f>F58/$F$5</f>
        <v>0.580889067778432</v>
      </c>
      <c r="H58"/>
      <c r="I58"/>
      <c r="J58"/>
      <c r="K58" s="108">
        <v>0</v>
      </c>
      <c r="L58" s="110">
        <v>24.97</v>
      </c>
      <c r="M58" s="110" t="s">
        <v>284</v>
      </c>
      <c r="N58" s="110" t="s">
        <v>295</v>
      </c>
      <c r="O58" s="110" t="str">
        <f>N58&amp;B58&amp;"类项目"&amp;C58&amp;"个项目，计划投资"&amp;F58&amp;"万元，投资占比"&amp;L58&amp;M58&amp;"。"</f>
        <v>（三）乡村建设行动类项目10个项目，计划投资12373.56588万元，投资占比24.97%。</v>
      </c>
    </row>
    <row r="59" s="78" customFormat="1" spans="1:15">
      <c r="A59" s="95" t="s">
        <v>41</v>
      </c>
      <c r="B59" s="96" t="s">
        <v>193</v>
      </c>
      <c r="C59" s="101">
        <f t="shared" ref="C59:F59" si="12">C60+C61+C62+C63+C64+C65+C66+C67+C68</f>
        <v>5</v>
      </c>
      <c r="D59" s="101" t="e">
        <f t="shared" si="12"/>
        <v>#VALUE!</v>
      </c>
      <c r="E59" s="101">
        <f t="shared" si="12"/>
        <v>29.293</v>
      </c>
      <c r="F59" s="101">
        <f t="shared" si="12"/>
        <v>9855.74</v>
      </c>
      <c r="G59" s="94">
        <f>F59/$F$5</f>
        <v>0.462687286461241</v>
      </c>
      <c r="H59"/>
      <c r="I59"/>
      <c r="J59"/>
      <c r="K59" s="108">
        <v>0</v>
      </c>
      <c r="N59" s="109" t="s">
        <v>286</v>
      </c>
      <c r="O59" s="78" t="str">
        <f>N59&amp;B59&amp;"类项目"&amp;C59&amp;"个，计划投资"&amp;F59&amp;"万元，其中："</f>
        <v>1.农村基础设施（含产业基础设施配套）类项目5个，计划投资9855.74万元，其中：</v>
      </c>
    </row>
    <row r="60" customFormat="1" spans="1:11">
      <c r="A60" s="99" t="s">
        <v>58</v>
      </c>
      <c r="B60" s="100" t="s">
        <v>194</v>
      </c>
      <c r="C60" s="104"/>
      <c r="D60" s="104"/>
      <c r="E60" s="104"/>
      <c r="F60" s="104"/>
      <c r="G60" s="94"/>
      <c r="K60" s="111"/>
    </row>
    <row r="61" customFormat="1" ht="48" spans="1:15">
      <c r="A61" s="99" t="s">
        <v>58</v>
      </c>
      <c r="B61" s="100" t="s">
        <v>195</v>
      </c>
      <c r="C61" s="104"/>
      <c r="D61" s="104"/>
      <c r="E61" s="104"/>
      <c r="F61" s="104"/>
      <c r="G61" s="94"/>
      <c r="K61" s="111"/>
      <c r="O61" t="str">
        <f t="shared" ref="O61:O65" si="13">B61&amp;C61&amp;"个项目，建设规模"&amp;E61&amp;D61&amp;"，计划投资"&amp;F61&amp;"万元；"</f>
        <v>农村道路（县乡之间、乡乡之间、乡村之间及其沿线管理、服务等附属设施；道路安全生命防护工程、危旧桥梁改造；乡级客货运输站场、招呼站；村内道路、通户路等）个项目，建设规模，计划投资万元；</v>
      </c>
    </row>
    <row r="62" customFormat="1" spans="1:15">
      <c r="A62" s="99" t="s">
        <v>58</v>
      </c>
      <c r="B62" s="100" t="s">
        <v>196</v>
      </c>
      <c r="C62" s="104"/>
      <c r="D62" s="104"/>
      <c r="E62" s="104"/>
      <c r="F62" s="104"/>
      <c r="G62" s="94"/>
      <c r="K62" s="111"/>
      <c r="O62" t="str">
        <f t="shared" si="13"/>
        <v>产业路、资源路、旅游路建设个项目，建设规模，计划投资万元；</v>
      </c>
    </row>
    <row r="63" customFormat="1" spans="1:11">
      <c r="A63" s="99" t="s">
        <v>58</v>
      </c>
      <c r="B63" s="100" t="s">
        <v>197</v>
      </c>
      <c r="C63" s="104">
        <v>4</v>
      </c>
      <c r="D63" s="104" t="s">
        <v>292</v>
      </c>
      <c r="E63" s="104">
        <v>20.18</v>
      </c>
      <c r="F63" s="104">
        <v>7055.74</v>
      </c>
      <c r="G63" s="94">
        <f>F63/$F$5</f>
        <v>0.331238567025514</v>
      </c>
      <c r="K63" s="111"/>
    </row>
    <row r="64" customFormat="1" spans="1:11">
      <c r="A64" s="99" t="s">
        <v>58</v>
      </c>
      <c r="B64" s="100" t="s">
        <v>216</v>
      </c>
      <c r="C64" s="104"/>
      <c r="D64" s="104"/>
      <c r="E64" s="104"/>
      <c r="F64" s="104"/>
      <c r="G64" s="94"/>
      <c r="K64" s="111"/>
    </row>
    <row r="65" customFormat="1" ht="24" spans="1:15">
      <c r="A65" s="99" t="s">
        <v>58</v>
      </c>
      <c r="B65" s="100" t="s">
        <v>217</v>
      </c>
      <c r="C65" s="104"/>
      <c r="D65" s="104"/>
      <c r="E65" s="104"/>
      <c r="F65" s="104"/>
      <c r="G65" s="94"/>
      <c r="K65" s="111"/>
      <c r="O65" t="str">
        <f t="shared" si="13"/>
        <v>数字乡村建设（信息通信基础设施建设、数字化、智能化建设等）个项目，建设规模，计划投资万元；</v>
      </c>
    </row>
    <row r="66" customFormat="1" ht="24" spans="1:11">
      <c r="A66" s="99" t="s">
        <v>58</v>
      </c>
      <c r="B66" s="100" t="s">
        <v>405</v>
      </c>
      <c r="C66" s="104"/>
      <c r="D66" s="104"/>
      <c r="E66" s="104"/>
      <c r="F66" s="104"/>
      <c r="G66" s="94"/>
      <c r="K66" s="111"/>
    </row>
    <row r="67" customFormat="1" spans="1:11">
      <c r="A67" s="99" t="s">
        <v>58</v>
      </c>
      <c r="B67" s="100" t="s">
        <v>219</v>
      </c>
      <c r="C67" s="104"/>
      <c r="D67" s="104"/>
      <c r="E67" s="104"/>
      <c r="F67" s="104"/>
      <c r="G67" s="94"/>
      <c r="K67" s="111"/>
    </row>
    <row r="68" customFormat="1" spans="1:15">
      <c r="A68" s="99" t="s">
        <v>58</v>
      </c>
      <c r="B68" s="100" t="s">
        <v>220</v>
      </c>
      <c r="C68" s="104">
        <v>1</v>
      </c>
      <c r="D68" s="104" t="s">
        <v>292</v>
      </c>
      <c r="E68" s="104">
        <v>9.113</v>
      </c>
      <c r="F68" s="104">
        <v>2800</v>
      </c>
      <c r="G68" s="94"/>
      <c r="K68" s="111"/>
      <c r="O68" t="str">
        <f>B68&amp;C68&amp;"个项目，建设规模"&amp;E68&amp;D68&amp;"，计划投资"&amp;F68&amp;"万元。"</f>
        <v>其他（防洪工程、排碱渠，渠道清淤）1个项目，建设规模9.113公里，计划投资2800万元。</v>
      </c>
    </row>
    <row r="69" s="78" customFormat="1" spans="1:15">
      <c r="A69" s="96" t="s">
        <v>41</v>
      </c>
      <c r="B69" s="96" t="s">
        <v>221</v>
      </c>
      <c r="C69" s="112">
        <f t="shared" ref="C69:F69" si="14">C70+C71+C72+C73</f>
        <v>5</v>
      </c>
      <c r="D69" s="112" t="e">
        <f t="shared" si="14"/>
        <v>#VALUE!</v>
      </c>
      <c r="E69" s="112">
        <f t="shared" si="14"/>
        <v>36.5</v>
      </c>
      <c r="F69" s="112">
        <f t="shared" si="14"/>
        <v>2517.82588</v>
      </c>
      <c r="G69" s="94">
        <f>F69/$F$5</f>
        <v>0.11820178131719</v>
      </c>
      <c r="H69"/>
      <c r="I69"/>
      <c r="J69"/>
      <c r="K69" s="111">
        <v>0</v>
      </c>
      <c r="N69" s="109" t="s">
        <v>290</v>
      </c>
      <c r="O69" s="78" t="str">
        <f>N69&amp;B69&amp;"类项目"&amp;C69&amp;"个，计划投资"&amp;F69&amp;"万元，其中："</f>
        <v>2.人居环境整治类项目5个，计划投资2517.82588万元，其中：</v>
      </c>
    </row>
    <row r="70" customFormat="1" spans="1:11">
      <c r="A70" s="99" t="s">
        <v>58</v>
      </c>
      <c r="B70" s="100" t="s">
        <v>222</v>
      </c>
      <c r="C70" s="104"/>
      <c r="D70" s="104"/>
      <c r="E70" s="104"/>
      <c r="F70" s="104"/>
      <c r="G70" s="94"/>
      <c r="K70" s="111"/>
    </row>
    <row r="71" customFormat="1" spans="1:15">
      <c r="A71" s="99" t="s">
        <v>58</v>
      </c>
      <c r="B71" s="100" t="s">
        <v>223</v>
      </c>
      <c r="C71" s="104">
        <v>4</v>
      </c>
      <c r="D71" s="104" t="s">
        <v>292</v>
      </c>
      <c r="E71" s="104">
        <v>35.5</v>
      </c>
      <c r="F71" s="104">
        <v>2152.82588</v>
      </c>
      <c r="G71" s="94">
        <f>F71/$F$5</f>
        <v>0.101066501819319</v>
      </c>
      <c r="K71" s="111"/>
      <c r="O71" t="str">
        <f>B71&amp;C71&amp;"个项目，建设规模"&amp;E71&amp;D71&amp;"，计划投资"&amp;F71&amp;"万元；"</f>
        <v>农村污水治理4个项目，建设规模35.5公里，计划投资2152.82588万元；</v>
      </c>
    </row>
    <row r="72" customFormat="1" spans="1:15">
      <c r="A72" s="99" t="s">
        <v>58</v>
      </c>
      <c r="B72" s="100" t="s">
        <v>230</v>
      </c>
      <c r="C72" s="104">
        <v>1</v>
      </c>
      <c r="D72" s="104" t="s">
        <v>287</v>
      </c>
      <c r="E72" s="104">
        <v>1</v>
      </c>
      <c r="F72" s="104">
        <v>365</v>
      </c>
      <c r="G72" s="94">
        <f>F72/$F$5</f>
        <v>0.0171352794978716</v>
      </c>
      <c r="K72" s="111"/>
      <c r="O72" t="str">
        <f>B72&amp;C72&amp;"个项目，建设规模"&amp;E72&amp;D72&amp;"，计划投资"&amp;F72&amp;"万元；"</f>
        <v>农村垃圾治理1个项目，建设规模1座，计划投资365万元；</v>
      </c>
    </row>
    <row r="73" customFormat="1" spans="1:15">
      <c r="A73" s="99" t="s">
        <v>58</v>
      </c>
      <c r="B73" s="100" t="s">
        <v>231</v>
      </c>
      <c r="C73" s="104"/>
      <c r="D73" s="104"/>
      <c r="E73" s="104"/>
      <c r="F73" s="104"/>
      <c r="G73" s="94"/>
      <c r="K73" s="111"/>
      <c r="O73" t="str">
        <f>B73&amp;C73&amp;"个项目，建设规模"&amp;E73&amp;D73&amp;"，计划投资"&amp;F73&amp;"万元。"</f>
        <v>村容村貌提升个项目，建设规模，计划投资万元。</v>
      </c>
    </row>
    <row r="74" s="78" customFormat="1" spans="1:14">
      <c r="A74" s="96" t="s">
        <v>41</v>
      </c>
      <c r="B74" s="96" t="s">
        <v>232</v>
      </c>
      <c r="C74" s="113">
        <f t="shared" ref="C74:F74" si="15">C75+C76+C77+C78+C79+C80</f>
        <v>0</v>
      </c>
      <c r="D74" s="113">
        <f t="shared" si="15"/>
        <v>0</v>
      </c>
      <c r="E74" s="113">
        <f t="shared" si="15"/>
        <v>0</v>
      </c>
      <c r="F74" s="113">
        <f t="shared" si="15"/>
        <v>0</v>
      </c>
      <c r="G74" s="94"/>
      <c r="H74"/>
      <c r="I74"/>
      <c r="J74"/>
      <c r="K74" s="115">
        <v>0</v>
      </c>
      <c r="N74" s="109"/>
    </row>
    <row r="75" customFormat="1" spans="1:11">
      <c r="A75" s="99" t="s">
        <v>58</v>
      </c>
      <c r="B75" s="100" t="s">
        <v>233</v>
      </c>
      <c r="C75" s="104"/>
      <c r="D75" s="104"/>
      <c r="E75" s="104"/>
      <c r="F75" s="104"/>
      <c r="G75" s="94"/>
      <c r="K75" s="111"/>
    </row>
    <row r="76" customFormat="1" spans="1:11">
      <c r="A76" s="99" t="s">
        <v>58</v>
      </c>
      <c r="B76" s="100" t="s">
        <v>234</v>
      </c>
      <c r="C76" s="104"/>
      <c r="D76" s="104"/>
      <c r="E76" s="104"/>
      <c r="F76" s="104"/>
      <c r="G76" s="94"/>
      <c r="K76" s="111"/>
    </row>
    <row r="77" customFormat="1" ht="24" spans="1:11">
      <c r="A77" s="99" t="s">
        <v>58</v>
      </c>
      <c r="B77" s="100" t="s">
        <v>235</v>
      </c>
      <c r="C77" s="104"/>
      <c r="D77" s="104"/>
      <c r="E77" s="104"/>
      <c r="F77" s="104"/>
      <c r="G77" s="94"/>
      <c r="K77" s="111"/>
    </row>
    <row r="78" customFormat="1" spans="1:11">
      <c r="A78" s="99" t="s">
        <v>58</v>
      </c>
      <c r="B78" s="100" t="s">
        <v>236</v>
      </c>
      <c r="C78" s="104"/>
      <c r="D78" s="104"/>
      <c r="E78" s="104"/>
      <c r="F78" s="104"/>
      <c r="G78" s="94"/>
      <c r="K78" s="111"/>
    </row>
    <row r="79" customFormat="1" spans="1:11">
      <c r="A79" s="99" t="s">
        <v>58</v>
      </c>
      <c r="B79" s="100" t="s">
        <v>237</v>
      </c>
      <c r="C79" s="104"/>
      <c r="D79" s="104"/>
      <c r="E79" s="104"/>
      <c r="F79" s="104"/>
      <c r="G79" s="94"/>
      <c r="K79" s="111"/>
    </row>
    <row r="80" customFormat="1" ht="36" spans="1:11">
      <c r="A80" s="99" t="s">
        <v>58</v>
      </c>
      <c r="B80" s="100" t="s">
        <v>238</v>
      </c>
      <c r="C80" s="104"/>
      <c r="D80" s="104"/>
      <c r="E80" s="104"/>
      <c r="F80" s="104"/>
      <c r="G80" s="94"/>
      <c r="K80" s="111"/>
    </row>
    <row r="81" s="79" customFormat="1" spans="1:15">
      <c r="A81" s="91" t="s">
        <v>39</v>
      </c>
      <c r="B81" s="92" t="s">
        <v>239</v>
      </c>
      <c r="C81" s="114">
        <f t="shared" ref="C81:F81" si="16">C82</f>
        <v>0</v>
      </c>
      <c r="D81" s="114">
        <f t="shared" si="16"/>
        <v>0</v>
      </c>
      <c r="E81" s="114">
        <f t="shared" si="16"/>
        <v>0</v>
      </c>
      <c r="F81" s="114">
        <f t="shared" si="16"/>
        <v>0</v>
      </c>
      <c r="G81" s="94"/>
      <c r="H81"/>
      <c r="I81"/>
      <c r="J81"/>
      <c r="K81" s="111">
        <v>0</v>
      </c>
      <c r="L81" s="110">
        <v>0.17</v>
      </c>
      <c r="M81" s="110" t="s">
        <v>284</v>
      </c>
      <c r="N81" s="110" t="s">
        <v>296</v>
      </c>
      <c r="O81" s="110" t="str">
        <f>N81&amp;B81&amp;"类项目"&amp;C81&amp;"个项目，计划投资"&amp;F81&amp;"万元，投资占比"&amp;L81&amp;M81&amp;"。"</f>
        <v>（四）易地搬迁后扶类项目0个项目，计划投资0万元，投资占比0.17%。</v>
      </c>
    </row>
    <row r="82" s="78" customFormat="1" spans="1:15">
      <c r="A82" s="95" t="s">
        <v>41</v>
      </c>
      <c r="B82" s="96" t="s">
        <v>239</v>
      </c>
      <c r="C82" s="112">
        <f t="shared" ref="C82:F82" si="17">C83+C84+C85+C86+C87+C88</f>
        <v>0</v>
      </c>
      <c r="D82" s="112">
        <f t="shared" si="17"/>
        <v>0</v>
      </c>
      <c r="E82" s="112">
        <f t="shared" si="17"/>
        <v>0</v>
      </c>
      <c r="F82" s="112">
        <f t="shared" si="17"/>
        <v>0</v>
      </c>
      <c r="G82" s="94"/>
      <c r="H82"/>
      <c r="I82"/>
      <c r="J82"/>
      <c r="K82" s="111">
        <v>0</v>
      </c>
      <c r="N82" s="109" t="s">
        <v>286</v>
      </c>
      <c r="O82" s="78" t="str">
        <f>N82&amp;B82&amp;"类项目"&amp;C82&amp;"个，计划投资"&amp;F82&amp;"万元，其中："</f>
        <v>1.易地搬迁后扶类项目0个，计划投资0万元，其中：</v>
      </c>
    </row>
    <row r="83" customFormat="1" spans="1:11">
      <c r="A83" s="99" t="s">
        <v>58</v>
      </c>
      <c r="B83" s="100" t="s">
        <v>240</v>
      </c>
      <c r="C83" s="104"/>
      <c r="D83" s="104"/>
      <c r="E83" s="104"/>
      <c r="F83" s="104"/>
      <c r="G83" s="94"/>
      <c r="K83" s="111"/>
    </row>
    <row r="84" customFormat="1" spans="1:11">
      <c r="A84" s="99" t="s">
        <v>58</v>
      </c>
      <c r="B84" s="100" t="s">
        <v>241</v>
      </c>
      <c r="C84" s="104"/>
      <c r="D84" s="104"/>
      <c r="E84" s="104"/>
      <c r="F84" s="104"/>
      <c r="G84" s="94"/>
      <c r="K84" s="111"/>
    </row>
    <row r="85" customFormat="1" spans="1:11">
      <c r="A85" s="99" t="s">
        <v>58</v>
      </c>
      <c r="B85" s="100" t="s">
        <v>242</v>
      </c>
      <c r="C85" s="104"/>
      <c r="D85" s="104"/>
      <c r="E85" s="104"/>
      <c r="F85" s="104"/>
      <c r="G85" s="94"/>
      <c r="K85" s="111"/>
    </row>
    <row r="86" customFormat="1" spans="1:11">
      <c r="A86" s="99" t="s">
        <v>58</v>
      </c>
      <c r="B86" s="100" t="s">
        <v>243</v>
      </c>
      <c r="C86" s="104"/>
      <c r="D86" s="104"/>
      <c r="E86" s="104"/>
      <c r="F86" s="104"/>
      <c r="G86" s="94"/>
      <c r="K86" s="111"/>
    </row>
    <row r="87" customFormat="1" spans="1:15">
      <c r="A87" s="99" t="s">
        <v>58</v>
      </c>
      <c r="B87" s="100" t="s">
        <v>244</v>
      </c>
      <c r="C87" s="104"/>
      <c r="D87" s="104"/>
      <c r="E87" s="104"/>
      <c r="F87" s="104"/>
      <c r="G87" s="94"/>
      <c r="K87" s="111"/>
      <c r="O87" t="str">
        <f>B87&amp;C87&amp;"个项目，建设规模"&amp;E87&amp;D87&amp;"，计划投资"&amp;F87&amp;"万元。"</f>
        <v>必要基础设施建设个项目，建设规模，计划投资万元。</v>
      </c>
    </row>
    <row r="88" customFormat="1" spans="1:11">
      <c r="A88" s="99" t="s">
        <v>58</v>
      </c>
      <c r="B88" s="100" t="s">
        <v>245</v>
      </c>
      <c r="C88" s="104"/>
      <c r="D88" s="104"/>
      <c r="E88" s="104"/>
      <c r="F88" s="104"/>
      <c r="G88" s="94"/>
      <c r="K88" s="111"/>
    </row>
    <row r="89" s="79" customFormat="1" spans="1:15">
      <c r="A89" s="91" t="s">
        <v>39</v>
      </c>
      <c r="B89" s="92" t="s">
        <v>246</v>
      </c>
      <c r="C89" s="114">
        <f t="shared" ref="C89:F89" si="18">C90+C94+C92</f>
        <v>1</v>
      </c>
      <c r="D89" s="114" t="e">
        <f t="shared" si="18"/>
        <v>#VALUE!</v>
      </c>
      <c r="E89" s="114">
        <f t="shared" si="18"/>
        <v>850</v>
      </c>
      <c r="F89" s="114">
        <f t="shared" si="18"/>
        <v>226.8</v>
      </c>
      <c r="G89" s="94">
        <f>F89/$F$5</f>
        <v>0.0106473462742939</v>
      </c>
      <c r="H89"/>
      <c r="I89"/>
      <c r="J89"/>
      <c r="K89" s="111">
        <v>0</v>
      </c>
      <c r="L89" s="110">
        <v>1.18</v>
      </c>
      <c r="M89" s="110" t="s">
        <v>284</v>
      </c>
      <c r="N89" s="110" t="s">
        <v>297</v>
      </c>
      <c r="O89" s="110" t="str">
        <f>N89&amp;B89&amp;"类项目"&amp;C89&amp;"个项目，计划投资"&amp;F89&amp;"万元，投资占比"&amp;L89&amp;M89&amp;"。"</f>
        <v>（五）巩固三保障成果类项目1个项目，计划投资226.8万元，投资占比1.18%。</v>
      </c>
    </row>
    <row r="90" s="78" customFormat="1" spans="1:14">
      <c r="A90" s="96" t="s">
        <v>41</v>
      </c>
      <c r="B90" s="96" t="s">
        <v>247</v>
      </c>
      <c r="C90" s="112">
        <f t="shared" ref="C90:F90" si="19">C91</f>
        <v>0</v>
      </c>
      <c r="D90" s="112">
        <f t="shared" si="19"/>
        <v>0</v>
      </c>
      <c r="E90" s="112">
        <f t="shared" si="19"/>
        <v>0</v>
      </c>
      <c r="F90" s="112">
        <f t="shared" si="19"/>
        <v>0</v>
      </c>
      <c r="G90" s="94"/>
      <c r="H90"/>
      <c r="I90"/>
      <c r="J90"/>
      <c r="K90" s="111">
        <v>0</v>
      </c>
      <c r="N90" s="109"/>
    </row>
    <row r="91" customFormat="1" spans="1:11">
      <c r="A91" s="99" t="s">
        <v>58</v>
      </c>
      <c r="B91" s="100" t="s">
        <v>248</v>
      </c>
      <c r="C91" s="104"/>
      <c r="D91" s="104"/>
      <c r="E91" s="104"/>
      <c r="F91" s="104"/>
      <c r="G91" s="94"/>
      <c r="K91" s="111"/>
    </row>
    <row r="92" s="78" customFormat="1" spans="1:15">
      <c r="A92" s="96" t="s">
        <v>41</v>
      </c>
      <c r="B92" s="96" t="s">
        <v>249</v>
      </c>
      <c r="C92" s="112">
        <f t="shared" ref="C92:F92" si="20">C93</f>
        <v>1</v>
      </c>
      <c r="D92" s="112" t="str">
        <f t="shared" si="20"/>
        <v>人</v>
      </c>
      <c r="E92" s="112">
        <f t="shared" si="20"/>
        <v>850</v>
      </c>
      <c r="F92" s="112">
        <f t="shared" si="20"/>
        <v>226.8</v>
      </c>
      <c r="G92" s="94">
        <f>F92/$F$5</f>
        <v>0.0106473462742939</v>
      </c>
      <c r="H92"/>
      <c r="I92"/>
      <c r="J92"/>
      <c r="K92" s="111">
        <v>0</v>
      </c>
      <c r="N92" s="109" t="s">
        <v>286</v>
      </c>
      <c r="O92" s="78" t="str">
        <f>N92&amp;B92&amp;"类项目"&amp;C92&amp;"个，计划投资"&amp;F92&amp;"万元，其中："</f>
        <v>1.教育类项目1个，计划投资226.8万元，其中：</v>
      </c>
    </row>
    <row r="93" customFormat="1" spans="1:15">
      <c r="A93" s="99" t="s">
        <v>58</v>
      </c>
      <c r="B93" s="100" t="s">
        <v>250</v>
      </c>
      <c r="C93" s="104">
        <v>1</v>
      </c>
      <c r="D93" s="104" t="s">
        <v>24</v>
      </c>
      <c r="E93" s="104">
        <v>850</v>
      </c>
      <c r="F93" s="104">
        <v>226.8</v>
      </c>
      <c r="G93" s="94">
        <f>F93/$F$5</f>
        <v>0.0106473462742939</v>
      </c>
      <c r="K93" s="111"/>
      <c r="O93" t="str">
        <f>B93&amp;C93&amp;"个项目，建设规模"&amp;E93&amp;D93&amp;"，计划投资"&amp;F93&amp;"万元。"</f>
        <v>享受"雨露计划+"职业教育补助1个项目，建设规模850人，计划投资226.8万元。</v>
      </c>
    </row>
    <row r="94" s="78" customFormat="1" spans="1:14">
      <c r="A94" s="96" t="s">
        <v>41</v>
      </c>
      <c r="B94" s="96" t="s">
        <v>260</v>
      </c>
      <c r="C94" s="112">
        <f t="shared" ref="C94:F94" si="21">C95</f>
        <v>0</v>
      </c>
      <c r="D94" s="112">
        <f t="shared" si="21"/>
        <v>0</v>
      </c>
      <c r="E94" s="112">
        <f t="shared" si="21"/>
        <v>0</v>
      </c>
      <c r="F94" s="112">
        <f t="shared" si="21"/>
        <v>0</v>
      </c>
      <c r="G94" s="94"/>
      <c r="H94"/>
      <c r="I94"/>
      <c r="J94"/>
      <c r="K94" s="111">
        <v>0</v>
      </c>
      <c r="N94" s="109"/>
    </row>
    <row r="95" customFormat="1" spans="1:11">
      <c r="A95" s="99" t="s">
        <v>58</v>
      </c>
      <c r="B95" s="100" t="s">
        <v>261</v>
      </c>
      <c r="C95" s="104"/>
      <c r="D95" s="104"/>
      <c r="E95" s="104"/>
      <c r="F95" s="104"/>
      <c r="G95" s="94"/>
      <c r="K95" s="111"/>
    </row>
    <row r="96" s="79" customFormat="1" spans="1:11">
      <c r="A96" s="91" t="s">
        <v>39</v>
      </c>
      <c r="B96" s="92" t="s">
        <v>262</v>
      </c>
      <c r="C96" s="114">
        <f t="shared" ref="C96:F96" si="22">C97</f>
        <v>0</v>
      </c>
      <c r="D96" s="114">
        <f t="shared" si="22"/>
        <v>0</v>
      </c>
      <c r="E96" s="114">
        <f t="shared" si="22"/>
        <v>0</v>
      </c>
      <c r="F96" s="114">
        <f t="shared" si="22"/>
        <v>0</v>
      </c>
      <c r="G96" s="94"/>
      <c r="H96"/>
      <c r="I96"/>
      <c r="J96"/>
      <c r="K96" s="111">
        <v>0</v>
      </c>
    </row>
    <row r="97" s="78" customFormat="1" spans="1:14">
      <c r="A97" s="95" t="s">
        <v>41</v>
      </c>
      <c r="B97" s="96" t="s">
        <v>262</v>
      </c>
      <c r="C97" s="112">
        <f t="shared" ref="C97:F97" si="23">C98</f>
        <v>0</v>
      </c>
      <c r="D97" s="112">
        <f t="shared" si="23"/>
        <v>0</v>
      </c>
      <c r="E97" s="112">
        <f t="shared" si="23"/>
        <v>0</v>
      </c>
      <c r="F97" s="112">
        <f t="shared" si="23"/>
        <v>0</v>
      </c>
      <c r="G97" s="94"/>
      <c r="H97"/>
      <c r="I97"/>
      <c r="J97"/>
      <c r="K97" s="111">
        <v>0</v>
      </c>
      <c r="N97" s="109"/>
    </row>
    <row r="98" customFormat="1" spans="1:11">
      <c r="A98" s="99" t="s">
        <v>58</v>
      </c>
      <c r="B98" s="100" t="s">
        <v>262</v>
      </c>
      <c r="C98" s="104"/>
      <c r="D98" s="104"/>
      <c r="E98" s="104"/>
      <c r="F98" s="104"/>
      <c r="G98" s="94"/>
      <c r="K98" s="111"/>
    </row>
    <row r="99" s="79" customFormat="1" spans="1:15">
      <c r="A99" s="91" t="s">
        <v>39</v>
      </c>
      <c r="B99" s="92" t="s">
        <v>79</v>
      </c>
      <c r="C99" s="114">
        <f t="shared" ref="C99:F99" si="24">C100</f>
        <v>1</v>
      </c>
      <c r="D99" s="114" t="e">
        <f t="shared" si="24"/>
        <v>#VALUE!</v>
      </c>
      <c r="E99" s="114">
        <f t="shared" si="24"/>
        <v>3696</v>
      </c>
      <c r="F99" s="114">
        <f t="shared" si="24"/>
        <v>34.1562</v>
      </c>
      <c r="G99" s="94">
        <f>F99/$F$5</f>
        <v>0.00160349598242521</v>
      </c>
      <c r="H99"/>
      <c r="I99"/>
      <c r="J99"/>
      <c r="K99" s="111">
        <v>0</v>
      </c>
      <c r="L99" s="110">
        <v>0.04</v>
      </c>
      <c r="M99" s="110" t="s">
        <v>284</v>
      </c>
      <c r="N99" s="110" t="s">
        <v>298</v>
      </c>
      <c r="O99" s="110" t="str">
        <f>N99&amp;B99&amp;"类项目"&amp;C99&amp;"个项目，计划投资"&amp;F99&amp;"万元，投资占比"&amp;L99&amp;M99&amp;"。"</f>
        <v>（六）其他类项目1个项目，计划投资34.1562万元，投资占比0.04%。</v>
      </c>
    </row>
    <row r="100" s="78" customFormat="1" spans="1:15">
      <c r="A100" s="95" t="s">
        <v>41</v>
      </c>
      <c r="B100" s="96" t="s">
        <v>79</v>
      </c>
      <c r="C100" s="112">
        <f t="shared" ref="C100:F100" si="25">C101+C102+C103</f>
        <v>1</v>
      </c>
      <c r="D100" s="112" t="e">
        <f t="shared" si="25"/>
        <v>#VALUE!</v>
      </c>
      <c r="E100" s="112">
        <f t="shared" si="25"/>
        <v>3696</v>
      </c>
      <c r="F100" s="112">
        <f t="shared" si="25"/>
        <v>34.1562</v>
      </c>
      <c r="G100" s="94">
        <f>F100/$F$5</f>
        <v>0.00160349598242521</v>
      </c>
      <c r="H100"/>
      <c r="I100"/>
      <c r="J100"/>
      <c r="K100" s="111">
        <v>0</v>
      </c>
      <c r="N100" s="109" t="s">
        <v>286</v>
      </c>
      <c r="O100" s="78" t="str">
        <f>N100&amp;B100&amp;"类项目"&amp;C100&amp;"个，计划投资"&amp;F100&amp;"万元，其中："</f>
        <v>1.其他类项目1个，计划投资34.1562万元，其中：</v>
      </c>
    </row>
    <row r="101" customFormat="1" spans="1:11">
      <c r="A101" s="99" t="s">
        <v>58</v>
      </c>
      <c r="B101" s="100" t="s">
        <v>263</v>
      </c>
      <c r="C101" s="104"/>
      <c r="D101" s="104"/>
      <c r="E101" s="104"/>
      <c r="F101" s="104"/>
      <c r="G101" s="94"/>
      <c r="K101" s="111"/>
    </row>
    <row r="102" customFormat="1" spans="1:15">
      <c r="A102" s="99" t="s">
        <v>58</v>
      </c>
      <c r="B102" s="100" t="s">
        <v>264</v>
      </c>
      <c r="C102" s="104">
        <v>1</v>
      </c>
      <c r="D102" s="104" t="s">
        <v>23</v>
      </c>
      <c r="E102" s="104">
        <v>3696</v>
      </c>
      <c r="F102" s="104">
        <v>34.1562</v>
      </c>
      <c r="G102" s="94">
        <f>F102/$F$5</f>
        <v>0.00160349598242521</v>
      </c>
      <c r="K102" s="111"/>
      <c r="O102" t="str">
        <f>B102&amp;C102&amp;"个项目，建设规模"&amp;E102&amp;D102&amp;"，计划投资"&amp;F102&amp;"万元。"</f>
        <v>困难群众饮用低氟茶1个项目，建设规模3696户，计划投资34.1562万元。</v>
      </c>
    </row>
    <row r="103" customFormat="1" spans="1:11">
      <c r="A103" s="99" t="s">
        <v>58</v>
      </c>
      <c r="B103" s="100" t="s">
        <v>274</v>
      </c>
      <c r="C103" s="104"/>
      <c r="D103" s="104"/>
      <c r="E103" s="104"/>
      <c r="F103" s="104"/>
      <c r="G103" s="94">
        <f>F103/$F$5</f>
        <v>0</v>
      </c>
      <c r="K103" s="111"/>
    </row>
  </sheetData>
  <autoFilter ref="A4:O103"/>
  <mergeCells count="7">
    <mergeCell ref="A2:G2"/>
    <mergeCell ref="D3:E3"/>
    <mergeCell ref="F3:G3"/>
    <mergeCell ref="A5:B5"/>
    <mergeCell ref="A3:A4"/>
    <mergeCell ref="B3:B4"/>
    <mergeCell ref="C3:C4"/>
  </mergeCells>
  <printOptions horizontalCentered="1"/>
  <pageMargins left="0.554166666666667" right="0.554166666666667" top="0.668055555555556" bottom="0.393055555555556" header="0.5" footer="0.313888888888889"/>
  <pageSetup paperSize="9" scale="86" fitToHeight="0" orientation="portrait" horizontalDpi="600"/>
  <headerFooter>
    <oddFooter>&amp;C第 &amp;P 页，共 &amp;N 页</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CK131"/>
  <sheetViews>
    <sheetView tabSelected="1" view="pageBreakPreview" zoomScale="25" zoomScaleNormal="25" zoomScaleSheetLayoutView="25" workbookViewId="0">
      <pane xSplit="9" ySplit="9" topLeftCell="J130" activePane="bottomRight" state="frozen"/>
      <selection/>
      <selection pane="topRight"/>
      <selection pane="bottomLeft"/>
      <selection pane="bottomRight" activeCell="E147" sqref="E147"/>
    </sheetView>
  </sheetViews>
  <sheetFormatPr defaultColWidth="8.89166666666667" defaultRowHeight="13.5"/>
  <cols>
    <col min="1" max="1" width="7.75" style="131" customWidth="1"/>
    <col min="2" max="2" width="11.4083333333333" style="131" customWidth="1"/>
    <col min="3" max="3" width="14.1666666666667" style="131" customWidth="1"/>
    <col min="4" max="4" width="34.1666666666667" style="131" customWidth="1"/>
    <col min="5" max="5" width="10.6333333333333" style="131" customWidth="1"/>
    <col min="6" max="6" width="10.5" style="131" customWidth="1"/>
    <col min="7" max="7" width="9.63333333333333" style="131" customWidth="1"/>
    <col min="8" max="8" width="17.1166666666667" style="131" customWidth="1"/>
    <col min="9" max="9" width="24.4416666666667" style="131" customWidth="1"/>
    <col min="10" max="10" width="173.866666666667" style="131" customWidth="1"/>
    <col min="11" max="13" width="19.5166666666667" style="131" customWidth="1"/>
    <col min="14" max="14" width="29.775" style="131" customWidth="1"/>
    <col min="15" max="15" width="36.8916666666667" style="131" customWidth="1"/>
    <col min="16" max="16" width="32.4416666666667" style="131" customWidth="1"/>
    <col min="17" max="19" width="19.5166666666667" style="131" customWidth="1"/>
    <col min="20" max="20" width="22.6666666666667" style="131" customWidth="1"/>
    <col min="21" max="22" width="19.5166666666667" style="131" customWidth="1"/>
    <col min="23" max="23" width="14.3833333333333" style="131" customWidth="1"/>
    <col min="24" max="25" width="12.6" style="131" customWidth="1"/>
    <col min="26" max="27" width="11.7" style="131" customWidth="1"/>
    <col min="28" max="28" width="102.408333333333" style="131" customWidth="1"/>
    <col min="29" max="29" width="90.9833333333333" style="131" customWidth="1"/>
    <col min="30" max="30" width="16.6583333333333" style="131" customWidth="1"/>
    <col min="31" max="16384" width="8.89166666666667" style="131"/>
  </cols>
  <sheetData>
    <row r="1" s="116" customFormat="1" ht="39" customHeight="1" spans="1:88">
      <c r="A1" s="135"/>
      <c r="B1" s="135"/>
      <c r="C1" s="136"/>
      <c r="D1" s="135"/>
      <c r="E1" s="137"/>
      <c r="F1" s="137"/>
      <c r="G1" s="138"/>
      <c r="H1" s="138"/>
      <c r="I1" s="138"/>
      <c r="J1" s="135" t="s">
        <v>1</v>
      </c>
      <c r="K1" s="168"/>
      <c r="L1" s="169"/>
      <c r="M1" s="169"/>
      <c r="N1" s="169"/>
      <c r="O1" s="169"/>
      <c r="P1" s="169"/>
      <c r="Q1" s="169"/>
      <c r="R1" s="169"/>
      <c r="S1" s="169"/>
      <c r="T1" s="169"/>
      <c r="U1" s="169"/>
      <c r="V1" s="169"/>
      <c r="X1" s="138"/>
      <c r="Y1" s="138"/>
      <c r="Z1" s="138"/>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row>
    <row r="2" s="117" customFormat="1" ht="63" customHeight="1" spans="1:88">
      <c r="A2" s="139" t="s">
        <v>465</v>
      </c>
      <c r="B2" s="139"/>
      <c r="C2" s="140"/>
      <c r="D2" s="139"/>
      <c r="E2" s="139"/>
      <c r="F2" s="139"/>
      <c r="G2" s="139"/>
      <c r="H2" s="139"/>
      <c r="I2" s="139"/>
      <c r="J2" s="139"/>
      <c r="K2" s="170"/>
      <c r="L2" s="170"/>
      <c r="M2" s="170"/>
      <c r="N2" s="170"/>
      <c r="O2" s="170"/>
      <c r="P2" s="170"/>
      <c r="Q2" s="170"/>
      <c r="R2" s="170"/>
      <c r="S2" s="170"/>
      <c r="T2" s="170"/>
      <c r="U2" s="170"/>
      <c r="V2" s="170"/>
      <c r="W2" s="139"/>
      <c r="X2" s="139"/>
      <c r="Y2" s="139"/>
      <c r="Z2" s="139"/>
      <c r="AA2" s="139"/>
      <c r="AB2" s="139"/>
      <c r="AC2" s="139"/>
      <c r="AD2" s="187"/>
      <c r="AE2" s="296"/>
      <c r="AF2" s="196"/>
      <c r="AG2" s="196"/>
      <c r="AH2" s="196"/>
      <c r="AI2" s="196"/>
      <c r="AJ2" s="196"/>
      <c r="AK2" s="196"/>
      <c r="AL2" s="196"/>
      <c r="AM2" s="196"/>
      <c r="AN2" s="196"/>
      <c r="AO2" s="196"/>
      <c r="AP2" s="196"/>
      <c r="AQ2" s="196"/>
      <c r="AR2" s="196"/>
      <c r="AS2" s="196"/>
      <c r="AT2" s="196"/>
      <c r="AU2" s="196"/>
      <c r="AV2" s="196"/>
      <c r="AW2" s="196"/>
      <c r="AX2" s="196"/>
      <c r="AY2" s="196"/>
      <c r="AZ2" s="196"/>
      <c r="BA2" s="196"/>
      <c r="BB2" s="196"/>
      <c r="BC2" s="196"/>
      <c r="BD2" s="196"/>
      <c r="BE2" s="196"/>
      <c r="BF2" s="196"/>
      <c r="BG2" s="196"/>
      <c r="BH2" s="196"/>
      <c r="BI2" s="196"/>
      <c r="BJ2" s="196"/>
      <c r="BK2" s="196"/>
      <c r="BL2" s="196"/>
      <c r="BM2" s="196"/>
      <c r="BN2" s="196"/>
      <c r="BO2" s="196"/>
      <c r="BP2" s="196"/>
      <c r="BQ2" s="196"/>
      <c r="BR2" s="196"/>
      <c r="BS2" s="196"/>
      <c r="BT2" s="196"/>
      <c r="BU2" s="196"/>
      <c r="BV2" s="196"/>
      <c r="BW2" s="196"/>
      <c r="BX2" s="196"/>
      <c r="BY2" s="196"/>
      <c r="BZ2" s="196"/>
      <c r="CA2" s="196"/>
      <c r="CB2" s="196"/>
      <c r="CC2" s="196"/>
      <c r="CD2" s="196"/>
      <c r="CE2" s="196"/>
      <c r="CF2" s="196"/>
      <c r="CG2" s="196"/>
      <c r="CH2" s="196"/>
      <c r="CI2" s="196"/>
      <c r="CJ2" s="196"/>
    </row>
    <row r="3" s="118" customFormat="1" ht="150" customHeight="1" spans="1:88">
      <c r="A3" s="141" t="s">
        <v>3</v>
      </c>
      <c r="B3" s="141" t="s">
        <v>4</v>
      </c>
      <c r="C3" s="142" t="s">
        <v>5</v>
      </c>
      <c r="D3" s="141" t="s">
        <v>6</v>
      </c>
      <c r="E3" s="141" t="s">
        <v>7</v>
      </c>
      <c r="F3" s="141" t="s">
        <v>8</v>
      </c>
      <c r="G3" s="141" t="s">
        <v>9</v>
      </c>
      <c r="H3" s="141" t="s">
        <v>10</v>
      </c>
      <c r="I3" s="141" t="s">
        <v>11</v>
      </c>
      <c r="J3" s="141" t="s">
        <v>12</v>
      </c>
      <c r="K3" s="141" t="s">
        <v>13</v>
      </c>
      <c r="L3" s="141" t="s">
        <v>14</v>
      </c>
      <c r="M3" s="141"/>
      <c r="N3" s="141" t="s">
        <v>15</v>
      </c>
      <c r="O3" s="142" t="s">
        <v>16</v>
      </c>
      <c r="P3" s="142"/>
      <c r="Q3" s="142"/>
      <c r="R3" s="142"/>
      <c r="S3" s="142"/>
      <c r="T3" s="142"/>
      <c r="U3" s="142"/>
      <c r="V3" s="142"/>
      <c r="W3" s="182" t="s">
        <v>17</v>
      </c>
      <c r="X3" s="182"/>
      <c r="Y3" s="182"/>
      <c r="Z3" s="182"/>
      <c r="AA3" s="182"/>
      <c r="AB3" s="182" t="s">
        <v>18</v>
      </c>
      <c r="AC3" s="182" t="s">
        <v>19</v>
      </c>
      <c r="AD3" s="182"/>
      <c r="AE3" s="197"/>
      <c r="AF3" s="198"/>
      <c r="AG3" s="198"/>
      <c r="AH3" s="198"/>
      <c r="AI3" s="198"/>
      <c r="AJ3" s="198"/>
      <c r="AK3" s="198"/>
      <c r="AL3" s="198"/>
      <c r="AM3" s="198"/>
      <c r="AN3" s="198"/>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c r="BP3" s="198"/>
      <c r="BQ3" s="198"/>
      <c r="BR3" s="198"/>
      <c r="BS3" s="198"/>
      <c r="BT3" s="198"/>
      <c r="BU3" s="198"/>
      <c r="BV3" s="198"/>
      <c r="BW3" s="198"/>
      <c r="BX3" s="198"/>
      <c r="BY3" s="198"/>
      <c r="BZ3" s="198"/>
      <c r="CA3" s="198"/>
      <c r="CB3" s="198"/>
      <c r="CC3" s="198"/>
      <c r="CD3" s="198"/>
      <c r="CE3" s="198"/>
      <c r="CF3" s="198"/>
      <c r="CG3" s="198"/>
      <c r="CH3" s="198"/>
      <c r="CI3" s="198"/>
      <c r="CJ3" s="198"/>
    </row>
    <row r="4" s="118" customFormat="1" ht="150" customHeight="1" spans="1:88">
      <c r="A4" s="141"/>
      <c r="B4" s="141"/>
      <c r="C4" s="142"/>
      <c r="D4" s="141"/>
      <c r="E4" s="141"/>
      <c r="F4" s="141"/>
      <c r="G4" s="141"/>
      <c r="H4" s="141"/>
      <c r="I4" s="141"/>
      <c r="J4" s="141"/>
      <c r="K4" s="141"/>
      <c r="L4" s="141" t="s">
        <v>23</v>
      </c>
      <c r="M4" s="141" t="s">
        <v>24</v>
      </c>
      <c r="N4" s="141"/>
      <c r="O4" s="141" t="s">
        <v>25</v>
      </c>
      <c r="P4" s="171" t="s">
        <v>26</v>
      </c>
      <c r="Q4" s="141" t="s">
        <v>466</v>
      </c>
      <c r="R4" s="141" t="s">
        <v>28</v>
      </c>
      <c r="S4" s="141" t="s">
        <v>29</v>
      </c>
      <c r="T4" s="141" t="s">
        <v>30</v>
      </c>
      <c r="U4" s="141" t="s">
        <v>31</v>
      </c>
      <c r="V4" s="141" t="s">
        <v>32</v>
      </c>
      <c r="W4" s="182" t="s">
        <v>33</v>
      </c>
      <c r="X4" s="182" t="s">
        <v>34</v>
      </c>
      <c r="Y4" s="182" t="s">
        <v>467</v>
      </c>
      <c r="Z4" s="182" t="s">
        <v>36</v>
      </c>
      <c r="AA4" s="182" t="s">
        <v>37</v>
      </c>
      <c r="AB4" s="182"/>
      <c r="AC4" s="182"/>
      <c r="AD4" s="182"/>
      <c r="AE4" s="199"/>
      <c r="AF4" s="198"/>
      <c r="AG4" s="198"/>
      <c r="AH4" s="198"/>
      <c r="AI4" s="198"/>
      <c r="AJ4" s="198"/>
      <c r="AK4" s="198"/>
      <c r="AL4" s="198"/>
      <c r="AM4" s="198"/>
      <c r="AN4" s="198"/>
      <c r="AO4" s="198"/>
      <c r="AP4" s="198"/>
      <c r="AQ4" s="198"/>
      <c r="AR4" s="198"/>
      <c r="AS4" s="198"/>
      <c r="AT4" s="198"/>
      <c r="AU4" s="198"/>
      <c r="AV4" s="198"/>
      <c r="AW4" s="198"/>
      <c r="AX4" s="198"/>
      <c r="AY4" s="198"/>
      <c r="AZ4" s="198"/>
      <c r="BA4" s="198"/>
      <c r="BB4" s="198"/>
      <c r="BC4" s="198"/>
      <c r="BD4" s="198"/>
      <c r="BE4" s="198"/>
      <c r="BF4" s="198"/>
      <c r="BG4" s="198"/>
      <c r="BH4" s="198"/>
      <c r="BI4" s="198"/>
      <c r="BJ4" s="198"/>
      <c r="BK4" s="198"/>
      <c r="BL4" s="198"/>
      <c r="BM4" s="198"/>
      <c r="BN4" s="198"/>
      <c r="BO4" s="198"/>
      <c r="BP4" s="198"/>
      <c r="BQ4" s="198"/>
      <c r="BR4" s="198"/>
      <c r="BS4" s="198"/>
      <c r="BT4" s="198"/>
      <c r="BU4" s="198"/>
      <c r="BV4" s="198"/>
      <c r="BW4" s="198"/>
      <c r="BX4" s="198"/>
      <c r="BY4" s="198"/>
      <c r="BZ4" s="198"/>
      <c r="CA4" s="198"/>
      <c r="CB4" s="198"/>
      <c r="CC4" s="198"/>
      <c r="CD4" s="198"/>
      <c r="CE4" s="198"/>
      <c r="CF4" s="198"/>
      <c r="CG4" s="198"/>
      <c r="CH4" s="198"/>
      <c r="CI4" s="198"/>
      <c r="CJ4" s="198"/>
    </row>
    <row r="5" s="119" customFormat="1" ht="29" customHeight="1" spans="1:88">
      <c r="A5" s="143"/>
      <c r="B5" s="143"/>
      <c r="C5" s="144"/>
      <c r="D5" s="143"/>
      <c r="E5" s="143"/>
      <c r="F5" s="143"/>
      <c r="G5" s="143"/>
      <c r="H5" s="143"/>
      <c r="I5" s="143"/>
      <c r="J5" s="143"/>
      <c r="K5" s="143"/>
      <c r="L5" s="143"/>
      <c r="M5" s="143"/>
      <c r="N5" s="143"/>
      <c r="O5" s="143"/>
      <c r="P5" s="172"/>
      <c r="Q5" s="143"/>
      <c r="R5" s="143"/>
      <c r="S5" s="143"/>
      <c r="T5" s="143"/>
      <c r="U5" s="143"/>
      <c r="V5" s="143"/>
      <c r="W5" s="143"/>
      <c r="X5" s="143"/>
      <c r="Y5" s="143"/>
      <c r="Z5" s="143"/>
      <c r="AA5" s="143"/>
      <c r="AB5" s="143"/>
      <c r="AC5" s="143"/>
      <c r="AD5" s="143"/>
      <c r="AE5" s="200"/>
      <c r="AF5" s="201"/>
      <c r="AG5" s="201"/>
      <c r="AH5" s="201"/>
      <c r="AI5" s="201"/>
      <c r="AJ5" s="201"/>
      <c r="AK5" s="201"/>
      <c r="AL5" s="201"/>
      <c r="AM5" s="201"/>
      <c r="AN5" s="201"/>
      <c r="AO5" s="201"/>
      <c r="AP5" s="201"/>
      <c r="AQ5" s="201"/>
      <c r="AR5" s="201"/>
      <c r="AS5" s="201"/>
      <c r="AT5" s="201"/>
      <c r="AU5" s="201"/>
      <c r="AV5" s="201"/>
      <c r="AW5" s="201"/>
      <c r="AX5" s="201"/>
      <c r="AY5" s="201"/>
      <c r="AZ5" s="201"/>
      <c r="BA5" s="201"/>
      <c r="BB5" s="201"/>
      <c r="BC5" s="201"/>
      <c r="BD5" s="201"/>
      <c r="BE5" s="201"/>
      <c r="BF5" s="201"/>
      <c r="BG5" s="201"/>
      <c r="BH5" s="201"/>
      <c r="BI5" s="201"/>
      <c r="BJ5" s="201"/>
      <c r="BK5" s="201"/>
      <c r="BL5" s="201"/>
      <c r="BM5" s="201"/>
      <c r="BN5" s="201"/>
      <c r="BO5" s="201"/>
      <c r="BP5" s="201"/>
      <c r="BQ5" s="201"/>
      <c r="BR5" s="201"/>
      <c r="BS5" s="201"/>
      <c r="BT5" s="201"/>
      <c r="BU5" s="201"/>
      <c r="BV5" s="201"/>
      <c r="BW5" s="201"/>
      <c r="BX5" s="201"/>
      <c r="BY5" s="201"/>
      <c r="BZ5" s="201"/>
      <c r="CA5" s="201"/>
      <c r="CB5" s="201"/>
      <c r="CC5" s="201"/>
      <c r="CD5" s="201"/>
      <c r="CE5" s="201"/>
      <c r="CF5" s="201"/>
      <c r="CG5" s="201"/>
      <c r="CH5" s="201"/>
      <c r="CI5" s="201"/>
      <c r="CJ5" s="201"/>
    </row>
    <row r="6" s="118" customFormat="1" ht="100" customHeight="1" spans="1:88">
      <c r="A6" s="145" t="s">
        <v>38</v>
      </c>
      <c r="B6" s="146"/>
      <c r="C6" s="146"/>
      <c r="D6" s="146"/>
      <c r="E6" s="146"/>
      <c r="F6" s="146"/>
      <c r="G6" s="146"/>
      <c r="H6" s="146"/>
      <c r="I6" s="146"/>
      <c r="J6" s="173"/>
      <c r="K6" s="141">
        <f>K7+K58+K76+K115+K123+K126</f>
        <v>14963.399</v>
      </c>
      <c r="L6" s="141">
        <f t="shared" ref="K6:V6" si="0">L7+L58+L76+L115+L123+L126</f>
        <v>24300</v>
      </c>
      <c r="M6" s="141">
        <f t="shared" si="0"/>
        <v>74904</v>
      </c>
      <c r="N6" s="141">
        <f t="shared" si="0"/>
        <v>17936.082369</v>
      </c>
      <c r="O6" s="141">
        <f t="shared" si="0"/>
        <v>8174</v>
      </c>
      <c r="P6" s="141">
        <f t="shared" si="0"/>
        <v>3293</v>
      </c>
      <c r="Q6" s="141">
        <f t="shared" si="0"/>
        <v>0</v>
      </c>
      <c r="R6" s="141">
        <f t="shared" si="0"/>
        <v>42</v>
      </c>
      <c r="S6" s="141">
        <f t="shared" si="0"/>
        <v>460</v>
      </c>
      <c r="T6" s="141">
        <f t="shared" si="0"/>
        <v>5967.082369</v>
      </c>
      <c r="U6" s="141">
        <f t="shared" si="0"/>
        <v>0</v>
      </c>
      <c r="V6" s="141">
        <f t="shared" si="0"/>
        <v>0</v>
      </c>
      <c r="W6" s="183"/>
      <c r="X6" s="183"/>
      <c r="Y6" s="183"/>
      <c r="Z6" s="183"/>
      <c r="AA6" s="183"/>
      <c r="AB6" s="182"/>
      <c r="AC6" s="182"/>
      <c r="AD6" s="182"/>
      <c r="AE6" s="182"/>
      <c r="AF6" s="198"/>
      <c r="AG6" s="198"/>
      <c r="AH6" s="198"/>
      <c r="AI6" s="198"/>
      <c r="AJ6" s="198"/>
      <c r="AK6" s="198"/>
      <c r="AL6" s="198"/>
      <c r="AM6" s="198"/>
      <c r="AN6" s="198"/>
      <c r="AO6" s="198"/>
      <c r="AP6" s="198"/>
      <c r="AQ6" s="198"/>
      <c r="AR6" s="198"/>
      <c r="AS6" s="198"/>
      <c r="AT6" s="198"/>
      <c r="AU6" s="198"/>
      <c r="AV6" s="198"/>
      <c r="AW6" s="198"/>
      <c r="AX6" s="198"/>
      <c r="AY6" s="198"/>
      <c r="AZ6" s="198"/>
      <c r="BA6" s="198"/>
      <c r="BB6" s="198"/>
      <c r="BC6" s="198"/>
      <c r="BD6" s="198"/>
      <c r="BE6" s="198"/>
      <c r="BF6" s="198"/>
      <c r="BG6" s="198"/>
      <c r="BH6" s="198"/>
      <c r="BI6" s="198"/>
      <c r="BJ6" s="198"/>
      <c r="BK6" s="198"/>
      <c r="BL6" s="198"/>
      <c r="BM6" s="198"/>
      <c r="BN6" s="198"/>
      <c r="BO6" s="198"/>
      <c r="BP6" s="198"/>
      <c r="BQ6" s="198"/>
      <c r="BR6" s="198"/>
      <c r="BS6" s="198"/>
      <c r="BT6" s="198"/>
      <c r="BU6" s="198"/>
      <c r="BV6" s="198"/>
      <c r="BW6" s="198"/>
      <c r="BX6" s="198"/>
      <c r="BY6" s="198"/>
      <c r="BZ6" s="198"/>
      <c r="CA6" s="198"/>
      <c r="CB6" s="198"/>
      <c r="CC6" s="198"/>
      <c r="CD6" s="198"/>
      <c r="CE6" s="198"/>
      <c r="CF6" s="198"/>
      <c r="CG6" s="198"/>
      <c r="CH6" s="198"/>
      <c r="CI6" s="198"/>
      <c r="CJ6" s="198"/>
    </row>
    <row r="7" s="120" customFormat="1" ht="100" customHeight="1" spans="1:88">
      <c r="A7" s="147" t="s">
        <v>39</v>
      </c>
      <c r="B7" s="148" t="s">
        <v>40</v>
      </c>
      <c r="C7" s="148"/>
      <c r="D7" s="148"/>
      <c r="E7" s="149"/>
      <c r="F7" s="149"/>
      <c r="G7" s="149"/>
      <c r="H7" s="149"/>
      <c r="I7" s="149"/>
      <c r="J7" s="148"/>
      <c r="K7" s="174">
        <f t="shared" ref="K7:V7" si="1">K8+K19+K32+K46+K40+K51</f>
        <v>10095.736</v>
      </c>
      <c r="L7" s="174">
        <f t="shared" si="1"/>
        <v>11850</v>
      </c>
      <c r="M7" s="174">
        <f t="shared" si="1"/>
        <v>38841</v>
      </c>
      <c r="N7" s="174">
        <f t="shared" si="1"/>
        <v>8215.397534</v>
      </c>
      <c r="O7" s="174">
        <f t="shared" si="1"/>
        <v>6509.618115</v>
      </c>
      <c r="P7" s="174">
        <f t="shared" si="1"/>
        <v>1263.210384</v>
      </c>
      <c r="Q7" s="174">
        <f t="shared" si="1"/>
        <v>0</v>
      </c>
      <c r="R7" s="174">
        <f t="shared" si="1"/>
        <v>9.864318</v>
      </c>
      <c r="S7" s="174">
        <f t="shared" si="1"/>
        <v>432.704717</v>
      </c>
      <c r="T7" s="174">
        <f t="shared" si="1"/>
        <v>0</v>
      </c>
      <c r="U7" s="174">
        <f t="shared" si="1"/>
        <v>0</v>
      </c>
      <c r="V7" s="174">
        <f t="shared" si="1"/>
        <v>0</v>
      </c>
      <c r="W7" s="183"/>
      <c r="X7" s="183"/>
      <c r="Y7" s="183"/>
      <c r="Z7" s="183"/>
      <c r="AA7" s="188"/>
      <c r="AB7" s="189"/>
      <c r="AC7" s="189"/>
      <c r="AD7" s="189"/>
      <c r="AE7" s="202"/>
      <c r="AF7" s="203"/>
      <c r="AG7" s="203"/>
      <c r="AH7" s="203"/>
      <c r="AI7" s="203"/>
      <c r="AJ7" s="203"/>
      <c r="AK7" s="203"/>
      <c r="AL7" s="203"/>
      <c r="AM7" s="203"/>
      <c r="AN7" s="203"/>
      <c r="AO7" s="203"/>
      <c r="AP7" s="203"/>
      <c r="AQ7" s="203"/>
      <c r="AR7" s="203"/>
      <c r="AS7" s="203"/>
      <c r="AT7" s="203"/>
      <c r="AU7" s="203"/>
      <c r="AV7" s="203"/>
      <c r="AW7" s="203"/>
      <c r="AX7" s="203"/>
      <c r="AY7" s="203"/>
      <c r="AZ7" s="203"/>
      <c r="BA7" s="203"/>
      <c r="BB7" s="203"/>
      <c r="BC7" s="203"/>
      <c r="BD7" s="203"/>
      <c r="BE7" s="203"/>
      <c r="BF7" s="203"/>
      <c r="BG7" s="203"/>
      <c r="BH7" s="203"/>
      <c r="BI7" s="203"/>
      <c r="BJ7" s="203"/>
      <c r="BK7" s="203"/>
      <c r="BL7" s="203"/>
      <c r="BM7" s="203"/>
      <c r="BN7" s="203"/>
      <c r="BO7" s="203"/>
      <c r="BP7" s="203"/>
      <c r="BQ7" s="203"/>
      <c r="BR7" s="203"/>
      <c r="BS7" s="203"/>
      <c r="BT7" s="203"/>
      <c r="BU7" s="203"/>
      <c r="BV7" s="203"/>
      <c r="BW7" s="203"/>
      <c r="BX7" s="203"/>
      <c r="BY7" s="203"/>
      <c r="BZ7" s="203"/>
      <c r="CA7" s="203"/>
      <c r="CB7" s="203"/>
      <c r="CC7" s="203"/>
      <c r="CD7" s="203"/>
      <c r="CE7" s="203"/>
      <c r="CF7" s="203"/>
      <c r="CG7" s="203"/>
      <c r="CH7" s="203"/>
      <c r="CI7" s="203"/>
      <c r="CJ7" s="203"/>
    </row>
    <row r="8" s="120" customFormat="1" ht="100" customHeight="1" spans="1:88">
      <c r="A8" s="147" t="s">
        <v>41</v>
      </c>
      <c r="B8" s="150" t="s">
        <v>42</v>
      </c>
      <c r="C8" s="150"/>
      <c r="D8" s="150"/>
      <c r="E8" s="149"/>
      <c r="F8" s="149"/>
      <c r="G8" s="149"/>
      <c r="H8" s="149"/>
      <c r="I8" s="149"/>
      <c r="J8" s="150"/>
      <c r="K8" s="174">
        <f t="shared" ref="K8:V8" si="2">K9+K11+K13+K14+K15+K17</f>
        <v>4855</v>
      </c>
      <c r="L8" s="174">
        <f t="shared" si="2"/>
        <v>4855</v>
      </c>
      <c r="M8" s="174">
        <f t="shared" si="2"/>
        <v>19906</v>
      </c>
      <c r="N8" s="174">
        <f t="shared" si="2"/>
        <v>2776.5658</v>
      </c>
      <c r="O8" s="174">
        <f t="shared" si="2"/>
        <v>1794.6196</v>
      </c>
      <c r="P8" s="174">
        <f t="shared" si="2"/>
        <v>981.9462</v>
      </c>
      <c r="Q8" s="174">
        <f t="shared" si="2"/>
        <v>0</v>
      </c>
      <c r="R8" s="174">
        <f t="shared" si="2"/>
        <v>0</v>
      </c>
      <c r="S8" s="174">
        <f t="shared" si="2"/>
        <v>0</v>
      </c>
      <c r="T8" s="174">
        <f t="shared" si="2"/>
        <v>0</v>
      </c>
      <c r="U8" s="174">
        <f t="shared" si="2"/>
        <v>0</v>
      </c>
      <c r="V8" s="174">
        <f t="shared" si="2"/>
        <v>0</v>
      </c>
      <c r="W8" s="183"/>
      <c r="X8" s="183"/>
      <c r="Y8" s="183"/>
      <c r="Z8" s="183"/>
      <c r="AA8" s="188"/>
      <c r="AB8" s="189"/>
      <c r="AC8" s="189"/>
      <c r="AD8" s="189"/>
      <c r="AE8" s="202"/>
      <c r="AF8" s="203"/>
      <c r="AG8" s="203"/>
      <c r="AH8" s="203"/>
      <c r="AI8" s="203"/>
      <c r="AJ8" s="203"/>
      <c r="AK8" s="203"/>
      <c r="AL8" s="203"/>
      <c r="AM8" s="203"/>
      <c r="AN8" s="203"/>
      <c r="AO8" s="203"/>
      <c r="AP8" s="203"/>
      <c r="AQ8" s="203"/>
      <c r="AR8" s="203"/>
      <c r="AS8" s="203"/>
      <c r="AT8" s="203"/>
      <c r="AU8" s="203"/>
      <c r="AV8" s="203"/>
      <c r="AW8" s="203"/>
      <c r="AX8" s="203"/>
      <c r="AY8" s="203"/>
      <c r="AZ8" s="203"/>
      <c r="BA8" s="203"/>
      <c r="BB8" s="203"/>
      <c r="BC8" s="203"/>
      <c r="BD8" s="203"/>
      <c r="BE8" s="203"/>
      <c r="BF8" s="203"/>
      <c r="BG8" s="203"/>
      <c r="BH8" s="203"/>
      <c r="BI8" s="203"/>
      <c r="BJ8" s="203"/>
      <c r="BK8" s="203"/>
      <c r="BL8" s="203"/>
      <c r="BM8" s="203"/>
      <c r="BN8" s="203"/>
      <c r="BO8" s="203"/>
      <c r="BP8" s="203"/>
      <c r="BQ8" s="203"/>
      <c r="BR8" s="203"/>
      <c r="BS8" s="203"/>
      <c r="BT8" s="203"/>
      <c r="BU8" s="203"/>
      <c r="BV8" s="203"/>
      <c r="BW8" s="203"/>
      <c r="BX8" s="203"/>
      <c r="BY8" s="203"/>
      <c r="BZ8" s="203"/>
      <c r="CA8" s="203"/>
      <c r="CB8" s="203"/>
      <c r="CC8" s="203"/>
      <c r="CD8" s="203"/>
      <c r="CE8" s="203"/>
      <c r="CF8" s="203"/>
      <c r="CG8" s="203"/>
      <c r="CH8" s="203"/>
      <c r="CI8" s="203"/>
      <c r="CJ8" s="203"/>
    </row>
    <row r="9" s="120" customFormat="1" ht="100" customHeight="1" spans="1:88">
      <c r="A9" s="147" t="s">
        <v>58</v>
      </c>
      <c r="B9" s="150" t="s">
        <v>59</v>
      </c>
      <c r="C9" s="150"/>
      <c r="D9" s="150"/>
      <c r="E9" s="149"/>
      <c r="F9" s="149"/>
      <c r="G9" s="149"/>
      <c r="H9" s="149"/>
      <c r="I9" s="149"/>
      <c r="J9" s="150"/>
      <c r="K9" s="174">
        <f t="shared" ref="K9:V9" si="3">SUM(K10)</f>
        <v>380</v>
      </c>
      <c r="L9" s="174">
        <f t="shared" si="3"/>
        <v>380</v>
      </c>
      <c r="M9" s="174">
        <f t="shared" si="3"/>
        <v>1558</v>
      </c>
      <c r="N9" s="174">
        <f t="shared" si="3"/>
        <v>5.969</v>
      </c>
      <c r="O9" s="174">
        <f t="shared" si="3"/>
        <v>5.969</v>
      </c>
      <c r="P9" s="174">
        <f t="shared" si="3"/>
        <v>0</v>
      </c>
      <c r="Q9" s="174">
        <f t="shared" si="3"/>
        <v>0</v>
      </c>
      <c r="R9" s="174">
        <f t="shared" si="3"/>
        <v>0</v>
      </c>
      <c r="S9" s="174">
        <f t="shared" si="3"/>
        <v>0</v>
      </c>
      <c r="T9" s="174">
        <f t="shared" si="3"/>
        <v>0</v>
      </c>
      <c r="U9" s="174">
        <f t="shared" si="3"/>
        <v>0</v>
      </c>
      <c r="V9" s="174">
        <f t="shared" si="3"/>
        <v>0</v>
      </c>
      <c r="W9" s="183"/>
      <c r="X9" s="183"/>
      <c r="Y9" s="183"/>
      <c r="Z9" s="183"/>
      <c r="AA9" s="188"/>
      <c r="AB9" s="189"/>
      <c r="AC9" s="189"/>
      <c r="AD9" s="189"/>
      <c r="AE9" s="202"/>
      <c r="AF9" s="203"/>
      <c r="AG9" s="203"/>
      <c r="AH9" s="203"/>
      <c r="AI9" s="203"/>
      <c r="AJ9" s="203"/>
      <c r="AK9" s="203"/>
      <c r="AL9" s="203"/>
      <c r="AM9" s="203"/>
      <c r="AN9" s="203"/>
      <c r="AO9" s="203"/>
      <c r="AP9" s="203"/>
      <c r="AQ9" s="203"/>
      <c r="AR9" s="203"/>
      <c r="AS9" s="203"/>
      <c r="AT9" s="203"/>
      <c r="AU9" s="203"/>
      <c r="AV9" s="203"/>
      <c r="AW9" s="203"/>
      <c r="AX9" s="203"/>
      <c r="AY9" s="203"/>
      <c r="AZ9" s="203"/>
      <c r="BA9" s="203"/>
      <c r="BB9" s="203"/>
      <c r="BC9" s="203"/>
      <c r="BD9" s="203"/>
      <c r="BE9" s="203"/>
      <c r="BF9" s="203"/>
      <c r="BG9" s="203"/>
      <c r="BH9" s="203"/>
      <c r="BI9" s="203"/>
      <c r="BJ9" s="203"/>
      <c r="BK9" s="203"/>
      <c r="BL9" s="203"/>
      <c r="BM9" s="203"/>
      <c r="BN9" s="203"/>
      <c r="BO9" s="203"/>
      <c r="BP9" s="203"/>
      <c r="BQ9" s="203"/>
      <c r="BR9" s="203"/>
      <c r="BS9" s="203"/>
      <c r="BT9" s="203"/>
      <c r="BU9" s="203"/>
      <c r="BV9" s="203"/>
      <c r="BW9" s="203"/>
      <c r="BX9" s="203"/>
      <c r="BY9" s="203"/>
      <c r="BZ9" s="203"/>
      <c r="CA9" s="203"/>
      <c r="CB9" s="203"/>
      <c r="CC9" s="203"/>
      <c r="CD9" s="203"/>
      <c r="CE9" s="203"/>
      <c r="CF9" s="203"/>
      <c r="CG9" s="203"/>
      <c r="CH9" s="203"/>
      <c r="CI9" s="203"/>
      <c r="CJ9" s="203"/>
    </row>
    <row r="10" s="121" customFormat="1" ht="353" customHeight="1" spans="1:89">
      <c r="A10" s="288">
        <v>1</v>
      </c>
      <c r="B10" s="254" t="s">
        <v>361</v>
      </c>
      <c r="C10" s="254">
        <v>2025</v>
      </c>
      <c r="D10" s="241" t="s">
        <v>362</v>
      </c>
      <c r="E10" s="242" t="s">
        <v>40</v>
      </c>
      <c r="F10" s="242" t="s">
        <v>46</v>
      </c>
      <c r="G10" s="254" t="s">
        <v>47</v>
      </c>
      <c r="H10" s="254" t="s">
        <v>48</v>
      </c>
      <c r="I10" s="254" t="s">
        <v>49</v>
      </c>
      <c r="J10" s="241" t="s">
        <v>468</v>
      </c>
      <c r="K10" s="248">
        <v>380</v>
      </c>
      <c r="L10" s="248">
        <v>380</v>
      </c>
      <c r="M10" s="248">
        <v>1558</v>
      </c>
      <c r="N10" s="242">
        <v>5.969</v>
      </c>
      <c r="O10" s="242">
        <v>5.969</v>
      </c>
      <c r="P10" s="248"/>
      <c r="Q10" s="248"/>
      <c r="R10" s="248"/>
      <c r="S10" s="248"/>
      <c r="T10" s="248"/>
      <c r="U10" s="248"/>
      <c r="V10" s="248"/>
      <c r="W10" s="254" t="s">
        <v>48</v>
      </c>
      <c r="X10" s="254" t="s">
        <v>364</v>
      </c>
      <c r="Y10" s="254" t="s">
        <v>72</v>
      </c>
      <c r="Z10" s="254" t="s">
        <v>54</v>
      </c>
      <c r="AA10" s="248" t="s">
        <v>55</v>
      </c>
      <c r="AB10" s="254" t="s">
        <v>365</v>
      </c>
      <c r="AC10" s="254" t="s">
        <v>366</v>
      </c>
      <c r="AD10" s="254"/>
      <c r="AE10" s="297"/>
      <c r="AF10" s="205"/>
      <c r="AG10" s="205"/>
      <c r="AH10" s="205"/>
      <c r="AI10" s="205"/>
      <c r="AJ10" s="205"/>
      <c r="AK10" s="205"/>
      <c r="AL10" s="205"/>
      <c r="AM10" s="205"/>
      <c r="AN10" s="205"/>
      <c r="AO10" s="205"/>
      <c r="AP10" s="205"/>
      <c r="AQ10" s="205"/>
      <c r="AR10" s="205"/>
      <c r="AS10" s="205"/>
      <c r="AT10" s="205"/>
      <c r="AU10" s="205"/>
      <c r="AV10" s="205"/>
      <c r="AW10" s="205"/>
      <c r="AX10" s="205"/>
      <c r="AY10" s="205"/>
      <c r="AZ10" s="205"/>
      <c r="BA10" s="205"/>
      <c r="BB10" s="205"/>
      <c r="BC10" s="205"/>
      <c r="BD10" s="205"/>
      <c r="BE10" s="205"/>
      <c r="BF10" s="205"/>
      <c r="BG10" s="205"/>
      <c r="BH10" s="205"/>
      <c r="BI10" s="205"/>
      <c r="BJ10" s="205"/>
      <c r="BK10" s="205"/>
      <c r="BL10" s="205"/>
      <c r="BM10" s="205"/>
      <c r="BN10" s="205"/>
      <c r="BO10" s="205"/>
      <c r="BP10" s="205"/>
      <c r="BQ10" s="205"/>
      <c r="BR10" s="205"/>
      <c r="BS10" s="205"/>
      <c r="BT10" s="205"/>
      <c r="BU10" s="205"/>
      <c r="BV10" s="205"/>
      <c r="BW10" s="205"/>
      <c r="BX10" s="205"/>
      <c r="BY10" s="205"/>
      <c r="BZ10" s="205"/>
      <c r="CA10" s="205"/>
      <c r="CB10" s="205"/>
      <c r="CC10" s="205"/>
      <c r="CD10" s="205"/>
      <c r="CE10" s="205"/>
      <c r="CF10" s="205"/>
      <c r="CG10" s="205"/>
      <c r="CH10" s="205"/>
      <c r="CI10" s="205"/>
      <c r="CJ10" s="205"/>
      <c r="CK10" s="211"/>
    </row>
    <row r="11" s="120" customFormat="1" ht="100" customHeight="1" spans="1:88">
      <c r="A11" s="147" t="s">
        <v>58</v>
      </c>
      <c r="B11" s="150" t="s">
        <v>60</v>
      </c>
      <c r="C11" s="150"/>
      <c r="D11" s="150"/>
      <c r="E11" s="149"/>
      <c r="F11" s="149"/>
      <c r="G11" s="149"/>
      <c r="H11" s="149"/>
      <c r="I11" s="149"/>
      <c r="J11" s="150"/>
      <c r="K11" s="174">
        <f t="shared" ref="K11:V11" si="4">SUM(K12)</f>
        <v>3200</v>
      </c>
      <c r="L11" s="174">
        <f t="shared" si="4"/>
        <v>3200</v>
      </c>
      <c r="M11" s="174">
        <f t="shared" si="4"/>
        <v>13120</v>
      </c>
      <c r="N11" s="174">
        <f t="shared" si="4"/>
        <v>2719.55</v>
      </c>
      <c r="O11" s="174">
        <f t="shared" si="4"/>
        <v>1737.6038</v>
      </c>
      <c r="P11" s="174">
        <f t="shared" si="4"/>
        <v>981.9462</v>
      </c>
      <c r="Q11" s="174">
        <f t="shared" si="4"/>
        <v>0</v>
      </c>
      <c r="R11" s="174">
        <f t="shared" si="4"/>
        <v>0</v>
      </c>
      <c r="S11" s="174">
        <f t="shared" si="4"/>
        <v>0</v>
      </c>
      <c r="T11" s="174">
        <f t="shared" si="4"/>
        <v>0</v>
      </c>
      <c r="U11" s="174">
        <f t="shared" si="4"/>
        <v>0</v>
      </c>
      <c r="V11" s="174">
        <f t="shared" si="4"/>
        <v>0</v>
      </c>
      <c r="W11" s="183"/>
      <c r="X11" s="183"/>
      <c r="Y11" s="183"/>
      <c r="Z11" s="183"/>
      <c r="AA11" s="188"/>
      <c r="AB11" s="189"/>
      <c r="AC11" s="189"/>
      <c r="AD11" s="189"/>
      <c r="AE11" s="202"/>
      <c r="AF11" s="203"/>
      <c r="AG11" s="203"/>
      <c r="AH11" s="203"/>
      <c r="AI11" s="203"/>
      <c r="AJ11" s="203"/>
      <c r="AK11" s="203"/>
      <c r="AL11" s="203"/>
      <c r="AM11" s="203"/>
      <c r="AN11" s="203"/>
      <c r="AO11" s="203"/>
      <c r="AP11" s="203"/>
      <c r="AQ11" s="203"/>
      <c r="AR11" s="203"/>
      <c r="AS11" s="203"/>
      <c r="AT11" s="203"/>
      <c r="AU11" s="203"/>
      <c r="AV11" s="203"/>
      <c r="AW11" s="203"/>
      <c r="AX11" s="203"/>
      <c r="AY11" s="203"/>
      <c r="AZ11" s="203"/>
      <c r="BA11" s="203"/>
      <c r="BB11" s="203"/>
      <c r="BC11" s="203"/>
      <c r="BD11" s="203"/>
      <c r="BE11" s="203"/>
      <c r="BF11" s="203"/>
      <c r="BG11" s="203"/>
      <c r="BH11" s="203"/>
      <c r="BI11" s="203"/>
      <c r="BJ11" s="203"/>
      <c r="BK11" s="203"/>
      <c r="BL11" s="203"/>
      <c r="BM11" s="203"/>
      <c r="BN11" s="203"/>
      <c r="BO11" s="203"/>
      <c r="BP11" s="203"/>
      <c r="BQ11" s="203"/>
      <c r="BR11" s="203"/>
      <c r="BS11" s="203"/>
      <c r="BT11" s="203"/>
      <c r="BU11" s="203"/>
      <c r="BV11" s="203"/>
      <c r="BW11" s="203"/>
      <c r="BX11" s="203"/>
      <c r="BY11" s="203"/>
      <c r="BZ11" s="203"/>
      <c r="CA11" s="203"/>
      <c r="CB11" s="203"/>
      <c r="CC11" s="203"/>
      <c r="CD11" s="203"/>
      <c r="CE11" s="203"/>
      <c r="CF11" s="203"/>
      <c r="CG11" s="203"/>
      <c r="CH11" s="203"/>
      <c r="CI11" s="203"/>
      <c r="CJ11" s="203"/>
    </row>
    <row r="12" s="121" customFormat="1" ht="409" customHeight="1" spans="1:89">
      <c r="A12" s="288">
        <v>2</v>
      </c>
      <c r="B12" s="254" t="s">
        <v>369</v>
      </c>
      <c r="C12" s="254">
        <v>2025</v>
      </c>
      <c r="D12" s="241" t="s">
        <v>370</v>
      </c>
      <c r="E12" s="242" t="s">
        <v>40</v>
      </c>
      <c r="F12" s="242" t="s">
        <v>46</v>
      </c>
      <c r="G12" s="254" t="s">
        <v>47</v>
      </c>
      <c r="H12" s="254" t="s">
        <v>48</v>
      </c>
      <c r="I12" s="254" t="s">
        <v>49</v>
      </c>
      <c r="J12" s="293" t="s">
        <v>469</v>
      </c>
      <c r="K12" s="248">
        <v>3200</v>
      </c>
      <c r="L12" s="248">
        <v>3200</v>
      </c>
      <c r="M12" s="248">
        <v>13120</v>
      </c>
      <c r="N12" s="241">
        <v>2719.55</v>
      </c>
      <c r="O12" s="241">
        <v>1737.6038</v>
      </c>
      <c r="P12" s="248">
        <v>981.9462</v>
      </c>
      <c r="Q12" s="248"/>
      <c r="R12" s="248"/>
      <c r="S12" s="248"/>
      <c r="T12" s="248"/>
      <c r="U12" s="248"/>
      <c r="V12" s="248"/>
      <c r="W12" s="254" t="s">
        <v>48</v>
      </c>
      <c r="X12" s="254" t="s">
        <v>364</v>
      </c>
      <c r="Y12" s="254" t="s">
        <v>72</v>
      </c>
      <c r="Z12" s="254" t="s">
        <v>54</v>
      </c>
      <c r="AA12" s="248" t="s">
        <v>55</v>
      </c>
      <c r="AB12" s="254" t="s">
        <v>372</v>
      </c>
      <c r="AC12" s="289" t="s">
        <v>373</v>
      </c>
      <c r="AD12" s="254"/>
      <c r="AE12" s="297"/>
      <c r="AF12" s="205"/>
      <c r="AG12" s="205"/>
      <c r="AH12" s="205"/>
      <c r="AI12" s="205"/>
      <c r="AJ12" s="205"/>
      <c r="AK12" s="205"/>
      <c r="AL12" s="205"/>
      <c r="AM12" s="205"/>
      <c r="AN12" s="205"/>
      <c r="AO12" s="205"/>
      <c r="AP12" s="205"/>
      <c r="AQ12" s="205"/>
      <c r="AR12" s="205"/>
      <c r="AS12" s="205"/>
      <c r="AT12" s="205"/>
      <c r="AU12" s="205"/>
      <c r="AV12" s="205"/>
      <c r="AW12" s="205"/>
      <c r="AX12" s="205"/>
      <c r="AY12" s="205"/>
      <c r="AZ12" s="205"/>
      <c r="BA12" s="205"/>
      <c r="BB12" s="205"/>
      <c r="BC12" s="205"/>
      <c r="BD12" s="205"/>
      <c r="BE12" s="205"/>
      <c r="BF12" s="205"/>
      <c r="BG12" s="205"/>
      <c r="BH12" s="205"/>
      <c r="BI12" s="205"/>
      <c r="BJ12" s="205"/>
      <c r="BK12" s="205"/>
      <c r="BL12" s="205"/>
      <c r="BM12" s="205"/>
      <c r="BN12" s="205"/>
      <c r="BO12" s="205"/>
      <c r="BP12" s="205"/>
      <c r="BQ12" s="205"/>
      <c r="BR12" s="205"/>
      <c r="BS12" s="205"/>
      <c r="BT12" s="205"/>
      <c r="BU12" s="205"/>
      <c r="BV12" s="205"/>
      <c r="BW12" s="205"/>
      <c r="BX12" s="205"/>
      <c r="BY12" s="205"/>
      <c r="BZ12" s="205"/>
      <c r="CA12" s="205"/>
      <c r="CB12" s="205"/>
      <c r="CC12" s="205"/>
      <c r="CD12" s="205"/>
      <c r="CE12" s="205"/>
      <c r="CF12" s="205"/>
      <c r="CG12" s="205"/>
      <c r="CH12" s="205"/>
      <c r="CI12" s="205"/>
      <c r="CJ12" s="205"/>
      <c r="CK12" s="211"/>
    </row>
    <row r="13" s="120" customFormat="1" ht="100" customHeight="1" spans="1:88">
      <c r="A13" s="156" t="s">
        <v>58</v>
      </c>
      <c r="B13" s="150" t="s">
        <v>61</v>
      </c>
      <c r="C13" s="150"/>
      <c r="D13" s="150"/>
      <c r="E13" s="149"/>
      <c r="F13" s="149"/>
      <c r="G13" s="149"/>
      <c r="H13" s="149"/>
      <c r="I13" s="149"/>
      <c r="J13" s="150"/>
      <c r="K13" s="174"/>
      <c r="L13" s="174"/>
      <c r="M13" s="174"/>
      <c r="N13" s="174"/>
      <c r="O13" s="174"/>
      <c r="P13" s="174"/>
      <c r="Q13" s="174"/>
      <c r="R13" s="174"/>
      <c r="S13" s="174"/>
      <c r="T13" s="174"/>
      <c r="U13" s="174"/>
      <c r="V13" s="174"/>
      <c r="W13" s="183"/>
      <c r="X13" s="183"/>
      <c r="Y13" s="183"/>
      <c r="Z13" s="183"/>
      <c r="AA13" s="188"/>
      <c r="AB13" s="189"/>
      <c r="AC13" s="189"/>
      <c r="AD13" s="189"/>
      <c r="AE13" s="202"/>
      <c r="AF13" s="203"/>
      <c r="AG13" s="203"/>
      <c r="AH13" s="203"/>
      <c r="AI13" s="203"/>
      <c r="AJ13" s="203"/>
      <c r="AK13" s="203"/>
      <c r="AL13" s="203"/>
      <c r="AM13" s="203"/>
      <c r="AN13" s="203"/>
      <c r="AO13" s="203"/>
      <c r="AP13" s="203"/>
      <c r="AQ13" s="203"/>
      <c r="AR13" s="203"/>
      <c r="AS13" s="203"/>
      <c r="AT13" s="203"/>
      <c r="AU13" s="203"/>
      <c r="AV13" s="203"/>
      <c r="AW13" s="203"/>
      <c r="AX13" s="203"/>
      <c r="AY13" s="203"/>
      <c r="AZ13" s="203"/>
      <c r="BA13" s="203"/>
      <c r="BB13" s="203"/>
      <c r="BC13" s="203"/>
      <c r="BD13" s="203"/>
      <c r="BE13" s="203"/>
      <c r="BF13" s="203"/>
      <c r="BG13" s="203"/>
      <c r="BH13" s="203"/>
      <c r="BI13" s="203"/>
      <c r="BJ13" s="203"/>
      <c r="BK13" s="203"/>
      <c r="BL13" s="203"/>
      <c r="BM13" s="203"/>
      <c r="BN13" s="203"/>
      <c r="BO13" s="203"/>
      <c r="BP13" s="203"/>
      <c r="BQ13" s="203"/>
      <c r="BR13" s="203"/>
      <c r="BS13" s="203"/>
      <c r="BT13" s="203"/>
      <c r="BU13" s="203"/>
      <c r="BV13" s="203"/>
      <c r="BW13" s="203"/>
      <c r="BX13" s="203"/>
      <c r="BY13" s="203"/>
      <c r="BZ13" s="203"/>
      <c r="CA13" s="203"/>
      <c r="CB13" s="203"/>
      <c r="CC13" s="203"/>
      <c r="CD13" s="203"/>
      <c r="CE13" s="203"/>
      <c r="CF13" s="203"/>
      <c r="CG13" s="203"/>
      <c r="CH13" s="203"/>
      <c r="CI13" s="203"/>
      <c r="CJ13" s="203"/>
    </row>
    <row r="14" s="120" customFormat="1" ht="100" customHeight="1" spans="1:88">
      <c r="A14" s="156" t="s">
        <v>58</v>
      </c>
      <c r="B14" s="150" t="s">
        <v>62</v>
      </c>
      <c r="C14" s="150"/>
      <c r="D14" s="150"/>
      <c r="E14" s="149"/>
      <c r="F14" s="149"/>
      <c r="G14" s="149"/>
      <c r="H14" s="149"/>
      <c r="I14" s="149"/>
      <c r="J14" s="150"/>
      <c r="K14" s="174"/>
      <c r="L14" s="174"/>
      <c r="M14" s="174"/>
      <c r="N14" s="174"/>
      <c r="O14" s="174"/>
      <c r="P14" s="174"/>
      <c r="Q14" s="174"/>
      <c r="R14" s="174"/>
      <c r="S14" s="174"/>
      <c r="T14" s="174"/>
      <c r="U14" s="174"/>
      <c r="V14" s="174"/>
      <c r="W14" s="183"/>
      <c r="X14" s="183"/>
      <c r="Y14" s="183"/>
      <c r="Z14" s="183"/>
      <c r="AA14" s="188"/>
      <c r="AB14" s="189"/>
      <c r="AC14" s="189"/>
      <c r="AD14" s="189"/>
      <c r="AE14" s="202"/>
      <c r="AF14" s="203"/>
      <c r="AG14" s="203"/>
      <c r="AH14" s="203"/>
      <c r="AI14" s="203"/>
      <c r="AJ14" s="203"/>
      <c r="AK14" s="203"/>
      <c r="AL14" s="203"/>
      <c r="AM14" s="203"/>
      <c r="AN14" s="203"/>
      <c r="AO14" s="203"/>
      <c r="AP14" s="203"/>
      <c r="AQ14" s="203"/>
      <c r="AR14" s="203"/>
      <c r="AS14" s="203"/>
      <c r="AT14" s="203"/>
      <c r="AU14" s="203"/>
      <c r="AV14" s="203"/>
      <c r="AW14" s="203"/>
      <c r="AX14" s="203"/>
      <c r="AY14" s="203"/>
      <c r="AZ14" s="203"/>
      <c r="BA14" s="203"/>
      <c r="BB14" s="203"/>
      <c r="BC14" s="203"/>
      <c r="BD14" s="203"/>
      <c r="BE14" s="203"/>
      <c r="BF14" s="203"/>
      <c r="BG14" s="203"/>
      <c r="BH14" s="203"/>
      <c r="BI14" s="203"/>
      <c r="BJ14" s="203"/>
      <c r="BK14" s="203"/>
      <c r="BL14" s="203"/>
      <c r="BM14" s="203"/>
      <c r="BN14" s="203"/>
      <c r="BO14" s="203"/>
      <c r="BP14" s="203"/>
      <c r="BQ14" s="203"/>
      <c r="BR14" s="203"/>
      <c r="BS14" s="203"/>
      <c r="BT14" s="203"/>
      <c r="BU14" s="203"/>
      <c r="BV14" s="203"/>
      <c r="BW14" s="203"/>
      <c r="BX14" s="203"/>
      <c r="BY14" s="203"/>
      <c r="BZ14" s="203"/>
      <c r="CA14" s="203"/>
      <c r="CB14" s="203"/>
      <c r="CC14" s="203"/>
      <c r="CD14" s="203"/>
      <c r="CE14" s="203"/>
      <c r="CF14" s="203"/>
      <c r="CG14" s="203"/>
      <c r="CH14" s="203"/>
      <c r="CI14" s="203"/>
      <c r="CJ14" s="203"/>
    </row>
    <row r="15" s="120" customFormat="1" ht="100" customHeight="1" spans="1:88">
      <c r="A15" s="156" t="s">
        <v>58</v>
      </c>
      <c r="B15" s="150" t="s">
        <v>63</v>
      </c>
      <c r="C15" s="150"/>
      <c r="D15" s="150"/>
      <c r="E15" s="149"/>
      <c r="F15" s="149"/>
      <c r="G15" s="149"/>
      <c r="H15" s="149"/>
      <c r="I15" s="149"/>
      <c r="J15" s="150"/>
      <c r="K15" s="174">
        <f t="shared" ref="K15:V15" si="5">SUM(K16)</f>
        <v>445</v>
      </c>
      <c r="L15" s="174">
        <f t="shared" si="5"/>
        <v>445</v>
      </c>
      <c r="M15" s="174">
        <f t="shared" si="5"/>
        <v>1825</v>
      </c>
      <c r="N15" s="174">
        <f t="shared" si="5"/>
        <v>43.7468</v>
      </c>
      <c r="O15" s="174">
        <f t="shared" si="5"/>
        <v>43.7468</v>
      </c>
      <c r="P15" s="174">
        <f t="shared" si="5"/>
        <v>0</v>
      </c>
      <c r="Q15" s="174">
        <f t="shared" si="5"/>
        <v>0</v>
      </c>
      <c r="R15" s="174">
        <f t="shared" si="5"/>
        <v>0</v>
      </c>
      <c r="S15" s="174">
        <f t="shared" si="5"/>
        <v>0</v>
      </c>
      <c r="T15" s="174">
        <f t="shared" si="5"/>
        <v>0</v>
      </c>
      <c r="U15" s="174">
        <f t="shared" si="5"/>
        <v>0</v>
      </c>
      <c r="V15" s="174">
        <f t="shared" si="5"/>
        <v>0</v>
      </c>
      <c r="W15" s="183">
        <v>0</v>
      </c>
      <c r="X15" s="183"/>
      <c r="Y15" s="183"/>
      <c r="Z15" s="183"/>
      <c r="AA15" s="188"/>
      <c r="AB15" s="189"/>
      <c r="AC15" s="189"/>
      <c r="AD15" s="189"/>
      <c r="AE15" s="202"/>
      <c r="AF15" s="203"/>
      <c r="AG15" s="203"/>
      <c r="AH15" s="203"/>
      <c r="AI15" s="203"/>
      <c r="AJ15" s="203"/>
      <c r="AK15" s="203"/>
      <c r="AL15" s="203"/>
      <c r="AM15" s="203"/>
      <c r="AN15" s="203"/>
      <c r="AO15" s="203"/>
      <c r="AP15" s="203"/>
      <c r="AQ15" s="203"/>
      <c r="AR15" s="203"/>
      <c r="AS15" s="203"/>
      <c r="AT15" s="203"/>
      <c r="AU15" s="203"/>
      <c r="AV15" s="203"/>
      <c r="AW15" s="203"/>
      <c r="AX15" s="203"/>
      <c r="AY15" s="203"/>
      <c r="AZ15" s="203"/>
      <c r="BA15" s="203"/>
      <c r="BB15" s="203"/>
      <c r="BC15" s="203"/>
      <c r="BD15" s="203"/>
      <c r="BE15" s="203"/>
      <c r="BF15" s="203"/>
      <c r="BG15" s="203"/>
      <c r="BH15" s="203"/>
      <c r="BI15" s="203"/>
      <c r="BJ15" s="203"/>
      <c r="BK15" s="203"/>
      <c r="BL15" s="203"/>
      <c r="BM15" s="203"/>
      <c r="BN15" s="203"/>
      <c r="BO15" s="203"/>
      <c r="BP15" s="203"/>
      <c r="BQ15" s="203"/>
      <c r="BR15" s="203"/>
      <c r="BS15" s="203"/>
      <c r="BT15" s="203"/>
      <c r="BU15" s="203"/>
      <c r="BV15" s="203"/>
      <c r="BW15" s="203"/>
      <c r="BX15" s="203"/>
      <c r="BY15" s="203"/>
      <c r="BZ15" s="203"/>
      <c r="CA15" s="203"/>
      <c r="CB15" s="203"/>
      <c r="CC15" s="203"/>
      <c r="CD15" s="203"/>
      <c r="CE15" s="203"/>
      <c r="CF15" s="203"/>
      <c r="CG15" s="203"/>
      <c r="CH15" s="203"/>
      <c r="CI15" s="203"/>
      <c r="CJ15" s="203"/>
    </row>
    <row r="16" s="121" customFormat="1" ht="300" customHeight="1" spans="1:89">
      <c r="A16" s="288">
        <v>3</v>
      </c>
      <c r="B16" s="254" t="s">
        <v>374</v>
      </c>
      <c r="C16" s="254">
        <v>2025</v>
      </c>
      <c r="D16" s="241" t="s">
        <v>375</v>
      </c>
      <c r="E16" s="242" t="s">
        <v>40</v>
      </c>
      <c r="F16" s="242" t="s">
        <v>46</v>
      </c>
      <c r="G16" s="254" t="s">
        <v>47</v>
      </c>
      <c r="H16" s="254" t="s">
        <v>48</v>
      </c>
      <c r="I16" s="254" t="s">
        <v>49</v>
      </c>
      <c r="J16" s="294" t="s">
        <v>470</v>
      </c>
      <c r="K16" s="248">
        <v>445</v>
      </c>
      <c r="L16" s="248">
        <v>445</v>
      </c>
      <c r="M16" s="248">
        <v>1825</v>
      </c>
      <c r="N16" s="248">
        <v>43.7468</v>
      </c>
      <c r="O16" s="248">
        <v>43.7468</v>
      </c>
      <c r="P16" s="248"/>
      <c r="Q16" s="248"/>
      <c r="R16" s="248"/>
      <c r="S16" s="248"/>
      <c r="T16" s="248"/>
      <c r="U16" s="248"/>
      <c r="V16" s="248"/>
      <c r="W16" s="254" t="s">
        <v>48</v>
      </c>
      <c r="X16" s="254" t="s">
        <v>364</v>
      </c>
      <c r="Y16" s="254" t="s">
        <v>72</v>
      </c>
      <c r="Z16" s="254" t="s">
        <v>54</v>
      </c>
      <c r="AA16" s="248" t="s">
        <v>55</v>
      </c>
      <c r="AB16" s="254" t="s">
        <v>377</v>
      </c>
      <c r="AC16" s="254" t="s">
        <v>378</v>
      </c>
      <c r="AD16" s="254"/>
      <c r="AE16" s="297"/>
      <c r="AF16" s="205"/>
      <c r="AG16" s="205"/>
      <c r="AH16" s="205"/>
      <c r="AI16" s="205"/>
      <c r="AJ16" s="205"/>
      <c r="AK16" s="205"/>
      <c r="AL16" s="205"/>
      <c r="AM16" s="205"/>
      <c r="AN16" s="205"/>
      <c r="AO16" s="205"/>
      <c r="AP16" s="205"/>
      <c r="AQ16" s="205"/>
      <c r="AR16" s="205"/>
      <c r="AS16" s="205"/>
      <c r="AT16" s="205"/>
      <c r="AU16" s="205"/>
      <c r="AV16" s="205"/>
      <c r="AW16" s="205"/>
      <c r="AX16" s="205"/>
      <c r="AY16" s="205"/>
      <c r="AZ16" s="205"/>
      <c r="BA16" s="205"/>
      <c r="BB16" s="205"/>
      <c r="BC16" s="205"/>
      <c r="BD16" s="205"/>
      <c r="BE16" s="205"/>
      <c r="BF16" s="205"/>
      <c r="BG16" s="205"/>
      <c r="BH16" s="205"/>
      <c r="BI16" s="205"/>
      <c r="BJ16" s="205"/>
      <c r="BK16" s="205"/>
      <c r="BL16" s="205"/>
      <c r="BM16" s="205"/>
      <c r="BN16" s="205"/>
      <c r="BO16" s="205"/>
      <c r="BP16" s="205"/>
      <c r="BQ16" s="205"/>
      <c r="BR16" s="205"/>
      <c r="BS16" s="205"/>
      <c r="BT16" s="205"/>
      <c r="BU16" s="205"/>
      <c r="BV16" s="205"/>
      <c r="BW16" s="205"/>
      <c r="BX16" s="205"/>
      <c r="BY16" s="205"/>
      <c r="BZ16" s="205"/>
      <c r="CA16" s="205"/>
      <c r="CB16" s="205"/>
      <c r="CC16" s="205"/>
      <c r="CD16" s="205"/>
      <c r="CE16" s="205"/>
      <c r="CF16" s="205"/>
      <c r="CG16" s="205"/>
      <c r="CH16" s="205"/>
      <c r="CI16" s="205"/>
      <c r="CJ16" s="205"/>
      <c r="CK16" s="211"/>
    </row>
    <row r="17" s="120" customFormat="1" ht="100" customHeight="1" spans="1:88">
      <c r="A17" s="156" t="s">
        <v>58</v>
      </c>
      <c r="B17" s="150" t="s">
        <v>64</v>
      </c>
      <c r="C17" s="150"/>
      <c r="D17" s="150"/>
      <c r="E17" s="149"/>
      <c r="F17" s="149"/>
      <c r="G17" s="149"/>
      <c r="H17" s="149"/>
      <c r="I17" s="149"/>
      <c r="J17" s="150"/>
      <c r="K17" s="174">
        <f t="shared" ref="K17:V17" si="6">SUM(K18)</f>
        <v>830</v>
      </c>
      <c r="L17" s="174">
        <f t="shared" si="6"/>
        <v>830</v>
      </c>
      <c r="M17" s="174">
        <f t="shared" si="6"/>
        <v>3403</v>
      </c>
      <c r="N17" s="174">
        <f t="shared" si="6"/>
        <v>7.3</v>
      </c>
      <c r="O17" s="174">
        <f t="shared" si="6"/>
        <v>7.3</v>
      </c>
      <c r="P17" s="174">
        <f t="shared" si="6"/>
        <v>0</v>
      </c>
      <c r="Q17" s="174">
        <f t="shared" si="6"/>
        <v>0</v>
      </c>
      <c r="R17" s="174">
        <f t="shared" si="6"/>
        <v>0</v>
      </c>
      <c r="S17" s="174">
        <f t="shared" si="6"/>
        <v>0</v>
      </c>
      <c r="T17" s="174">
        <f t="shared" si="6"/>
        <v>0</v>
      </c>
      <c r="U17" s="174">
        <f t="shared" si="6"/>
        <v>0</v>
      </c>
      <c r="V17" s="174">
        <f t="shared" si="6"/>
        <v>0</v>
      </c>
      <c r="W17" s="183"/>
      <c r="X17" s="183"/>
      <c r="Y17" s="183"/>
      <c r="Z17" s="183"/>
      <c r="AA17" s="188"/>
      <c r="AB17" s="189"/>
      <c r="AC17" s="189"/>
      <c r="AD17" s="189"/>
      <c r="AE17" s="202"/>
      <c r="AF17" s="203"/>
      <c r="AG17" s="203"/>
      <c r="AH17" s="203"/>
      <c r="AI17" s="203"/>
      <c r="AJ17" s="203"/>
      <c r="AK17" s="203"/>
      <c r="AL17" s="203"/>
      <c r="AM17" s="203"/>
      <c r="AN17" s="203"/>
      <c r="AO17" s="203"/>
      <c r="AP17" s="203"/>
      <c r="AQ17" s="203"/>
      <c r="AR17" s="203"/>
      <c r="AS17" s="203"/>
      <c r="AT17" s="203"/>
      <c r="AU17" s="203"/>
      <c r="AV17" s="203"/>
      <c r="AW17" s="203"/>
      <c r="AX17" s="203"/>
      <c r="AY17" s="203"/>
      <c r="AZ17" s="203"/>
      <c r="BA17" s="203"/>
      <c r="BB17" s="203"/>
      <c r="BC17" s="203"/>
      <c r="BD17" s="203"/>
      <c r="BE17" s="203"/>
      <c r="BF17" s="203"/>
      <c r="BG17" s="203"/>
      <c r="BH17" s="203"/>
      <c r="BI17" s="203"/>
      <c r="BJ17" s="203"/>
      <c r="BK17" s="203"/>
      <c r="BL17" s="203"/>
      <c r="BM17" s="203"/>
      <c r="BN17" s="203"/>
      <c r="BO17" s="203"/>
      <c r="BP17" s="203"/>
      <c r="BQ17" s="203"/>
      <c r="BR17" s="203"/>
      <c r="BS17" s="203"/>
      <c r="BT17" s="203"/>
      <c r="BU17" s="203"/>
      <c r="BV17" s="203"/>
      <c r="BW17" s="203"/>
      <c r="BX17" s="203"/>
      <c r="BY17" s="203"/>
      <c r="BZ17" s="203"/>
      <c r="CA17" s="203"/>
      <c r="CB17" s="203"/>
      <c r="CC17" s="203"/>
      <c r="CD17" s="203"/>
      <c r="CE17" s="203"/>
      <c r="CF17" s="203"/>
      <c r="CG17" s="203"/>
      <c r="CH17" s="203"/>
      <c r="CI17" s="203"/>
      <c r="CJ17" s="203"/>
    </row>
    <row r="18" s="121" customFormat="1" ht="295" customHeight="1" spans="1:89">
      <c r="A18" s="288">
        <v>4</v>
      </c>
      <c r="B18" s="254" t="s">
        <v>379</v>
      </c>
      <c r="C18" s="254">
        <v>2025</v>
      </c>
      <c r="D18" s="241" t="s">
        <v>380</v>
      </c>
      <c r="E18" s="242" t="s">
        <v>168</v>
      </c>
      <c r="F18" s="242" t="s">
        <v>64</v>
      </c>
      <c r="G18" s="254" t="s">
        <v>47</v>
      </c>
      <c r="H18" s="254" t="s">
        <v>48</v>
      </c>
      <c r="I18" s="254" t="s">
        <v>49</v>
      </c>
      <c r="J18" s="294" t="s">
        <v>471</v>
      </c>
      <c r="K18" s="248">
        <v>830</v>
      </c>
      <c r="L18" s="248">
        <v>830</v>
      </c>
      <c r="M18" s="248">
        <v>3403</v>
      </c>
      <c r="N18" s="248">
        <v>7.3</v>
      </c>
      <c r="O18" s="248">
        <v>7.3</v>
      </c>
      <c r="P18" s="248"/>
      <c r="Q18" s="248"/>
      <c r="R18" s="248"/>
      <c r="S18" s="248"/>
      <c r="T18" s="248"/>
      <c r="U18" s="248"/>
      <c r="V18" s="248"/>
      <c r="W18" s="254" t="s">
        <v>48</v>
      </c>
      <c r="X18" s="254" t="s">
        <v>364</v>
      </c>
      <c r="Y18" s="254" t="s">
        <v>174</v>
      </c>
      <c r="Z18" s="254" t="s">
        <v>175</v>
      </c>
      <c r="AA18" s="254" t="s">
        <v>436</v>
      </c>
      <c r="AB18" s="254" t="s">
        <v>382</v>
      </c>
      <c r="AC18" s="254" t="s">
        <v>383</v>
      </c>
      <c r="AD18" s="254"/>
      <c r="AE18" s="298"/>
      <c r="AF18" s="205"/>
      <c r="AG18" s="205"/>
      <c r="AH18" s="205"/>
      <c r="AI18" s="205"/>
      <c r="AJ18" s="205"/>
      <c r="AK18" s="205"/>
      <c r="AL18" s="205"/>
      <c r="AM18" s="205"/>
      <c r="AN18" s="205"/>
      <c r="AO18" s="205"/>
      <c r="AP18" s="205"/>
      <c r="AQ18" s="205"/>
      <c r="AR18" s="205"/>
      <c r="AS18" s="205"/>
      <c r="AT18" s="205"/>
      <c r="AU18" s="205"/>
      <c r="AV18" s="205"/>
      <c r="AW18" s="205"/>
      <c r="AX18" s="205"/>
      <c r="AY18" s="205"/>
      <c r="AZ18" s="205"/>
      <c r="BA18" s="205"/>
      <c r="BB18" s="205"/>
      <c r="BC18" s="205"/>
      <c r="BD18" s="205"/>
      <c r="BE18" s="205"/>
      <c r="BF18" s="205"/>
      <c r="BG18" s="205"/>
      <c r="BH18" s="205"/>
      <c r="BI18" s="205"/>
      <c r="BJ18" s="205"/>
      <c r="BK18" s="205"/>
      <c r="BL18" s="205"/>
      <c r="BM18" s="205"/>
      <c r="BN18" s="205"/>
      <c r="BO18" s="205"/>
      <c r="BP18" s="205"/>
      <c r="BQ18" s="205"/>
      <c r="BR18" s="205"/>
      <c r="BS18" s="205"/>
      <c r="BT18" s="205"/>
      <c r="BU18" s="205"/>
      <c r="BV18" s="205"/>
      <c r="BW18" s="205"/>
      <c r="BX18" s="205"/>
      <c r="BY18" s="205"/>
      <c r="BZ18" s="205"/>
      <c r="CA18" s="205"/>
      <c r="CB18" s="205"/>
      <c r="CC18" s="205"/>
      <c r="CD18" s="205"/>
      <c r="CE18" s="205"/>
      <c r="CF18" s="205"/>
      <c r="CG18" s="205"/>
      <c r="CH18" s="205"/>
      <c r="CI18" s="205"/>
      <c r="CJ18" s="205"/>
      <c r="CK18" s="211"/>
    </row>
    <row r="19" s="120" customFormat="1" ht="100" customHeight="1" spans="1:88">
      <c r="A19" s="156" t="s">
        <v>41</v>
      </c>
      <c r="B19" s="148" t="s">
        <v>46</v>
      </c>
      <c r="C19" s="148"/>
      <c r="D19" s="148"/>
      <c r="E19" s="149"/>
      <c r="F19" s="149"/>
      <c r="G19" s="149"/>
      <c r="H19" s="149"/>
      <c r="I19" s="149"/>
      <c r="J19" s="148"/>
      <c r="K19" s="174">
        <f t="shared" ref="K19:R19" si="7">K20+K21+K25+K26+K30+K31</f>
        <v>2609</v>
      </c>
      <c r="L19" s="174">
        <f t="shared" si="7"/>
        <v>4591</v>
      </c>
      <c r="M19" s="174">
        <f t="shared" si="7"/>
        <v>15082</v>
      </c>
      <c r="N19" s="174">
        <f t="shared" si="7"/>
        <v>3171.839264</v>
      </c>
      <c r="O19" s="174">
        <f t="shared" si="7"/>
        <v>2624.120155</v>
      </c>
      <c r="P19" s="174">
        <f t="shared" si="7"/>
        <v>166.144233</v>
      </c>
      <c r="Q19" s="174">
        <f t="shared" si="7"/>
        <v>0</v>
      </c>
      <c r="R19" s="174">
        <f t="shared" si="7"/>
        <v>9.864318</v>
      </c>
      <c r="S19" s="174">
        <f>S21+S26</f>
        <v>371.710558</v>
      </c>
      <c r="T19" s="174">
        <f t="shared" ref="T19:V19" si="8">T20+T21+T25+T26+T30+T31</f>
        <v>0</v>
      </c>
      <c r="U19" s="174">
        <f t="shared" si="8"/>
        <v>0</v>
      </c>
      <c r="V19" s="174">
        <f t="shared" si="8"/>
        <v>0</v>
      </c>
      <c r="W19" s="183"/>
      <c r="X19" s="183"/>
      <c r="Y19" s="183"/>
      <c r="Z19" s="183"/>
      <c r="AA19" s="188"/>
      <c r="AB19" s="189"/>
      <c r="AC19" s="189"/>
      <c r="AD19" s="189"/>
      <c r="AE19" s="202"/>
      <c r="AF19" s="203"/>
      <c r="AG19" s="203"/>
      <c r="AH19" s="203"/>
      <c r="AI19" s="203"/>
      <c r="AJ19" s="203"/>
      <c r="AK19" s="203"/>
      <c r="AL19" s="203"/>
      <c r="AM19" s="203"/>
      <c r="AN19" s="203"/>
      <c r="AO19" s="203"/>
      <c r="AP19" s="203"/>
      <c r="AQ19" s="203"/>
      <c r="AR19" s="203"/>
      <c r="AS19" s="203"/>
      <c r="AT19" s="203"/>
      <c r="AU19" s="203"/>
      <c r="AV19" s="203"/>
      <c r="AW19" s="203"/>
      <c r="AX19" s="203"/>
      <c r="AY19" s="203"/>
      <c r="AZ19" s="203"/>
      <c r="BA19" s="203"/>
      <c r="BB19" s="203"/>
      <c r="BC19" s="203"/>
      <c r="BD19" s="203"/>
      <c r="BE19" s="203"/>
      <c r="BF19" s="203"/>
      <c r="BG19" s="203"/>
      <c r="BH19" s="203"/>
      <c r="BI19" s="203"/>
      <c r="BJ19" s="203"/>
      <c r="BK19" s="203"/>
      <c r="BL19" s="203"/>
      <c r="BM19" s="203"/>
      <c r="BN19" s="203"/>
      <c r="BO19" s="203"/>
      <c r="BP19" s="203"/>
      <c r="BQ19" s="203"/>
      <c r="BR19" s="203"/>
      <c r="BS19" s="203"/>
      <c r="BT19" s="203"/>
      <c r="BU19" s="203"/>
      <c r="BV19" s="203"/>
      <c r="BW19" s="203"/>
      <c r="BX19" s="203"/>
      <c r="BY19" s="203"/>
      <c r="BZ19" s="203"/>
      <c r="CA19" s="203"/>
      <c r="CB19" s="203"/>
      <c r="CC19" s="203"/>
      <c r="CD19" s="203"/>
      <c r="CE19" s="203"/>
      <c r="CF19" s="203"/>
      <c r="CG19" s="203"/>
      <c r="CH19" s="203"/>
      <c r="CI19" s="203"/>
      <c r="CJ19" s="203"/>
    </row>
    <row r="20" s="122" customFormat="1" ht="100" customHeight="1" spans="1:88">
      <c r="A20" s="156" t="s">
        <v>58</v>
      </c>
      <c r="B20" s="150" t="s">
        <v>65</v>
      </c>
      <c r="C20" s="150"/>
      <c r="D20" s="150"/>
      <c r="E20" s="149"/>
      <c r="F20" s="149"/>
      <c r="G20" s="149"/>
      <c r="H20" s="149"/>
      <c r="I20" s="149"/>
      <c r="J20" s="150"/>
      <c r="K20" s="174"/>
      <c r="L20" s="174"/>
      <c r="M20" s="174"/>
      <c r="N20" s="174"/>
      <c r="O20" s="174"/>
      <c r="P20" s="174"/>
      <c r="Q20" s="174"/>
      <c r="R20" s="174"/>
      <c r="S20" s="174"/>
      <c r="T20" s="174"/>
      <c r="U20" s="174"/>
      <c r="V20" s="174"/>
      <c r="W20" s="185"/>
      <c r="X20" s="185"/>
      <c r="Y20" s="185"/>
      <c r="Z20" s="185"/>
      <c r="AA20" s="192"/>
      <c r="AB20" s="192"/>
      <c r="AC20" s="192"/>
      <c r="AD20" s="192"/>
      <c r="AE20" s="192"/>
      <c r="AF20" s="206"/>
      <c r="AG20" s="206"/>
      <c r="AH20" s="206"/>
      <c r="AI20" s="206"/>
      <c r="AJ20" s="206"/>
      <c r="AK20" s="206"/>
      <c r="AL20" s="206"/>
      <c r="AM20" s="206"/>
      <c r="AN20" s="206"/>
      <c r="AO20" s="206"/>
      <c r="AP20" s="206"/>
      <c r="AQ20" s="206"/>
      <c r="AR20" s="206"/>
      <c r="AS20" s="206"/>
      <c r="AT20" s="206"/>
      <c r="AU20" s="206"/>
      <c r="AV20" s="206"/>
      <c r="AW20" s="206"/>
      <c r="AX20" s="206"/>
      <c r="AY20" s="206"/>
      <c r="AZ20" s="206"/>
      <c r="BA20" s="206"/>
      <c r="BB20" s="206"/>
      <c r="BC20" s="206"/>
      <c r="BD20" s="206"/>
      <c r="BE20" s="206"/>
      <c r="BF20" s="206"/>
      <c r="BG20" s="206"/>
      <c r="BH20" s="206"/>
      <c r="BI20" s="206"/>
      <c r="BJ20" s="206"/>
      <c r="BK20" s="206"/>
      <c r="BL20" s="206"/>
      <c r="BM20" s="206"/>
      <c r="BN20" s="206"/>
      <c r="BO20" s="206"/>
      <c r="BP20" s="206"/>
      <c r="BQ20" s="206"/>
      <c r="BR20" s="206"/>
      <c r="BS20" s="206"/>
      <c r="BT20" s="206"/>
      <c r="BU20" s="206"/>
      <c r="BV20" s="206"/>
      <c r="BW20" s="206"/>
      <c r="BX20" s="206"/>
      <c r="BY20" s="206"/>
      <c r="BZ20" s="206"/>
      <c r="CA20" s="206"/>
      <c r="CB20" s="206"/>
      <c r="CC20" s="206"/>
      <c r="CD20" s="206"/>
      <c r="CE20" s="206"/>
      <c r="CF20" s="206"/>
      <c r="CG20" s="206"/>
      <c r="CH20" s="206"/>
      <c r="CI20" s="206"/>
      <c r="CJ20" s="206"/>
    </row>
    <row r="21" s="122" customFormat="1" ht="100" customHeight="1" spans="1:88">
      <c r="A21" s="156" t="s">
        <v>58</v>
      </c>
      <c r="B21" s="150" t="s">
        <v>66</v>
      </c>
      <c r="C21" s="150"/>
      <c r="D21" s="150"/>
      <c r="E21" s="149"/>
      <c r="F21" s="149"/>
      <c r="G21" s="149"/>
      <c r="H21" s="149"/>
      <c r="I21" s="149"/>
      <c r="J21" s="150"/>
      <c r="K21" s="174">
        <f t="shared" ref="K21:V21" si="9">SUM(K22:K24)</f>
        <v>29</v>
      </c>
      <c r="L21" s="174">
        <f t="shared" si="9"/>
        <v>2400</v>
      </c>
      <c r="M21" s="174">
        <f t="shared" si="9"/>
        <v>6233</v>
      </c>
      <c r="N21" s="174">
        <f t="shared" si="9"/>
        <v>1845.868994</v>
      </c>
      <c r="O21" s="174">
        <f t="shared" si="9"/>
        <v>1299.380185</v>
      </c>
      <c r="P21" s="174">
        <f t="shared" si="9"/>
        <v>166.144233</v>
      </c>
      <c r="Q21" s="174">
        <f t="shared" si="9"/>
        <v>0</v>
      </c>
      <c r="R21" s="174">
        <f t="shared" si="9"/>
        <v>9.864318</v>
      </c>
      <c r="S21" s="174">
        <f t="shared" si="9"/>
        <v>370.480258</v>
      </c>
      <c r="T21" s="174">
        <f t="shared" si="9"/>
        <v>0</v>
      </c>
      <c r="U21" s="174">
        <f t="shared" si="9"/>
        <v>0</v>
      </c>
      <c r="V21" s="174">
        <f t="shared" si="9"/>
        <v>0</v>
      </c>
      <c r="W21" s="185"/>
      <c r="X21" s="185"/>
      <c r="Y21" s="185"/>
      <c r="Z21" s="185"/>
      <c r="AA21" s="192"/>
      <c r="AB21" s="192"/>
      <c r="AC21" s="192"/>
      <c r="AD21" s="192"/>
      <c r="AE21" s="192"/>
      <c r="AF21" s="206"/>
      <c r="AG21" s="206"/>
      <c r="AH21" s="206"/>
      <c r="AI21" s="206"/>
      <c r="AJ21" s="206"/>
      <c r="AK21" s="206"/>
      <c r="AL21" s="206"/>
      <c r="AM21" s="206"/>
      <c r="AN21" s="206"/>
      <c r="AO21" s="206"/>
      <c r="AP21" s="206"/>
      <c r="AQ21" s="206"/>
      <c r="AR21" s="206"/>
      <c r="AS21" s="206"/>
      <c r="AT21" s="206"/>
      <c r="AU21" s="206"/>
      <c r="AV21" s="206"/>
      <c r="AW21" s="206"/>
      <c r="AX21" s="206"/>
      <c r="AY21" s="206"/>
      <c r="AZ21" s="206"/>
      <c r="BA21" s="206"/>
      <c r="BB21" s="206"/>
      <c r="BC21" s="206"/>
      <c r="BD21" s="206"/>
      <c r="BE21" s="206"/>
      <c r="BF21" s="206"/>
      <c r="BG21" s="206"/>
      <c r="BH21" s="206"/>
      <c r="BI21" s="206"/>
      <c r="BJ21" s="206"/>
      <c r="BK21" s="206"/>
      <c r="BL21" s="206"/>
      <c r="BM21" s="206"/>
      <c r="BN21" s="206"/>
      <c r="BO21" s="206"/>
      <c r="BP21" s="206"/>
      <c r="BQ21" s="206"/>
      <c r="BR21" s="206"/>
      <c r="BS21" s="206"/>
      <c r="BT21" s="206"/>
      <c r="BU21" s="206"/>
      <c r="BV21" s="206"/>
      <c r="BW21" s="206"/>
      <c r="BX21" s="206"/>
      <c r="BY21" s="206"/>
      <c r="BZ21" s="206"/>
      <c r="CA21" s="206"/>
      <c r="CB21" s="206"/>
      <c r="CC21" s="206"/>
      <c r="CD21" s="206"/>
      <c r="CE21" s="206"/>
      <c r="CF21" s="206"/>
      <c r="CG21" s="206"/>
      <c r="CH21" s="206"/>
      <c r="CI21" s="206"/>
      <c r="CJ21" s="206"/>
    </row>
    <row r="22" s="124" customFormat="1" ht="409" customHeight="1" spans="1:89">
      <c r="A22" s="288">
        <v>5</v>
      </c>
      <c r="B22" s="254" t="s">
        <v>67</v>
      </c>
      <c r="C22" s="254">
        <v>2025</v>
      </c>
      <c r="D22" s="289" t="s">
        <v>68</v>
      </c>
      <c r="E22" s="242" t="s">
        <v>40</v>
      </c>
      <c r="F22" s="242" t="s">
        <v>66</v>
      </c>
      <c r="G22" s="254" t="s">
        <v>47</v>
      </c>
      <c r="H22" s="254" t="s">
        <v>69</v>
      </c>
      <c r="I22" s="254" t="s">
        <v>70</v>
      </c>
      <c r="J22" s="295" t="s">
        <v>71</v>
      </c>
      <c r="K22" s="254">
        <v>4</v>
      </c>
      <c r="L22" s="254">
        <v>1700</v>
      </c>
      <c r="M22" s="254">
        <v>4129</v>
      </c>
      <c r="N22" s="254">
        <v>1156</v>
      </c>
      <c r="O22" s="254">
        <v>893.027389</v>
      </c>
      <c r="P22" s="254">
        <v>66</v>
      </c>
      <c r="Q22" s="254"/>
      <c r="R22" s="254"/>
      <c r="S22" s="254">
        <v>196.972611</v>
      </c>
      <c r="T22" s="254"/>
      <c r="U22" s="254"/>
      <c r="V22" s="254"/>
      <c r="W22" s="254" t="s">
        <v>72</v>
      </c>
      <c r="X22" s="254" t="s">
        <v>54</v>
      </c>
      <c r="Y22" s="254" t="s">
        <v>72</v>
      </c>
      <c r="Z22" s="254" t="s">
        <v>54</v>
      </c>
      <c r="AA22" s="254" t="s">
        <v>55</v>
      </c>
      <c r="AB22" s="290" t="s">
        <v>384</v>
      </c>
      <c r="AC22" s="290" t="s">
        <v>74</v>
      </c>
      <c r="AD22" s="254"/>
      <c r="AE22" s="297"/>
      <c r="AF22" s="134"/>
      <c r="AG22" s="134"/>
      <c r="AH22" s="134"/>
      <c r="AI22" s="134"/>
      <c r="AJ22" s="134"/>
      <c r="AK22" s="134"/>
      <c r="AL22" s="134"/>
      <c r="AM22" s="134"/>
      <c r="AN22" s="134"/>
      <c r="AO22" s="134"/>
      <c r="AP22" s="134"/>
      <c r="AQ22" s="134"/>
      <c r="AR22" s="134"/>
      <c r="AS22" s="134"/>
      <c r="AT22" s="134"/>
      <c r="AU22" s="134"/>
      <c r="AV22" s="134"/>
      <c r="AW22" s="134"/>
      <c r="AX22" s="134"/>
      <c r="AY22" s="134"/>
      <c r="AZ22" s="134"/>
      <c r="BA22" s="134"/>
      <c r="BB22" s="134"/>
      <c r="BC22" s="134"/>
      <c r="BD22" s="134"/>
      <c r="BE22" s="134"/>
      <c r="BF22" s="134"/>
      <c r="BG22" s="134"/>
      <c r="BH22" s="134"/>
      <c r="BI22" s="134"/>
      <c r="BJ22" s="134"/>
      <c r="BK22" s="134"/>
      <c r="BL22" s="134"/>
      <c r="BM22" s="134"/>
      <c r="BN22" s="134"/>
      <c r="BO22" s="134"/>
      <c r="BP22" s="134"/>
      <c r="BQ22" s="134"/>
      <c r="BR22" s="134"/>
      <c r="BS22" s="134"/>
      <c r="BT22" s="134"/>
      <c r="BU22" s="134"/>
      <c r="BV22" s="134"/>
      <c r="BW22" s="134"/>
      <c r="BX22" s="134"/>
      <c r="BY22" s="134"/>
      <c r="BZ22" s="134"/>
      <c r="CA22" s="134"/>
      <c r="CB22" s="134"/>
      <c r="CC22" s="134"/>
      <c r="CD22" s="134"/>
      <c r="CE22" s="134"/>
      <c r="CF22" s="134"/>
      <c r="CG22" s="134"/>
      <c r="CH22" s="134"/>
      <c r="CI22" s="134"/>
      <c r="CJ22" s="134"/>
      <c r="CK22" s="213"/>
    </row>
    <row r="23" s="131" customFormat="1" ht="409" customHeight="1" spans="1:88">
      <c r="A23" s="288">
        <v>6</v>
      </c>
      <c r="B23" s="254" t="s">
        <v>415</v>
      </c>
      <c r="C23" s="254">
        <v>2025</v>
      </c>
      <c r="D23" s="289" t="s">
        <v>416</v>
      </c>
      <c r="E23" s="242" t="s">
        <v>40</v>
      </c>
      <c r="F23" s="242" t="s">
        <v>66</v>
      </c>
      <c r="G23" s="254" t="s">
        <v>47</v>
      </c>
      <c r="H23" s="254" t="s">
        <v>417</v>
      </c>
      <c r="I23" s="254" t="s">
        <v>418</v>
      </c>
      <c r="J23" s="295" t="s">
        <v>434</v>
      </c>
      <c r="K23" s="254">
        <v>25</v>
      </c>
      <c r="L23" s="254">
        <v>350</v>
      </c>
      <c r="M23" s="254">
        <v>1052</v>
      </c>
      <c r="N23" s="254">
        <v>311.868994</v>
      </c>
      <c r="O23" s="254">
        <v>311.868994</v>
      </c>
      <c r="P23" s="254"/>
      <c r="Q23" s="254"/>
      <c r="R23" s="254"/>
      <c r="S23" s="254"/>
      <c r="T23" s="254"/>
      <c r="U23" s="254"/>
      <c r="V23" s="254"/>
      <c r="W23" s="254" t="s">
        <v>83</v>
      </c>
      <c r="X23" s="254" t="s">
        <v>84</v>
      </c>
      <c r="Y23" s="254" t="s">
        <v>72</v>
      </c>
      <c r="Z23" s="254" t="s">
        <v>54</v>
      </c>
      <c r="AA23" s="254" t="s">
        <v>55</v>
      </c>
      <c r="AB23" s="290" t="s">
        <v>420</v>
      </c>
      <c r="AC23" s="290" t="s">
        <v>421</v>
      </c>
      <c r="AD23" s="254"/>
      <c r="AE23" s="297"/>
      <c r="AF23" s="134"/>
      <c r="AG23" s="134"/>
      <c r="AH23" s="134"/>
      <c r="AI23" s="134"/>
      <c r="AJ23" s="134"/>
      <c r="AK23" s="134"/>
      <c r="AL23" s="134"/>
      <c r="AM23" s="134"/>
      <c r="AN23" s="134"/>
      <c r="AO23" s="134"/>
      <c r="AP23" s="134"/>
      <c r="AQ23" s="134"/>
      <c r="AR23" s="134"/>
      <c r="AS23" s="134"/>
      <c r="AT23" s="134"/>
      <c r="AU23" s="134"/>
      <c r="AV23" s="134"/>
      <c r="AW23" s="134"/>
      <c r="AX23" s="134"/>
      <c r="AY23" s="134"/>
      <c r="AZ23" s="134"/>
      <c r="BA23" s="134"/>
      <c r="BB23" s="134"/>
      <c r="BC23" s="134"/>
      <c r="BD23" s="134"/>
      <c r="BE23" s="134"/>
      <c r="BF23" s="134"/>
      <c r="BG23" s="134"/>
      <c r="BH23" s="134"/>
      <c r="BI23" s="134"/>
      <c r="BJ23" s="134"/>
      <c r="BK23" s="134"/>
      <c r="BL23" s="134"/>
      <c r="BM23" s="134"/>
      <c r="BN23" s="134"/>
      <c r="BO23" s="134"/>
      <c r="BP23" s="134"/>
      <c r="BQ23" s="134"/>
      <c r="BR23" s="134"/>
      <c r="BS23" s="134"/>
      <c r="BT23" s="134"/>
      <c r="BU23" s="134"/>
      <c r="BV23" s="134"/>
      <c r="BW23" s="134"/>
      <c r="BX23" s="134"/>
      <c r="BY23" s="134"/>
      <c r="BZ23" s="134"/>
      <c r="CA23" s="134"/>
      <c r="CB23" s="134"/>
      <c r="CC23" s="134"/>
      <c r="CD23" s="134"/>
      <c r="CE23" s="134"/>
      <c r="CF23" s="134"/>
      <c r="CG23" s="134"/>
      <c r="CH23" s="134"/>
      <c r="CI23" s="134"/>
      <c r="CJ23" s="134"/>
    </row>
    <row r="24" s="131" customFormat="1" ht="409" customHeight="1" spans="1:88">
      <c r="A24" s="288">
        <v>7</v>
      </c>
      <c r="B24" s="254" t="s">
        <v>449</v>
      </c>
      <c r="C24" s="290">
        <v>2025</v>
      </c>
      <c r="D24" s="290" t="s">
        <v>450</v>
      </c>
      <c r="E24" s="290" t="s">
        <v>40</v>
      </c>
      <c r="F24" s="290" t="s">
        <v>66</v>
      </c>
      <c r="G24" s="290" t="s">
        <v>47</v>
      </c>
      <c r="H24" s="290" t="s">
        <v>417</v>
      </c>
      <c r="I24" s="290" t="s">
        <v>451</v>
      </c>
      <c r="J24" s="290" t="s">
        <v>452</v>
      </c>
      <c r="K24" s="254" t="s">
        <v>453</v>
      </c>
      <c r="L24" s="254">
        <v>350</v>
      </c>
      <c r="M24" s="254">
        <v>1052</v>
      </c>
      <c r="N24" s="254">
        <v>378</v>
      </c>
      <c r="O24" s="254">
        <v>94.483802</v>
      </c>
      <c r="P24" s="254">
        <v>100.144233</v>
      </c>
      <c r="Q24" s="254"/>
      <c r="R24" s="254">
        <v>9.864318</v>
      </c>
      <c r="S24" s="254">
        <v>173.507647</v>
      </c>
      <c r="T24" s="254"/>
      <c r="U24" s="254"/>
      <c r="V24" s="254"/>
      <c r="W24" s="254" t="s">
        <v>83</v>
      </c>
      <c r="X24" s="254" t="s">
        <v>84</v>
      </c>
      <c r="Y24" s="254" t="s">
        <v>72</v>
      </c>
      <c r="Z24" s="254" t="s">
        <v>54</v>
      </c>
      <c r="AA24" s="254" t="s">
        <v>55</v>
      </c>
      <c r="AB24" s="290" t="s">
        <v>420</v>
      </c>
      <c r="AC24" s="299" t="s">
        <v>421</v>
      </c>
      <c r="AD24" s="254"/>
      <c r="AE24" s="297"/>
      <c r="AF24" s="134"/>
      <c r="AG24" s="134"/>
      <c r="AH24" s="134"/>
      <c r="AI24" s="134"/>
      <c r="AJ24" s="134"/>
      <c r="AK24" s="134"/>
      <c r="AL24" s="134"/>
      <c r="AM24" s="134"/>
      <c r="AN24" s="134"/>
      <c r="AO24" s="134"/>
      <c r="AP24" s="134"/>
      <c r="AQ24" s="134"/>
      <c r="AR24" s="134"/>
      <c r="AS24" s="134"/>
      <c r="AT24" s="134"/>
      <c r="AU24" s="134"/>
      <c r="AV24" s="134"/>
      <c r="AW24" s="134"/>
      <c r="AX24" s="134"/>
      <c r="AY24" s="134"/>
      <c r="AZ24" s="134"/>
      <c r="BA24" s="134"/>
      <c r="BB24" s="134"/>
      <c r="BC24" s="134"/>
      <c r="BD24" s="134"/>
      <c r="BE24" s="134"/>
      <c r="BF24" s="134"/>
      <c r="BG24" s="134"/>
      <c r="BH24" s="134"/>
      <c r="BI24" s="134"/>
      <c r="BJ24" s="134"/>
      <c r="BK24" s="134"/>
      <c r="BL24" s="134"/>
      <c r="BM24" s="134"/>
      <c r="BN24" s="134"/>
      <c r="BO24" s="134"/>
      <c r="BP24" s="134"/>
      <c r="BQ24" s="134"/>
      <c r="BR24" s="134"/>
      <c r="BS24" s="134"/>
      <c r="BT24" s="134"/>
      <c r="BU24" s="134"/>
      <c r="BV24" s="134"/>
      <c r="BW24" s="134"/>
      <c r="BX24" s="134"/>
      <c r="BY24" s="134"/>
      <c r="BZ24" s="134"/>
      <c r="CA24" s="134"/>
      <c r="CB24" s="134"/>
      <c r="CC24" s="134"/>
      <c r="CD24" s="134"/>
      <c r="CE24" s="134"/>
      <c r="CF24" s="134"/>
      <c r="CG24" s="134"/>
      <c r="CH24" s="134"/>
      <c r="CI24" s="134"/>
      <c r="CJ24" s="134"/>
    </row>
    <row r="25" s="122" customFormat="1" ht="100" customHeight="1" spans="1:88">
      <c r="A25" s="156" t="s">
        <v>58</v>
      </c>
      <c r="B25" s="148" t="s">
        <v>75</v>
      </c>
      <c r="C25" s="148"/>
      <c r="D25" s="148"/>
      <c r="E25" s="149"/>
      <c r="F25" s="149"/>
      <c r="G25" s="149"/>
      <c r="H25" s="149"/>
      <c r="I25" s="149"/>
      <c r="J25" s="148"/>
      <c r="K25" s="174"/>
      <c r="L25" s="174"/>
      <c r="M25" s="174"/>
      <c r="N25" s="174"/>
      <c r="O25" s="174"/>
      <c r="P25" s="174"/>
      <c r="Q25" s="174"/>
      <c r="R25" s="174"/>
      <c r="S25" s="174"/>
      <c r="T25" s="174"/>
      <c r="U25" s="174"/>
      <c r="V25" s="174"/>
      <c r="W25" s="185"/>
      <c r="X25" s="185"/>
      <c r="Y25" s="185"/>
      <c r="Z25" s="185"/>
      <c r="AA25" s="192"/>
      <c r="AB25" s="192"/>
      <c r="AC25" s="192"/>
      <c r="AD25" s="192"/>
      <c r="AE25" s="192"/>
      <c r="AF25" s="206"/>
      <c r="AG25" s="206"/>
      <c r="AH25" s="206"/>
      <c r="AI25" s="206"/>
      <c r="AJ25" s="206"/>
      <c r="AK25" s="206"/>
      <c r="AL25" s="206"/>
      <c r="AM25" s="206"/>
      <c r="AN25" s="206"/>
      <c r="AO25" s="206"/>
      <c r="AP25" s="206"/>
      <c r="AQ25" s="206"/>
      <c r="AR25" s="206"/>
      <c r="AS25" s="206"/>
      <c r="AT25" s="206"/>
      <c r="AU25" s="206"/>
      <c r="AV25" s="206"/>
      <c r="AW25" s="206"/>
      <c r="AX25" s="206"/>
      <c r="AY25" s="206"/>
      <c r="AZ25" s="206"/>
      <c r="BA25" s="206"/>
      <c r="BB25" s="206"/>
      <c r="BC25" s="206"/>
      <c r="BD25" s="206"/>
      <c r="BE25" s="206"/>
      <c r="BF25" s="206"/>
      <c r="BG25" s="206"/>
      <c r="BH25" s="206"/>
      <c r="BI25" s="206"/>
      <c r="BJ25" s="206"/>
      <c r="BK25" s="206"/>
      <c r="BL25" s="206"/>
      <c r="BM25" s="206"/>
      <c r="BN25" s="206"/>
      <c r="BO25" s="206"/>
      <c r="BP25" s="206"/>
      <c r="BQ25" s="206"/>
      <c r="BR25" s="206"/>
      <c r="BS25" s="206"/>
      <c r="BT25" s="206"/>
      <c r="BU25" s="206"/>
      <c r="BV25" s="206"/>
      <c r="BW25" s="206"/>
      <c r="BX25" s="206"/>
      <c r="BY25" s="206"/>
      <c r="BZ25" s="206"/>
      <c r="CA25" s="206"/>
      <c r="CB25" s="206"/>
      <c r="CC25" s="206"/>
      <c r="CD25" s="206"/>
      <c r="CE25" s="206"/>
      <c r="CF25" s="206"/>
      <c r="CG25" s="206"/>
      <c r="CH25" s="206"/>
      <c r="CI25" s="206"/>
      <c r="CJ25" s="206"/>
    </row>
    <row r="26" s="122" customFormat="1" ht="100" customHeight="1" spans="1:88">
      <c r="A26" s="156" t="s">
        <v>58</v>
      </c>
      <c r="B26" s="148" t="s">
        <v>76</v>
      </c>
      <c r="C26" s="148"/>
      <c r="D26" s="148"/>
      <c r="E26" s="149"/>
      <c r="F26" s="149"/>
      <c r="G26" s="149"/>
      <c r="H26" s="149"/>
      <c r="I26" s="149"/>
      <c r="J26" s="148"/>
      <c r="K26" s="174">
        <f t="shared" ref="K26:V26" si="10">SUM(K27:K29)</f>
        <v>2580</v>
      </c>
      <c r="L26" s="174">
        <f t="shared" si="10"/>
        <v>2191</v>
      </c>
      <c r="M26" s="174">
        <f t="shared" si="10"/>
        <v>8849</v>
      </c>
      <c r="N26" s="174">
        <f t="shared" si="10"/>
        <v>1325.97027</v>
      </c>
      <c r="O26" s="174">
        <f t="shared" si="10"/>
        <v>1324.73997</v>
      </c>
      <c r="P26" s="174">
        <f t="shared" si="10"/>
        <v>0</v>
      </c>
      <c r="Q26" s="174">
        <f t="shared" si="10"/>
        <v>0</v>
      </c>
      <c r="R26" s="174">
        <f t="shared" si="10"/>
        <v>0</v>
      </c>
      <c r="S26" s="174">
        <f t="shared" si="10"/>
        <v>1.2303</v>
      </c>
      <c r="T26" s="174">
        <f t="shared" si="10"/>
        <v>0</v>
      </c>
      <c r="U26" s="174">
        <f t="shared" si="10"/>
        <v>0</v>
      </c>
      <c r="V26" s="174">
        <f t="shared" si="10"/>
        <v>0</v>
      </c>
      <c r="W26" s="185"/>
      <c r="X26" s="185"/>
      <c r="Y26" s="185"/>
      <c r="Z26" s="185"/>
      <c r="AA26" s="192"/>
      <c r="AB26" s="192"/>
      <c r="AC26" s="192"/>
      <c r="AD26" s="192"/>
      <c r="AE26" s="192"/>
      <c r="AF26" s="206"/>
      <c r="AG26" s="206"/>
      <c r="AH26" s="206"/>
      <c r="AI26" s="206"/>
      <c r="AJ26" s="206"/>
      <c r="AK26" s="206"/>
      <c r="AL26" s="206"/>
      <c r="AM26" s="206"/>
      <c r="AN26" s="206"/>
      <c r="AO26" s="206"/>
      <c r="AP26" s="206"/>
      <c r="AQ26" s="206"/>
      <c r="AR26" s="206"/>
      <c r="AS26" s="206"/>
      <c r="AT26" s="206"/>
      <c r="AU26" s="206"/>
      <c r="AV26" s="206"/>
      <c r="AW26" s="206"/>
      <c r="AX26" s="206"/>
      <c r="AY26" s="206"/>
      <c r="AZ26" s="206"/>
      <c r="BA26" s="206"/>
      <c r="BB26" s="206"/>
      <c r="BC26" s="206"/>
      <c r="BD26" s="206"/>
      <c r="BE26" s="206"/>
      <c r="BF26" s="206"/>
      <c r="BG26" s="206"/>
      <c r="BH26" s="206"/>
      <c r="BI26" s="206"/>
      <c r="BJ26" s="206"/>
      <c r="BK26" s="206"/>
      <c r="BL26" s="206"/>
      <c r="BM26" s="206"/>
      <c r="BN26" s="206"/>
      <c r="BO26" s="206"/>
      <c r="BP26" s="206"/>
      <c r="BQ26" s="206"/>
      <c r="BR26" s="206"/>
      <c r="BS26" s="206"/>
      <c r="BT26" s="206"/>
      <c r="BU26" s="206"/>
      <c r="BV26" s="206"/>
      <c r="BW26" s="206"/>
      <c r="BX26" s="206"/>
      <c r="BY26" s="206"/>
      <c r="BZ26" s="206"/>
      <c r="CA26" s="206"/>
      <c r="CB26" s="206"/>
      <c r="CC26" s="206"/>
      <c r="CD26" s="206"/>
      <c r="CE26" s="206"/>
      <c r="CF26" s="206"/>
      <c r="CG26" s="206"/>
      <c r="CH26" s="206"/>
      <c r="CI26" s="206"/>
      <c r="CJ26" s="206"/>
    </row>
    <row r="27" s="124" customFormat="1" ht="184" customHeight="1" spans="1:89">
      <c r="A27" s="288">
        <v>8</v>
      </c>
      <c r="B27" s="254" t="s">
        <v>77</v>
      </c>
      <c r="C27" s="291">
        <v>2025</v>
      </c>
      <c r="D27" s="241" t="s">
        <v>78</v>
      </c>
      <c r="E27" s="242" t="s">
        <v>40</v>
      </c>
      <c r="F27" s="242" t="s">
        <v>79</v>
      </c>
      <c r="G27" s="242" t="s">
        <v>47</v>
      </c>
      <c r="H27" s="242" t="s">
        <v>385</v>
      </c>
      <c r="I27" s="242" t="s">
        <v>81</v>
      </c>
      <c r="J27" s="241" t="s">
        <v>386</v>
      </c>
      <c r="K27" s="242">
        <v>500</v>
      </c>
      <c r="L27" s="242">
        <v>882</v>
      </c>
      <c r="M27" s="242">
        <v>2546</v>
      </c>
      <c r="N27" s="242">
        <v>145.07</v>
      </c>
      <c r="O27" s="242">
        <v>145.07</v>
      </c>
      <c r="P27" s="242"/>
      <c r="Q27" s="242"/>
      <c r="R27" s="242"/>
      <c r="S27" s="242"/>
      <c r="T27" s="242"/>
      <c r="U27" s="242"/>
      <c r="V27" s="242"/>
      <c r="W27" s="242" t="s">
        <v>83</v>
      </c>
      <c r="X27" s="242" t="s">
        <v>84</v>
      </c>
      <c r="Y27" s="242" t="s">
        <v>92</v>
      </c>
      <c r="Z27" s="254" t="s">
        <v>93</v>
      </c>
      <c r="AA27" s="254" t="s">
        <v>55</v>
      </c>
      <c r="AB27" s="289" t="s">
        <v>85</v>
      </c>
      <c r="AC27" s="289" t="s">
        <v>86</v>
      </c>
      <c r="AD27" s="254"/>
      <c r="AE27" s="297"/>
      <c r="AF27" s="134"/>
      <c r="AG27" s="134"/>
      <c r="AH27" s="134"/>
      <c r="AI27" s="134"/>
      <c r="AJ27" s="134"/>
      <c r="AK27" s="134"/>
      <c r="AL27" s="134"/>
      <c r="AM27" s="134"/>
      <c r="AN27" s="134"/>
      <c r="AO27" s="134"/>
      <c r="AP27" s="134"/>
      <c r="AQ27" s="134"/>
      <c r="AR27" s="134"/>
      <c r="AS27" s="134"/>
      <c r="AT27" s="134"/>
      <c r="AU27" s="134"/>
      <c r="AV27" s="134"/>
      <c r="AW27" s="134"/>
      <c r="AX27" s="134"/>
      <c r="AY27" s="134"/>
      <c r="AZ27" s="134"/>
      <c r="BA27" s="134"/>
      <c r="BB27" s="134"/>
      <c r="BC27" s="134"/>
      <c r="BD27" s="134"/>
      <c r="BE27" s="134"/>
      <c r="BF27" s="134"/>
      <c r="BG27" s="134"/>
      <c r="BH27" s="134"/>
      <c r="BI27" s="134"/>
      <c r="BJ27" s="134"/>
      <c r="BK27" s="134"/>
      <c r="BL27" s="134"/>
      <c r="BM27" s="134"/>
      <c r="BN27" s="134"/>
      <c r="BO27" s="134"/>
      <c r="BP27" s="134"/>
      <c r="BQ27" s="134"/>
      <c r="BR27" s="134"/>
      <c r="BS27" s="134"/>
      <c r="BT27" s="134"/>
      <c r="BU27" s="134"/>
      <c r="BV27" s="134"/>
      <c r="BW27" s="134"/>
      <c r="BX27" s="134"/>
      <c r="BY27" s="134"/>
      <c r="BZ27" s="134"/>
      <c r="CA27" s="134"/>
      <c r="CB27" s="134"/>
      <c r="CC27" s="134"/>
      <c r="CD27" s="134"/>
      <c r="CE27" s="134"/>
      <c r="CF27" s="134"/>
      <c r="CG27" s="134"/>
      <c r="CH27" s="134"/>
      <c r="CI27" s="134"/>
      <c r="CJ27" s="134"/>
      <c r="CK27" s="213"/>
    </row>
    <row r="28" s="124" customFormat="1" ht="225" customHeight="1" spans="1:89">
      <c r="A28" s="288">
        <v>9</v>
      </c>
      <c r="B28" s="254" t="s">
        <v>87</v>
      </c>
      <c r="C28" s="291">
        <v>2025</v>
      </c>
      <c r="D28" s="241" t="s">
        <v>88</v>
      </c>
      <c r="E28" s="242" t="s">
        <v>40</v>
      </c>
      <c r="F28" s="242" t="s">
        <v>65</v>
      </c>
      <c r="G28" s="254" t="s">
        <v>47</v>
      </c>
      <c r="H28" s="254" t="s">
        <v>89</v>
      </c>
      <c r="I28" s="254" t="s">
        <v>90</v>
      </c>
      <c r="J28" s="289" t="s">
        <v>91</v>
      </c>
      <c r="K28" s="254">
        <v>280</v>
      </c>
      <c r="L28" s="254">
        <v>650</v>
      </c>
      <c r="M28" s="254">
        <v>3500</v>
      </c>
      <c r="N28" s="254">
        <v>44</v>
      </c>
      <c r="O28" s="254">
        <v>44</v>
      </c>
      <c r="P28" s="254"/>
      <c r="Q28" s="254"/>
      <c r="R28" s="254"/>
      <c r="S28" s="254"/>
      <c r="T28" s="254"/>
      <c r="U28" s="254"/>
      <c r="V28" s="254"/>
      <c r="W28" s="254" t="s">
        <v>92</v>
      </c>
      <c r="X28" s="254" t="s">
        <v>93</v>
      </c>
      <c r="Y28" s="254" t="s">
        <v>92</v>
      </c>
      <c r="Z28" s="254" t="s">
        <v>93</v>
      </c>
      <c r="AA28" s="254" t="s">
        <v>55</v>
      </c>
      <c r="AB28" s="289" t="s">
        <v>388</v>
      </c>
      <c r="AC28" s="289" t="s">
        <v>94</v>
      </c>
      <c r="AD28" s="254"/>
      <c r="AE28" s="297"/>
      <c r="AF28" s="134"/>
      <c r="AG28" s="134"/>
      <c r="AH28" s="134"/>
      <c r="AI28" s="134"/>
      <c r="AJ28" s="134"/>
      <c r="AK28" s="134"/>
      <c r="AL28" s="134"/>
      <c r="AM28" s="134"/>
      <c r="AN28" s="134"/>
      <c r="AO28" s="134"/>
      <c r="AP28" s="134"/>
      <c r="AQ28" s="134"/>
      <c r="AR28" s="134"/>
      <c r="AS28" s="134"/>
      <c r="AT28" s="134"/>
      <c r="AU28" s="134"/>
      <c r="AV28" s="134"/>
      <c r="AW28" s="134"/>
      <c r="AX28" s="134"/>
      <c r="AY28" s="134"/>
      <c r="AZ28" s="134"/>
      <c r="BA28" s="134"/>
      <c r="BB28" s="134"/>
      <c r="BC28" s="134"/>
      <c r="BD28" s="134"/>
      <c r="BE28" s="134"/>
      <c r="BF28" s="134"/>
      <c r="BG28" s="134"/>
      <c r="BH28" s="134"/>
      <c r="BI28" s="134"/>
      <c r="BJ28" s="134"/>
      <c r="BK28" s="134"/>
      <c r="BL28" s="134"/>
      <c r="BM28" s="134"/>
      <c r="BN28" s="134"/>
      <c r="BO28" s="134"/>
      <c r="BP28" s="134"/>
      <c r="BQ28" s="134"/>
      <c r="BR28" s="134"/>
      <c r="BS28" s="134"/>
      <c r="BT28" s="134"/>
      <c r="BU28" s="134"/>
      <c r="BV28" s="134"/>
      <c r="BW28" s="134"/>
      <c r="BX28" s="134"/>
      <c r="BY28" s="134"/>
      <c r="BZ28" s="134"/>
      <c r="CA28" s="134"/>
      <c r="CB28" s="134"/>
      <c r="CC28" s="134"/>
      <c r="CD28" s="134"/>
      <c r="CE28" s="134"/>
      <c r="CF28" s="134"/>
      <c r="CG28" s="134"/>
      <c r="CH28" s="134"/>
      <c r="CI28" s="134"/>
      <c r="CJ28" s="134"/>
      <c r="CK28" s="213"/>
    </row>
    <row r="29" s="124" customFormat="1" ht="409" customHeight="1" spans="1:89">
      <c r="A29" s="288">
        <v>10</v>
      </c>
      <c r="B29" s="254" t="s">
        <v>303</v>
      </c>
      <c r="C29" s="291">
        <v>2025</v>
      </c>
      <c r="D29" s="241" t="s">
        <v>304</v>
      </c>
      <c r="E29" s="242" t="s">
        <v>40</v>
      </c>
      <c r="F29" s="242" t="s">
        <v>65</v>
      </c>
      <c r="G29" s="242" t="s">
        <v>47</v>
      </c>
      <c r="H29" s="242" t="s">
        <v>305</v>
      </c>
      <c r="I29" s="242" t="s">
        <v>70</v>
      </c>
      <c r="J29" s="241" t="s">
        <v>389</v>
      </c>
      <c r="K29" s="254">
        <v>1800</v>
      </c>
      <c r="L29" s="254">
        <v>659</v>
      </c>
      <c r="M29" s="254">
        <v>2803</v>
      </c>
      <c r="N29" s="241">
        <v>1136.90027</v>
      </c>
      <c r="O29" s="241">
        <v>1135.66997</v>
      </c>
      <c r="P29" s="254"/>
      <c r="Q29" s="254"/>
      <c r="R29" s="254"/>
      <c r="S29" s="254">
        <v>1.2303</v>
      </c>
      <c r="T29" s="254"/>
      <c r="U29" s="254"/>
      <c r="V29" s="254"/>
      <c r="W29" s="242" t="s">
        <v>83</v>
      </c>
      <c r="X29" s="242" t="s">
        <v>84</v>
      </c>
      <c r="Y29" s="254" t="s">
        <v>72</v>
      </c>
      <c r="Z29" s="254" t="s">
        <v>54</v>
      </c>
      <c r="AA29" s="254" t="s">
        <v>55</v>
      </c>
      <c r="AB29" s="241" t="s">
        <v>390</v>
      </c>
      <c r="AC29" s="241" t="s">
        <v>308</v>
      </c>
      <c r="AD29" s="254"/>
      <c r="AE29" s="297"/>
      <c r="AF29" s="134"/>
      <c r="AG29" s="134"/>
      <c r="AH29" s="134"/>
      <c r="AI29" s="134"/>
      <c r="AJ29" s="134"/>
      <c r="AK29" s="134"/>
      <c r="AL29" s="134"/>
      <c r="AM29" s="134"/>
      <c r="AN29" s="134"/>
      <c r="AO29" s="134"/>
      <c r="AP29" s="134"/>
      <c r="AQ29" s="134"/>
      <c r="AR29" s="134"/>
      <c r="AS29" s="134"/>
      <c r="AT29" s="134"/>
      <c r="AU29" s="134"/>
      <c r="AV29" s="134"/>
      <c r="AW29" s="134"/>
      <c r="AX29" s="134"/>
      <c r="AY29" s="134"/>
      <c r="AZ29" s="134"/>
      <c r="BA29" s="134"/>
      <c r="BB29" s="134"/>
      <c r="BC29" s="134"/>
      <c r="BD29" s="134"/>
      <c r="BE29" s="134"/>
      <c r="BF29" s="134"/>
      <c r="BG29" s="134"/>
      <c r="BH29" s="134"/>
      <c r="BI29" s="134"/>
      <c r="BJ29" s="134"/>
      <c r="BK29" s="134"/>
      <c r="BL29" s="134"/>
      <c r="BM29" s="134"/>
      <c r="BN29" s="134"/>
      <c r="BO29" s="134"/>
      <c r="BP29" s="134"/>
      <c r="BQ29" s="134"/>
      <c r="BR29" s="134"/>
      <c r="BS29" s="134"/>
      <c r="BT29" s="134"/>
      <c r="BU29" s="134"/>
      <c r="BV29" s="134"/>
      <c r="BW29" s="134"/>
      <c r="BX29" s="134"/>
      <c r="BY29" s="134"/>
      <c r="BZ29" s="134"/>
      <c r="CA29" s="134"/>
      <c r="CB29" s="134"/>
      <c r="CC29" s="134"/>
      <c r="CD29" s="134"/>
      <c r="CE29" s="134"/>
      <c r="CF29" s="134"/>
      <c r="CG29" s="134"/>
      <c r="CH29" s="134"/>
      <c r="CI29" s="134"/>
      <c r="CJ29" s="134"/>
      <c r="CK29" s="213"/>
    </row>
    <row r="30" s="125" customFormat="1" ht="100" customHeight="1" spans="1:88">
      <c r="A30" s="156" t="s">
        <v>58</v>
      </c>
      <c r="B30" s="148" t="s">
        <v>95</v>
      </c>
      <c r="C30" s="148"/>
      <c r="D30" s="148"/>
      <c r="E30" s="149"/>
      <c r="F30" s="149"/>
      <c r="G30" s="149"/>
      <c r="H30" s="149"/>
      <c r="I30" s="149"/>
      <c r="J30" s="148"/>
      <c r="K30" s="174"/>
      <c r="L30" s="174"/>
      <c r="M30" s="174"/>
      <c r="N30" s="174"/>
      <c r="O30" s="174"/>
      <c r="P30" s="174"/>
      <c r="Q30" s="174"/>
      <c r="R30" s="174"/>
      <c r="S30" s="174" t="s">
        <v>455</v>
      </c>
      <c r="T30" s="174"/>
      <c r="U30" s="174"/>
      <c r="V30" s="174"/>
      <c r="W30" s="185"/>
      <c r="X30" s="185"/>
      <c r="Y30" s="185"/>
      <c r="Z30" s="185"/>
      <c r="AA30" s="192"/>
      <c r="AB30" s="192"/>
      <c r="AC30" s="192"/>
      <c r="AD30" s="192"/>
      <c r="AE30" s="192"/>
      <c r="AF30" s="209"/>
      <c r="AG30" s="209"/>
      <c r="AH30" s="209"/>
      <c r="AI30" s="209"/>
      <c r="AJ30" s="209"/>
      <c r="AK30" s="209"/>
      <c r="AL30" s="209"/>
      <c r="AM30" s="209"/>
      <c r="AN30" s="209"/>
      <c r="AO30" s="209"/>
      <c r="AP30" s="209"/>
      <c r="AQ30" s="209"/>
      <c r="AR30" s="209"/>
      <c r="AS30" s="209"/>
      <c r="AT30" s="209"/>
      <c r="AU30" s="209"/>
      <c r="AV30" s="209"/>
      <c r="AW30" s="209"/>
      <c r="AX30" s="209"/>
      <c r="AY30" s="209"/>
      <c r="AZ30" s="209"/>
      <c r="BA30" s="209"/>
      <c r="BB30" s="209"/>
      <c r="BC30" s="209"/>
      <c r="BD30" s="209"/>
      <c r="BE30" s="209"/>
      <c r="BF30" s="209"/>
      <c r="BG30" s="209"/>
      <c r="BH30" s="209"/>
      <c r="BI30" s="209"/>
      <c r="BJ30" s="209"/>
      <c r="BK30" s="209"/>
      <c r="BL30" s="209"/>
      <c r="BM30" s="209"/>
      <c r="BN30" s="209"/>
      <c r="BO30" s="209"/>
      <c r="BP30" s="209"/>
      <c r="BQ30" s="209"/>
      <c r="BR30" s="209"/>
      <c r="BS30" s="209"/>
      <c r="BT30" s="209"/>
      <c r="BU30" s="209"/>
      <c r="BV30" s="209"/>
      <c r="BW30" s="209"/>
      <c r="BX30" s="209"/>
      <c r="BY30" s="209"/>
      <c r="BZ30" s="209"/>
      <c r="CA30" s="209"/>
      <c r="CB30" s="209"/>
      <c r="CC30" s="209"/>
      <c r="CD30" s="209"/>
      <c r="CE30" s="209"/>
      <c r="CF30" s="209"/>
      <c r="CG30" s="209"/>
      <c r="CH30" s="209"/>
      <c r="CI30" s="209"/>
      <c r="CJ30" s="209"/>
    </row>
    <row r="31" s="125" customFormat="1" ht="100" customHeight="1" spans="1:88">
      <c r="A31" s="156" t="s">
        <v>58</v>
      </c>
      <c r="B31" s="148" t="s">
        <v>404</v>
      </c>
      <c r="C31" s="148"/>
      <c r="D31" s="148"/>
      <c r="E31" s="149"/>
      <c r="F31" s="149"/>
      <c r="G31" s="149"/>
      <c r="H31" s="149"/>
      <c r="I31" s="149"/>
      <c r="J31" s="148"/>
      <c r="K31" s="174">
        <v>0</v>
      </c>
      <c r="L31" s="174">
        <v>0</v>
      </c>
      <c r="M31" s="174">
        <v>0</v>
      </c>
      <c r="N31" s="174">
        <v>0</v>
      </c>
      <c r="O31" s="174">
        <v>0</v>
      </c>
      <c r="P31" s="174">
        <v>0</v>
      </c>
      <c r="Q31" s="174">
        <v>0</v>
      </c>
      <c r="R31" s="174">
        <v>0</v>
      </c>
      <c r="S31" s="174">
        <v>0</v>
      </c>
      <c r="T31" s="174">
        <v>0</v>
      </c>
      <c r="U31" s="174">
        <v>0</v>
      </c>
      <c r="V31" s="174">
        <v>0</v>
      </c>
      <c r="W31" s="185"/>
      <c r="X31" s="185"/>
      <c r="Y31" s="185"/>
      <c r="Z31" s="185"/>
      <c r="AA31" s="192"/>
      <c r="AB31" s="192"/>
      <c r="AC31" s="192"/>
      <c r="AD31" s="192"/>
      <c r="AE31" s="192"/>
      <c r="AF31" s="209"/>
      <c r="AG31" s="209"/>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row>
    <row r="32" s="125" customFormat="1" ht="100" customHeight="1" spans="1:88">
      <c r="A32" s="156" t="s">
        <v>41</v>
      </c>
      <c r="B32" s="148" t="s">
        <v>104</v>
      </c>
      <c r="C32" s="148"/>
      <c r="D32" s="148"/>
      <c r="E32" s="149"/>
      <c r="F32" s="149"/>
      <c r="G32" s="149"/>
      <c r="H32" s="149"/>
      <c r="I32" s="149"/>
      <c r="J32" s="148"/>
      <c r="K32" s="174">
        <f t="shared" ref="K32:V32" si="11">K33+K34+K38+K39</f>
        <v>1300</v>
      </c>
      <c r="L32" s="174">
        <f t="shared" si="11"/>
        <v>1012</v>
      </c>
      <c r="M32" s="174">
        <f t="shared" si="11"/>
        <v>3527</v>
      </c>
      <c r="N32" s="174">
        <f t="shared" si="11"/>
        <v>642.659307</v>
      </c>
      <c r="O32" s="174">
        <f t="shared" si="11"/>
        <v>637.237463</v>
      </c>
      <c r="P32" s="174">
        <f t="shared" si="11"/>
        <v>0</v>
      </c>
      <c r="Q32" s="174">
        <f t="shared" si="11"/>
        <v>0</v>
      </c>
      <c r="R32" s="174">
        <f t="shared" si="11"/>
        <v>0</v>
      </c>
      <c r="S32" s="174">
        <f t="shared" si="11"/>
        <v>5.421844</v>
      </c>
      <c r="T32" s="174">
        <f t="shared" si="11"/>
        <v>0</v>
      </c>
      <c r="U32" s="174">
        <f t="shared" si="11"/>
        <v>0</v>
      </c>
      <c r="V32" s="174">
        <f t="shared" si="11"/>
        <v>0</v>
      </c>
      <c r="W32" s="185"/>
      <c r="X32" s="185"/>
      <c r="Y32" s="185"/>
      <c r="Z32" s="185"/>
      <c r="AA32" s="192"/>
      <c r="AB32" s="192"/>
      <c r="AC32" s="192"/>
      <c r="AD32" s="192"/>
      <c r="AE32" s="192"/>
      <c r="AF32" s="209"/>
      <c r="AG32" s="209"/>
      <c r="AH32" s="209"/>
      <c r="AI32" s="209"/>
      <c r="AJ32" s="209"/>
      <c r="AK32" s="209"/>
      <c r="AL32" s="209"/>
      <c r="AM32" s="209"/>
      <c r="AN32" s="209"/>
      <c r="AO32" s="209"/>
      <c r="AP32" s="209"/>
      <c r="AQ32" s="209"/>
      <c r="AR32" s="209"/>
      <c r="AS32" s="209"/>
      <c r="AT32" s="209"/>
      <c r="AU32" s="209"/>
      <c r="AV32" s="209"/>
      <c r="AW32" s="209"/>
      <c r="AX32" s="209"/>
      <c r="AY32" s="209"/>
      <c r="AZ32" s="209"/>
      <c r="BA32" s="209"/>
      <c r="BB32" s="209"/>
      <c r="BC32" s="209"/>
      <c r="BD32" s="209"/>
      <c r="BE32" s="209"/>
      <c r="BF32" s="209"/>
      <c r="BG32" s="209"/>
      <c r="BH32" s="209"/>
      <c r="BI32" s="209"/>
      <c r="BJ32" s="209"/>
      <c r="BK32" s="209"/>
      <c r="BL32" s="209"/>
      <c r="BM32" s="209"/>
      <c r="BN32" s="209"/>
      <c r="BO32" s="209"/>
      <c r="BP32" s="209"/>
      <c r="BQ32" s="209"/>
      <c r="BR32" s="209"/>
      <c r="BS32" s="209"/>
      <c r="BT32" s="209"/>
      <c r="BU32" s="209"/>
      <c r="BV32" s="209"/>
      <c r="BW32" s="209"/>
      <c r="BX32" s="209"/>
      <c r="BY32" s="209"/>
      <c r="BZ32" s="209"/>
      <c r="CA32" s="209"/>
      <c r="CB32" s="209"/>
      <c r="CC32" s="209"/>
      <c r="CD32" s="209"/>
      <c r="CE32" s="209"/>
      <c r="CF32" s="209"/>
      <c r="CG32" s="209"/>
      <c r="CH32" s="209"/>
      <c r="CI32" s="209"/>
      <c r="CJ32" s="209"/>
    </row>
    <row r="33" s="125" customFormat="1" ht="100" customHeight="1" spans="1:88">
      <c r="A33" s="156" t="s">
        <v>58</v>
      </c>
      <c r="B33" s="148" t="s">
        <v>105</v>
      </c>
      <c r="C33" s="148"/>
      <c r="D33" s="148"/>
      <c r="E33" s="149"/>
      <c r="F33" s="149"/>
      <c r="G33" s="149"/>
      <c r="H33" s="149"/>
      <c r="I33" s="149"/>
      <c r="J33" s="148"/>
      <c r="K33" s="174"/>
      <c r="L33" s="174"/>
      <c r="M33" s="174"/>
      <c r="N33" s="174"/>
      <c r="O33" s="174"/>
      <c r="P33" s="174"/>
      <c r="Q33" s="174"/>
      <c r="R33" s="174"/>
      <c r="S33" s="174"/>
      <c r="T33" s="174"/>
      <c r="U33" s="174"/>
      <c r="V33" s="174"/>
      <c r="W33" s="185"/>
      <c r="X33" s="185"/>
      <c r="Y33" s="185"/>
      <c r="Z33" s="185"/>
      <c r="AA33" s="192"/>
      <c r="AB33" s="192"/>
      <c r="AC33" s="192"/>
      <c r="AD33" s="192"/>
      <c r="AE33" s="192"/>
      <c r="AF33" s="209"/>
      <c r="AG33" s="209"/>
      <c r="AH33" s="209"/>
      <c r="AI33" s="209"/>
      <c r="AJ33" s="209"/>
      <c r="AK33" s="209"/>
      <c r="AL33" s="209"/>
      <c r="AM33" s="209"/>
      <c r="AN33" s="209"/>
      <c r="AO33" s="209"/>
      <c r="AP33" s="209"/>
      <c r="AQ33" s="209"/>
      <c r="AR33" s="209"/>
      <c r="AS33" s="209"/>
      <c r="AT33" s="209"/>
      <c r="AU33" s="209"/>
      <c r="AV33" s="209"/>
      <c r="AW33" s="209"/>
      <c r="AX33" s="209"/>
      <c r="AY33" s="209"/>
      <c r="AZ33" s="209"/>
      <c r="BA33" s="209"/>
      <c r="BB33" s="209"/>
      <c r="BC33" s="209"/>
      <c r="BD33" s="209"/>
      <c r="BE33" s="209"/>
      <c r="BF33" s="209"/>
      <c r="BG33" s="209"/>
      <c r="BH33" s="209"/>
      <c r="BI33" s="209"/>
      <c r="BJ33" s="209"/>
      <c r="BK33" s="209"/>
      <c r="BL33" s="209"/>
      <c r="BM33" s="209"/>
      <c r="BN33" s="209"/>
      <c r="BO33" s="209"/>
      <c r="BP33" s="209"/>
      <c r="BQ33" s="209"/>
      <c r="BR33" s="209"/>
      <c r="BS33" s="209"/>
      <c r="BT33" s="209"/>
      <c r="BU33" s="209"/>
      <c r="BV33" s="209"/>
      <c r="BW33" s="209"/>
      <c r="BX33" s="209"/>
      <c r="BY33" s="209"/>
      <c r="BZ33" s="209"/>
      <c r="CA33" s="209"/>
      <c r="CB33" s="209"/>
      <c r="CC33" s="209"/>
      <c r="CD33" s="209"/>
      <c r="CE33" s="209"/>
      <c r="CF33" s="209"/>
      <c r="CG33" s="209"/>
      <c r="CH33" s="209"/>
      <c r="CI33" s="209"/>
      <c r="CJ33" s="209"/>
    </row>
    <row r="34" s="125" customFormat="1" ht="100" customHeight="1" spans="1:88">
      <c r="A34" s="156" t="s">
        <v>58</v>
      </c>
      <c r="B34" s="148" t="s">
        <v>106</v>
      </c>
      <c r="C34" s="148"/>
      <c r="D34" s="148"/>
      <c r="E34" s="149"/>
      <c r="F34" s="149"/>
      <c r="G34" s="149"/>
      <c r="H34" s="149"/>
      <c r="I34" s="149"/>
      <c r="J34" s="148"/>
      <c r="K34" s="174">
        <f t="shared" ref="K34:V34" si="12">SUM(K35:K37)</f>
        <v>1300</v>
      </c>
      <c r="L34" s="174">
        <f t="shared" si="12"/>
        <v>1012</v>
      </c>
      <c r="M34" s="174">
        <f t="shared" si="12"/>
        <v>3527</v>
      </c>
      <c r="N34" s="174">
        <f t="shared" si="12"/>
        <v>642.659307</v>
      </c>
      <c r="O34" s="174">
        <f t="shared" si="12"/>
        <v>637.237463</v>
      </c>
      <c r="P34" s="174">
        <f t="shared" si="12"/>
        <v>0</v>
      </c>
      <c r="Q34" s="174">
        <f t="shared" si="12"/>
        <v>0</v>
      </c>
      <c r="R34" s="174">
        <f t="shared" si="12"/>
        <v>0</v>
      </c>
      <c r="S34" s="174">
        <f t="shared" si="12"/>
        <v>5.421844</v>
      </c>
      <c r="T34" s="174">
        <f t="shared" si="12"/>
        <v>0</v>
      </c>
      <c r="U34" s="174">
        <f t="shared" si="12"/>
        <v>0</v>
      </c>
      <c r="V34" s="174">
        <f t="shared" si="12"/>
        <v>0</v>
      </c>
      <c r="W34" s="185"/>
      <c r="X34" s="185"/>
      <c r="Y34" s="185"/>
      <c r="Z34" s="185"/>
      <c r="AA34" s="192"/>
      <c r="AB34" s="192"/>
      <c r="AC34" s="192"/>
      <c r="AD34" s="192"/>
      <c r="AE34" s="192"/>
      <c r="AF34" s="209"/>
      <c r="AG34" s="209"/>
      <c r="AH34" s="209"/>
      <c r="AI34" s="209"/>
      <c r="AJ34" s="209"/>
      <c r="AK34" s="209"/>
      <c r="AL34" s="209"/>
      <c r="AM34" s="209"/>
      <c r="AN34" s="209"/>
      <c r="AO34" s="209"/>
      <c r="AP34" s="209"/>
      <c r="AQ34" s="209"/>
      <c r="AR34" s="209"/>
      <c r="AS34" s="209"/>
      <c r="AT34" s="209"/>
      <c r="AU34" s="209"/>
      <c r="AV34" s="209"/>
      <c r="AW34" s="209"/>
      <c r="AX34" s="209"/>
      <c r="AY34" s="209"/>
      <c r="AZ34" s="209"/>
      <c r="BA34" s="209"/>
      <c r="BB34" s="209"/>
      <c r="BC34" s="209"/>
      <c r="BD34" s="209"/>
      <c r="BE34" s="209"/>
      <c r="BF34" s="209"/>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C34" s="209"/>
      <c r="CD34" s="209"/>
      <c r="CE34" s="209"/>
      <c r="CF34" s="209"/>
      <c r="CG34" s="209"/>
      <c r="CH34" s="209"/>
      <c r="CI34" s="209"/>
      <c r="CJ34" s="209"/>
    </row>
    <row r="35" s="124" customFormat="1" ht="409" customHeight="1" spans="1:89">
      <c r="A35" s="288">
        <v>11</v>
      </c>
      <c r="B35" s="254" t="s">
        <v>107</v>
      </c>
      <c r="C35" s="291">
        <v>2025</v>
      </c>
      <c r="D35" s="241" t="s">
        <v>456</v>
      </c>
      <c r="E35" s="242" t="s">
        <v>40</v>
      </c>
      <c r="F35" s="242" t="s">
        <v>109</v>
      </c>
      <c r="G35" s="242" t="s">
        <v>47</v>
      </c>
      <c r="H35" s="242" t="s">
        <v>110</v>
      </c>
      <c r="I35" s="242" t="s">
        <v>111</v>
      </c>
      <c r="J35" s="241" t="s">
        <v>309</v>
      </c>
      <c r="K35" s="242">
        <v>600</v>
      </c>
      <c r="L35" s="254">
        <v>336</v>
      </c>
      <c r="M35" s="254">
        <v>1251</v>
      </c>
      <c r="N35" s="241">
        <v>305.392133</v>
      </c>
      <c r="O35" s="241">
        <f>N35-S35</f>
        <v>299.970289</v>
      </c>
      <c r="P35" s="254"/>
      <c r="Q35" s="254"/>
      <c r="R35" s="254"/>
      <c r="S35" s="241">
        <v>5.421844</v>
      </c>
      <c r="T35" s="254"/>
      <c r="U35" s="254"/>
      <c r="V35" s="254"/>
      <c r="W35" s="241" t="s">
        <v>113</v>
      </c>
      <c r="X35" s="242" t="s">
        <v>114</v>
      </c>
      <c r="Y35" s="242" t="s">
        <v>72</v>
      </c>
      <c r="Z35" s="254" t="s">
        <v>54</v>
      </c>
      <c r="AA35" s="254" t="s">
        <v>55</v>
      </c>
      <c r="AB35" s="289" t="s">
        <v>310</v>
      </c>
      <c r="AC35" s="300" t="s">
        <v>391</v>
      </c>
      <c r="AD35" s="301"/>
      <c r="AE35" s="302"/>
      <c r="AF35" s="134"/>
      <c r="AG35" s="134"/>
      <c r="AH35" s="134"/>
      <c r="AI35" s="134"/>
      <c r="AJ35" s="134"/>
      <c r="AK35" s="134"/>
      <c r="AL35" s="134"/>
      <c r="AM35" s="134"/>
      <c r="AN35" s="134"/>
      <c r="AO35" s="134"/>
      <c r="AP35" s="134"/>
      <c r="AQ35" s="134"/>
      <c r="AR35" s="134"/>
      <c r="AS35" s="134"/>
      <c r="AT35" s="134"/>
      <c r="AU35" s="134"/>
      <c r="AV35" s="134"/>
      <c r="AW35" s="134"/>
      <c r="AX35" s="134"/>
      <c r="AY35" s="134"/>
      <c r="AZ35" s="134"/>
      <c r="BA35" s="134"/>
      <c r="BB35" s="134"/>
      <c r="BC35" s="134"/>
      <c r="BD35" s="134"/>
      <c r="BE35" s="134"/>
      <c r="BF35" s="134"/>
      <c r="BG35" s="134"/>
      <c r="BH35" s="134"/>
      <c r="BI35" s="134"/>
      <c r="BJ35" s="134"/>
      <c r="BK35" s="134"/>
      <c r="BL35" s="134"/>
      <c r="BM35" s="134"/>
      <c r="BN35" s="134"/>
      <c r="BO35" s="134"/>
      <c r="BP35" s="134"/>
      <c r="BQ35" s="134"/>
      <c r="BR35" s="134"/>
      <c r="BS35" s="134"/>
      <c r="BT35" s="134"/>
      <c r="BU35" s="134"/>
      <c r="BV35" s="134"/>
      <c r="BW35" s="134"/>
      <c r="BX35" s="134"/>
      <c r="BY35" s="134"/>
      <c r="BZ35" s="134"/>
      <c r="CA35" s="134"/>
      <c r="CB35" s="134"/>
      <c r="CC35" s="134"/>
      <c r="CD35" s="134"/>
      <c r="CE35" s="134"/>
      <c r="CF35" s="134"/>
      <c r="CG35" s="134"/>
      <c r="CH35" s="134"/>
      <c r="CI35" s="134"/>
      <c r="CJ35" s="134"/>
      <c r="CK35" s="213"/>
    </row>
    <row r="36" s="124" customFormat="1" ht="312" customHeight="1" spans="1:89">
      <c r="A36" s="288">
        <v>12</v>
      </c>
      <c r="B36" s="254" t="s">
        <v>392</v>
      </c>
      <c r="C36" s="241">
        <v>2025</v>
      </c>
      <c r="D36" s="241" t="s">
        <v>393</v>
      </c>
      <c r="E36" s="242" t="s">
        <v>40</v>
      </c>
      <c r="F36" s="242" t="s">
        <v>46</v>
      </c>
      <c r="G36" s="254" t="s">
        <v>47</v>
      </c>
      <c r="H36" s="242" t="s">
        <v>315</v>
      </c>
      <c r="I36" s="242" t="s">
        <v>70</v>
      </c>
      <c r="J36" s="241" t="s">
        <v>394</v>
      </c>
      <c r="K36" s="248">
        <v>400</v>
      </c>
      <c r="L36" s="248">
        <v>338</v>
      </c>
      <c r="M36" s="248">
        <v>1138</v>
      </c>
      <c r="N36" s="241">
        <v>179.519018</v>
      </c>
      <c r="O36" s="241">
        <v>179.519018</v>
      </c>
      <c r="P36" s="248"/>
      <c r="Q36" s="248"/>
      <c r="R36" s="248"/>
      <c r="S36" s="248"/>
      <c r="T36" s="248"/>
      <c r="U36" s="248"/>
      <c r="V36" s="248"/>
      <c r="W36" s="254" t="s">
        <v>317</v>
      </c>
      <c r="X36" s="254" t="s">
        <v>318</v>
      </c>
      <c r="Y36" s="254" t="s">
        <v>72</v>
      </c>
      <c r="Z36" s="254" t="s">
        <v>54</v>
      </c>
      <c r="AA36" s="254" t="s">
        <v>55</v>
      </c>
      <c r="AB36" s="289" t="s">
        <v>395</v>
      </c>
      <c r="AC36" s="289" t="s">
        <v>396</v>
      </c>
      <c r="AD36" s="254"/>
      <c r="AE36" s="297"/>
      <c r="AF36" s="134"/>
      <c r="AG36" s="134"/>
      <c r="AH36" s="134"/>
      <c r="AI36" s="134"/>
      <c r="AJ36" s="134"/>
      <c r="AK36" s="134"/>
      <c r="AL36" s="134"/>
      <c r="AM36" s="134"/>
      <c r="AN36" s="134"/>
      <c r="AO36" s="134"/>
      <c r="AP36" s="134"/>
      <c r="AQ36" s="134"/>
      <c r="AR36" s="134"/>
      <c r="AS36" s="134"/>
      <c r="AT36" s="134"/>
      <c r="AU36" s="134"/>
      <c r="AV36" s="134"/>
      <c r="AW36" s="134"/>
      <c r="AX36" s="134"/>
      <c r="AY36" s="134"/>
      <c r="AZ36" s="134"/>
      <c r="BA36" s="134"/>
      <c r="BB36" s="134"/>
      <c r="BC36" s="134"/>
      <c r="BD36" s="134"/>
      <c r="BE36" s="134"/>
      <c r="BF36" s="134"/>
      <c r="BG36" s="134"/>
      <c r="BH36" s="134"/>
      <c r="BI36" s="134"/>
      <c r="BJ36" s="134"/>
      <c r="BK36" s="134"/>
      <c r="BL36" s="134"/>
      <c r="BM36" s="134"/>
      <c r="BN36" s="134"/>
      <c r="BO36" s="134"/>
      <c r="BP36" s="134"/>
      <c r="BQ36" s="134"/>
      <c r="BR36" s="134"/>
      <c r="BS36" s="134"/>
      <c r="BT36" s="134"/>
      <c r="BU36" s="134"/>
      <c r="BV36" s="134"/>
      <c r="BW36" s="134"/>
      <c r="BX36" s="134"/>
      <c r="BY36" s="134"/>
      <c r="BZ36" s="134"/>
      <c r="CA36" s="134"/>
      <c r="CB36" s="134"/>
      <c r="CC36" s="134"/>
      <c r="CD36" s="134"/>
      <c r="CE36" s="134"/>
      <c r="CF36" s="134"/>
      <c r="CG36" s="134"/>
      <c r="CH36" s="134"/>
      <c r="CI36" s="134"/>
      <c r="CJ36" s="134"/>
      <c r="CK36" s="213"/>
    </row>
    <row r="37" s="121" customFormat="1" ht="346" customHeight="1" spans="1:89">
      <c r="A37" s="288">
        <v>13</v>
      </c>
      <c r="B37" s="254" t="s">
        <v>313</v>
      </c>
      <c r="C37" s="241">
        <v>2025</v>
      </c>
      <c r="D37" s="241" t="s">
        <v>314</v>
      </c>
      <c r="E37" s="242" t="s">
        <v>40</v>
      </c>
      <c r="F37" s="242" t="s">
        <v>46</v>
      </c>
      <c r="G37" s="254" t="s">
        <v>47</v>
      </c>
      <c r="H37" s="242" t="s">
        <v>315</v>
      </c>
      <c r="I37" s="242" t="s">
        <v>70</v>
      </c>
      <c r="J37" s="241" t="s">
        <v>397</v>
      </c>
      <c r="K37" s="248">
        <v>300</v>
      </c>
      <c r="L37" s="248">
        <v>338</v>
      </c>
      <c r="M37" s="248">
        <v>1138</v>
      </c>
      <c r="N37" s="248">
        <v>157.748156</v>
      </c>
      <c r="O37" s="248">
        <v>157.748156</v>
      </c>
      <c r="P37" s="248"/>
      <c r="Q37" s="248"/>
      <c r="R37" s="248"/>
      <c r="S37" s="248"/>
      <c r="T37" s="248"/>
      <c r="U37" s="248"/>
      <c r="V37" s="248"/>
      <c r="W37" s="254" t="s">
        <v>317</v>
      </c>
      <c r="X37" s="254" t="s">
        <v>318</v>
      </c>
      <c r="Y37" s="254" t="s">
        <v>72</v>
      </c>
      <c r="Z37" s="254" t="s">
        <v>54</v>
      </c>
      <c r="AA37" s="254" t="s">
        <v>55</v>
      </c>
      <c r="AB37" s="289" t="s">
        <v>395</v>
      </c>
      <c r="AC37" s="289" t="s">
        <v>396</v>
      </c>
      <c r="AD37" s="254"/>
      <c r="AE37" s="297"/>
      <c r="AF37" s="205"/>
      <c r="AG37" s="205"/>
      <c r="AH37" s="205"/>
      <c r="AI37" s="205"/>
      <c r="AJ37" s="205"/>
      <c r="AK37" s="205"/>
      <c r="AL37" s="205"/>
      <c r="AM37" s="205"/>
      <c r="AN37" s="205"/>
      <c r="AO37" s="205"/>
      <c r="AP37" s="205"/>
      <c r="AQ37" s="205"/>
      <c r="AR37" s="205"/>
      <c r="AS37" s="205"/>
      <c r="AT37" s="205"/>
      <c r="AU37" s="205"/>
      <c r="AV37" s="205"/>
      <c r="AW37" s="205"/>
      <c r="AX37" s="205"/>
      <c r="AY37" s="205"/>
      <c r="AZ37" s="205"/>
      <c r="BA37" s="205"/>
      <c r="BB37" s="205"/>
      <c r="BC37" s="205"/>
      <c r="BD37" s="205"/>
      <c r="BE37" s="205"/>
      <c r="BF37" s="205"/>
      <c r="BG37" s="205"/>
      <c r="BH37" s="205"/>
      <c r="BI37" s="205"/>
      <c r="BJ37" s="205"/>
      <c r="BK37" s="205"/>
      <c r="BL37" s="205"/>
      <c r="BM37" s="205"/>
      <c r="BN37" s="205"/>
      <c r="BO37" s="205"/>
      <c r="BP37" s="205"/>
      <c r="BQ37" s="205"/>
      <c r="BR37" s="205"/>
      <c r="BS37" s="205"/>
      <c r="BT37" s="205"/>
      <c r="BU37" s="205"/>
      <c r="BV37" s="205"/>
      <c r="BW37" s="205"/>
      <c r="BX37" s="205"/>
      <c r="BY37" s="205"/>
      <c r="BZ37" s="205"/>
      <c r="CA37" s="205"/>
      <c r="CB37" s="205"/>
      <c r="CC37" s="205"/>
      <c r="CD37" s="205"/>
      <c r="CE37" s="205"/>
      <c r="CF37" s="205"/>
      <c r="CG37" s="205"/>
      <c r="CH37" s="205"/>
      <c r="CI37" s="205"/>
      <c r="CJ37" s="205"/>
      <c r="CK37" s="211"/>
    </row>
    <row r="38" s="125" customFormat="1" ht="100" customHeight="1" spans="1:88">
      <c r="A38" s="156" t="s">
        <v>58</v>
      </c>
      <c r="B38" s="148" t="s">
        <v>117</v>
      </c>
      <c r="C38" s="148"/>
      <c r="D38" s="148"/>
      <c r="E38" s="149"/>
      <c r="F38" s="149"/>
      <c r="G38" s="149"/>
      <c r="H38" s="149"/>
      <c r="I38" s="149"/>
      <c r="J38" s="148"/>
      <c r="K38" s="174"/>
      <c r="L38" s="174"/>
      <c r="M38" s="174"/>
      <c r="N38" s="174"/>
      <c r="O38" s="174"/>
      <c r="P38" s="174"/>
      <c r="Q38" s="174"/>
      <c r="R38" s="174"/>
      <c r="S38" s="174"/>
      <c r="T38" s="174"/>
      <c r="U38" s="174"/>
      <c r="V38" s="174"/>
      <c r="W38" s="183"/>
      <c r="X38" s="185"/>
      <c r="Y38" s="183"/>
      <c r="Z38" s="185"/>
      <c r="AA38" s="192"/>
      <c r="AB38" s="188"/>
      <c r="AC38" s="188"/>
      <c r="AD38" s="188"/>
      <c r="AE38" s="192"/>
      <c r="AF38" s="209"/>
      <c r="AG38" s="209"/>
      <c r="AH38" s="209"/>
      <c r="AI38" s="209"/>
      <c r="AJ38" s="209"/>
      <c r="AK38" s="209"/>
      <c r="AL38" s="209"/>
      <c r="AM38" s="209"/>
      <c r="AN38" s="209"/>
      <c r="AO38" s="209"/>
      <c r="AP38" s="209"/>
      <c r="AQ38" s="209"/>
      <c r="AR38" s="209"/>
      <c r="AS38" s="209"/>
      <c r="AT38" s="209"/>
      <c r="AU38" s="209"/>
      <c r="AV38" s="209"/>
      <c r="AW38" s="209"/>
      <c r="AX38" s="209"/>
      <c r="AY38" s="209"/>
      <c r="AZ38" s="209"/>
      <c r="BA38" s="209"/>
      <c r="BB38" s="209"/>
      <c r="BC38" s="209"/>
      <c r="BD38" s="209"/>
      <c r="BE38" s="209"/>
      <c r="BF38" s="209"/>
      <c r="BG38" s="209"/>
      <c r="BH38" s="209"/>
      <c r="BI38" s="209"/>
      <c r="BJ38" s="209"/>
      <c r="BK38" s="209"/>
      <c r="BL38" s="209"/>
      <c r="BM38" s="209"/>
      <c r="BN38" s="209"/>
      <c r="BO38" s="209"/>
      <c r="BP38" s="209"/>
      <c r="BQ38" s="209"/>
      <c r="BR38" s="209"/>
      <c r="BS38" s="209"/>
      <c r="BT38" s="209"/>
      <c r="BU38" s="209"/>
      <c r="BV38" s="209"/>
      <c r="BW38" s="209"/>
      <c r="BX38" s="209"/>
      <c r="BY38" s="209"/>
      <c r="BZ38" s="209"/>
      <c r="CA38" s="209"/>
      <c r="CB38" s="209"/>
      <c r="CC38" s="209"/>
      <c r="CD38" s="209"/>
      <c r="CE38" s="209"/>
      <c r="CF38" s="209"/>
      <c r="CG38" s="209"/>
      <c r="CH38" s="209"/>
      <c r="CI38" s="209"/>
      <c r="CJ38" s="209"/>
    </row>
    <row r="39" s="122" customFormat="1" ht="100" customHeight="1" spans="1:88">
      <c r="A39" s="156" t="s">
        <v>58</v>
      </c>
      <c r="B39" s="148" t="s">
        <v>118</v>
      </c>
      <c r="C39" s="148"/>
      <c r="D39" s="148"/>
      <c r="E39" s="149"/>
      <c r="F39" s="149"/>
      <c r="G39" s="149"/>
      <c r="H39" s="149"/>
      <c r="I39" s="149"/>
      <c r="J39" s="148"/>
      <c r="K39" s="174"/>
      <c r="L39" s="174"/>
      <c r="M39" s="174"/>
      <c r="N39" s="174"/>
      <c r="O39" s="174"/>
      <c r="P39" s="174"/>
      <c r="Q39" s="174"/>
      <c r="R39" s="174"/>
      <c r="S39" s="174"/>
      <c r="T39" s="174"/>
      <c r="U39" s="174"/>
      <c r="V39" s="174"/>
      <c r="W39" s="185"/>
      <c r="X39" s="185"/>
      <c r="Y39" s="185"/>
      <c r="Z39" s="185"/>
      <c r="AA39" s="192"/>
      <c r="AB39" s="192"/>
      <c r="AC39" s="192"/>
      <c r="AD39" s="192"/>
      <c r="AE39" s="192"/>
      <c r="AF39" s="206"/>
      <c r="AG39" s="206"/>
      <c r="AH39" s="206"/>
      <c r="AI39" s="206"/>
      <c r="AJ39" s="206"/>
      <c r="AK39" s="206"/>
      <c r="AL39" s="206"/>
      <c r="AM39" s="206"/>
      <c r="AN39" s="206"/>
      <c r="AO39" s="206"/>
      <c r="AP39" s="206"/>
      <c r="AQ39" s="206"/>
      <c r="AR39" s="206"/>
      <c r="AS39" s="206"/>
      <c r="AT39" s="206"/>
      <c r="AU39" s="206"/>
      <c r="AV39" s="206"/>
      <c r="AW39" s="206"/>
      <c r="AX39" s="206"/>
      <c r="AY39" s="206"/>
      <c r="AZ39" s="206"/>
      <c r="BA39" s="206"/>
      <c r="BB39" s="206"/>
      <c r="BC39" s="206"/>
      <c r="BD39" s="206"/>
      <c r="BE39" s="206"/>
      <c r="BF39" s="206"/>
      <c r="BG39" s="206"/>
      <c r="BH39" s="206"/>
      <c r="BI39" s="206"/>
      <c r="BJ39" s="206"/>
      <c r="BK39" s="206"/>
      <c r="BL39" s="206"/>
      <c r="BM39" s="206"/>
      <c r="BN39" s="206"/>
      <c r="BO39" s="206"/>
      <c r="BP39" s="206"/>
      <c r="BQ39" s="206"/>
      <c r="BR39" s="206"/>
      <c r="BS39" s="206"/>
      <c r="BT39" s="206"/>
      <c r="BU39" s="206"/>
      <c r="BV39" s="206"/>
      <c r="BW39" s="206"/>
      <c r="BX39" s="206"/>
      <c r="BY39" s="206"/>
      <c r="BZ39" s="206"/>
      <c r="CA39" s="206"/>
      <c r="CB39" s="206"/>
      <c r="CC39" s="206"/>
      <c r="CD39" s="206"/>
      <c r="CE39" s="206"/>
      <c r="CF39" s="206"/>
      <c r="CG39" s="206"/>
      <c r="CH39" s="206"/>
      <c r="CI39" s="206"/>
      <c r="CJ39" s="206"/>
    </row>
    <row r="40" s="122" customFormat="1" ht="100" customHeight="1" spans="1:88">
      <c r="A40" s="156" t="s">
        <v>41</v>
      </c>
      <c r="B40" s="148" t="s">
        <v>119</v>
      </c>
      <c r="C40" s="148"/>
      <c r="D40" s="148"/>
      <c r="E40" s="149"/>
      <c r="F40" s="149"/>
      <c r="G40" s="149"/>
      <c r="H40" s="149"/>
      <c r="I40" s="149"/>
      <c r="J40" s="148"/>
      <c r="K40" s="174">
        <f t="shared" ref="K40:V40" si="13">K41+K44+K45</f>
        <v>31.736</v>
      </c>
      <c r="L40" s="174">
        <f t="shared" si="13"/>
        <v>92</v>
      </c>
      <c r="M40" s="174">
        <f t="shared" si="13"/>
        <v>326</v>
      </c>
      <c r="N40" s="174">
        <f t="shared" si="13"/>
        <v>1509.213212</v>
      </c>
      <c r="O40" s="174">
        <f t="shared" si="13"/>
        <v>1453.640897</v>
      </c>
      <c r="P40" s="174">
        <f t="shared" si="13"/>
        <v>0</v>
      </c>
      <c r="Q40" s="174">
        <f t="shared" si="13"/>
        <v>0</v>
      </c>
      <c r="R40" s="174">
        <f t="shared" si="13"/>
        <v>0</v>
      </c>
      <c r="S40" s="174">
        <f t="shared" si="13"/>
        <v>55.572315</v>
      </c>
      <c r="T40" s="174">
        <f t="shared" si="13"/>
        <v>0</v>
      </c>
      <c r="U40" s="174">
        <f t="shared" si="13"/>
        <v>0</v>
      </c>
      <c r="V40" s="174">
        <f t="shared" si="13"/>
        <v>0</v>
      </c>
      <c r="W40" s="185"/>
      <c r="X40" s="185"/>
      <c r="Y40" s="185"/>
      <c r="Z40" s="185"/>
      <c r="AA40" s="192"/>
      <c r="AB40" s="192"/>
      <c r="AC40" s="192"/>
      <c r="AD40" s="192"/>
      <c r="AE40" s="192"/>
      <c r="AF40" s="206"/>
      <c r="AG40" s="206"/>
      <c r="AH40" s="206"/>
      <c r="AI40" s="206"/>
      <c r="AJ40" s="206"/>
      <c r="AK40" s="206"/>
      <c r="AL40" s="206"/>
      <c r="AM40" s="206"/>
      <c r="AN40" s="206"/>
      <c r="AO40" s="206"/>
      <c r="AP40" s="206"/>
      <c r="AQ40" s="206"/>
      <c r="AR40" s="206"/>
      <c r="AS40" s="206"/>
      <c r="AT40" s="206"/>
      <c r="AU40" s="206"/>
      <c r="AV40" s="206"/>
      <c r="AW40" s="206"/>
      <c r="AX40" s="206"/>
      <c r="AY40" s="206"/>
      <c r="AZ40" s="206"/>
      <c r="BA40" s="206"/>
      <c r="BB40" s="206"/>
      <c r="BC40" s="206"/>
      <c r="BD40" s="206"/>
      <c r="BE40" s="206"/>
      <c r="BF40" s="206"/>
      <c r="BG40" s="206"/>
      <c r="BH40" s="206"/>
      <c r="BI40" s="206"/>
      <c r="BJ40" s="206"/>
      <c r="BK40" s="206"/>
      <c r="BL40" s="206"/>
      <c r="BM40" s="206"/>
      <c r="BN40" s="206"/>
      <c r="BO40" s="206"/>
      <c r="BP40" s="206"/>
      <c r="BQ40" s="206"/>
      <c r="BR40" s="206"/>
      <c r="BS40" s="206"/>
      <c r="BT40" s="206"/>
      <c r="BU40" s="206"/>
      <c r="BV40" s="206"/>
      <c r="BW40" s="206"/>
      <c r="BX40" s="206"/>
      <c r="BY40" s="206"/>
      <c r="BZ40" s="206"/>
      <c r="CA40" s="206"/>
      <c r="CB40" s="206"/>
      <c r="CC40" s="206"/>
      <c r="CD40" s="206"/>
      <c r="CE40" s="206"/>
      <c r="CF40" s="206"/>
      <c r="CG40" s="206"/>
      <c r="CH40" s="206"/>
      <c r="CI40" s="206"/>
      <c r="CJ40" s="206"/>
    </row>
    <row r="41" s="122" customFormat="1" ht="100" customHeight="1" spans="1:88">
      <c r="A41" s="156" t="s">
        <v>58</v>
      </c>
      <c r="B41" s="148" t="s">
        <v>120</v>
      </c>
      <c r="C41" s="148"/>
      <c r="D41" s="148"/>
      <c r="E41" s="149"/>
      <c r="F41" s="149"/>
      <c r="G41" s="149"/>
      <c r="H41" s="149"/>
      <c r="I41" s="149"/>
      <c r="J41" s="148"/>
      <c r="K41" s="174">
        <f t="shared" ref="K41:V41" si="14">SUM(K42:K43)</f>
        <v>31.736</v>
      </c>
      <c r="L41" s="174">
        <f t="shared" si="14"/>
        <v>92</v>
      </c>
      <c r="M41" s="174">
        <f t="shared" si="14"/>
        <v>326</v>
      </c>
      <c r="N41" s="174">
        <f t="shared" si="14"/>
        <v>1509.213212</v>
      </c>
      <c r="O41" s="174">
        <f t="shared" si="14"/>
        <v>1453.640897</v>
      </c>
      <c r="P41" s="174">
        <f t="shared" si="14"/>
        <v>0</v>
      </c>
      <c r="Q41" s="174">
        <f t="shared" si="14"/>
        <v>0</v>
      </c>
      <c r="R41" s="174">
        <f t="shared" si="14"/>
        <v>0</v>
      </c>
      <c r="S41" s="174">
        <f t="shared" si="14"/>
        <v>55.572315</v>
      </c>
      <c r="T41" s="174">
        <f t="shared" si="14"/>
        <v>0</v>
      </c>
      <c r="U41" s="174">
        <f t="shared" si="14"/>
        <v>0</v>
      </c>
      <c r="V41" s="174">
        <f t="shared" si="14"/>
        <v>0</v>
      </c>
      <c r="W41" s="185"/>
      <c r="X41" s="185"/>
      <c r="Y41" s="185"/>
      <c r="Z41" s="185"/>
      <c r="AA41" s="192"/>
      <c r="AB41" s="192"/>
      <c r="AC41" s="192"/>
      <c r="AD41" s="192"/>
      <c r="AE41" s="192"/>
      <c r="AF41" s="206"/>
      <c r="AG41" s="206"/>
      <c r="AH41" s="206"/>
      <c r="AI41" s="206"/>
      <c r="AJ41" s="206"/>
      <c r="AK41" s="206"/>
      <c r="AL41" s="206"/>
      <c r="AM41" s="206"/>
      <c r="AN41" s="206"/>
      <c r="AO41" s="206"/>
      <c r="AP41" s="206"/>
      <c r="AQ41" s="206"/>
      <c r="AR41" s="206"/>
      <c r="AS41" s="206"/>
      <c r="AT41" s="206"/>
      <c r="AU41" s="206"/>
      <c r="AV41" s="206"/>
      <c r="AW41" s="206"/>
      <c r="AX41" s="206"/>
      <c r="AY41" s="206"/>
      <c r="AZ41" s="206"/>
      <c r="BA41" s="206"/>
      <c r="BB41" s="206"/>
      <c r="BC41" s="206"/>
      <c r="BD41" s="206"/>
      <c r="BE41" s="206"/>
      <c r="BF41" s="206"/>
      <c r="BG41" s="206"/>
      <c r="BH41" s="206"/>
      <c r="BI41" s="206"/>
      <c r="BJ41" s="206"/>
      <c r="BK41" s="206"/>
      <c r="BL41" s="206"/>
      <c r="BM41" s="206"/>
      <c r="BN41" s="206"/>
      <c r="BO41" s="206"/>
      <c r="BP41" s="206"/>
      <c r="BQ41" s="206"/>
      <c r="BR41" s="206"/>
      <c r="BS41" s="206"/>
      <c r="BT41" s="206"/>
      <c r="BU41" s="206"/>
      <c r="BV41" s="206"/>
      <c r="BW41" s="206"/>
      <c r="BX41" s="206"/>
      <c r="BY41" s="206"/>
      <c r="BZ41" s="206"/>
      <c r="CA41" s="206"/>
      <c r="CB41" s="206"/>
      <c r="CC41" s="206"/>
      <c r="CD41" s="206"/>
      <c r="CE41" s="206"/>
      <c r="CF41" s="206"/>
      <c r="CG41" s="206"/>
      <c r="CH41" s="206"/>
      <c r="CI41" s="206"/>
      <c r="CJ41" s="206"/>
    </row>
    <row r="42" s="124" customFormat="1" ht="369" customHeight="1" spans="1:89">
      <c r="A42" s="288">
        <v>14</v>
      </c>
      <c r="B42" s="254" t="s">
        <v>321</v>
      </c>
      <c r="C42" s="254">
        <v>2025</v>
      </c>
      <c r="D42" s="241" t="s">
        <v>322</v>
      </c>
      <c r="E42" s="242" t="s">
        <v>123</v>
      </c>
      <c r="F42" s="242" t="s">
        <v>79</v>
      </c>
      <c r="G42" s="242" t="s">
        <v>47</v>
      </c>
      <c r="H42" s="242" t="s">
        <v>323</v>
      </c>
      <c r="I42" s="242" t="s">
        <v>70</v>
      </c>
      <c r="J42" s="241" t="s">
        <v>324</v>
      </c>
      <c r="K42" s="242">
        <v>13.736</v>
      </c>
      <c r="L42" s="242">
        <v>92</v>
      </c>
      <c r="M42" s="242">
        <v>326</v>
      </c>
      <c r="N42" s="241">
        <v>950.299268</v>
      </c>
      <c r="O42" s="241">
        <f>N42-S42</f>
        <v>895.770897</v>
      </c>
      <c r="P42" s="254"/>
      <c r="Q42" s="254"/>
      <c r="R42" s="254"/>
      <c r="S42" s="254">
        <v>54.528371</v>
      </c>
      <c r="T42" s="254"/>
      <c r="U42" s="254"/>
      <c r="V42" s="254"/>
      <c r="W42" s="241" t="s">
        <v>325</v>
      </c>
      <c r="X42" s="254" t="s">
        <v>326</v>
      </c>
      <c r="Y42" s="242" t="s">
        <v>72</v>
      </c>
      <c r="Z42" s="254" t="s">
        <v>54</v>
      </c>
      <c r="AA42" s="254" t="s">
        <v>55</v>
      </c>
      <c r="AB42" s="241" t="s">
        <v>398</v>
      </c>
      <c r="AC42" s="241" t="s">
        <v>328</v>
      </c>
      <c r="AD42" s="254"/>
      <c r="AE42" s="302"/>
      <c r="AF42" s="134"/>
      <c r="AG42" s="134"/>
      <c r="AH42" s="134"/>
      <c r="AI42" s="134"/>
      <c r="AJ42" s="134"/>
      <c r="AK42" s="134"/>
      <c r="AL42" s="134"/>
      <c r="AM42" s="134"/>
      <c r="AN42" s="134"/>
      <c r="AO42" s="134"/>
      <c r="AP42" s="134"/>
      <c r="AQ42" s="134"/>
      <c r="AR42" s="134"/>
      <c r="AS42" s="134"/>
      <c r="AT42" s="134"/>
      <c r="AU42" s="134"/>
      <c r="AV42" s="134"/>
      <c r="AW42" s="134"/>
      <c r="AX42" s="134"/>
      <c r="AY42" s="134"/>
      <c r="AZ42" s="134"/>
      <c r="BA42" s="134"/>
      <c r="BB42" s="134"/>
      <c r="BC42" s="134"/>
      <c r="BD42" s="134"/>
      <c r="BE42" s="134"/>
      <c r="BF42" s="134"/>
      <c r="BG42" s="134"/>
      <c r="BH42" s="134"/>
      <c r="BI42" s="134"/>
      <c r="BJ42" s="134"/>
      <c r="BK42" s="134"/>
      <c r="BL42" s="134"/>
      <c r="BM42" s="134"/>
      <c r="BN42" s="134"/>
      <c r="BO42" s="134"/>
      <c r="BP42" s="134"/>
      <c r="BQ42" s="134"/>
      <c r="BR42" s="134"/>
      <c r="BS42" s="134"/>
      <c r="BT42" s="134"/>
      <c r="BU42" s="134"/>
      <c r="BV42" s="134"/>
      <c r="BW42" s="134"/>
      <c r="BX42" s="134"/>
      <c r="BY42" s="134"/>
      <c r="BZ42" s="134"/>
      <c r="CA42" s="134"/>
      <c r="CB42" s="134"/>
      <c r="CC42" s="134"/>
      <c r="CD42" s="134"/>
      <c r="CE42" s="134"/>
      <c r="CF42" s="134"/>
      <c r="CG42" s="134"/>
      <c r="CH42" s="134"/>
      <c r="CI42" s="134"/>
      <c r="CJ42" s="134"/>
      <c r="CK42" s="213"/>
    </row>
    <row r="43" s="124" customFormat="1" ht="254" customHeight="1" spans="1:89">
      <c r="A43" s="292">
        <v>15</v>
      </c>
      <c r="B43" s="254" t="s">
        <v>140</v>
      </c>
      <c r="C43" s="291">
        <v>2025</v>
      </c>
      <c r="D43" s="289" t="s">
        <v>141</v>
      </c>
      <c r="E43" s="254" t="s">
        <v>123</v>
      </c>
      <c r="F43" s="254" t="s">
        <v>142</v>
      </c>
      <c r="G43" s="254" t="s">
        <v>47</v>
      </c>
      <c r="H43" s="254" t="s">
        <v>143</v>
      </c>
      <c r="I43" s="254" t="s">
        <v>70</v>
      </c>
      <c r="J43" s="289" t="s">
        <v>144</v>
      </c>
      <c r="K43" s="254">
        <v>18</v>
      </c>
      <c r="L43" s="254"/>
      <c r="M43" s="254"/>
      <c r="N43" s="254">
        <v>558.913944</v>
      </c>
      <c r="O43" s="254">
        <v>557.87</v>
      </c>
      <c r="P43" s="248"/>
      <c r="Q43" s="248"/>
      <c r="R43" s="248"/>
      <c r="S43" s="248">
        <v>1.043944</v>
      </c>
      <c r="T43" s="248"/>
      <c r="U43" s="248"/>
      <c r="V43" s="248"/>
      <c r="W43" s="289" t="s">
        <v>145</v>
      </c>
      <c r="X43" s="254" t="s">
        <v>146</v>
      </c>
      <c r="Y43" s="254" t="s">
        <v>145</v>
      </c>
      <c r="Z43" s="254" t="s">
        <v>146</v>
      </c>
      <c r="AA43" s="254" t="s">
        <v>55</v>
      </c>
      <c r="AB43" s="289" t="s">
        <v>147</v>
      </c>
      <c r="AC43" s="289" t="s">
        <v>148</v>
      </c>
      <c r="AD43" s="254"/>
      <c r="AE43" s="302"/>
      <c r="AF43" s="134"/>
      <c r="AG43" s="134"/>
      <c r="AH43" s="134"/>
      <c r="AI43" s="134"/>
      <c r="AJ43" s="134"/>
      <c r="AK43" s="134"/>
      <c r="AL43" s="134"/>
      <c r="AM43" s="134"/>
      <c r="AN43" s="134"/>
      <c r="AO43" s="134"/>
      <c r="AP43" s="134"/>
      <c r="AQ43" s="134"/>
      <c r="AR43" s="134"/>
      <c r="AS43" s="134"/>
      <c r="AT43" s="134"/>
      <c r="AU43" s="134"/>
      <c r="AV43" s="134"/>
      <c r="AW43" s="134"/>
      <c r="AX43" s="134"/>
      <c r="AY43" s="134"/>
      <c r="AZ43" s="134"/>
      <c r="BA43" s="134"/>
      <c r="BB43" s="134"/>
      <c r="BC43" s="134"/>
      <c r="BD43" s="134"/>
      <c r="BE43" s="134"/>
      <c r="BF43" s="134"/>
      <c r="BG43" s="134"/>
      <c r="BH43" s="134"/>
      <c r="BI43" s="134"/>
      <c r="BJ43" s="134"/>
      <c r="BK43" s="134"/>
      <c r="BL43" s="134"/>
      <c r="BM43" s="134"/>
      <c r="BN43" s="134"/>
      <c r="BO43" s="134"/>
      <c r="BP43" s="134"/>
      <c r="BQ43" s="134"/>
      <c r="BR43" s="134"/>
      <c r="BS43" s="134"/>
      <c r="BT43" s="134"/>
      <c r="BU43" s="134"/>
      <c r="BV43" s="134"/>
      <c r="BW43" s="134"/>
      <c r="BX43" s="134"/>
      <c r="BY43" s="134"/>
      <c r="BZ43" s="134"/>
      <c r="CA43" s="134"/>
      <c r="CB43" s="134"/>
      <c r="CC43" s="134"/>
      <c r="CD43" s="134"/>
      <c r="CE43" s="134"/>
      <c r="CF43" s="134"/>
      <c r="CG43" s="134"/>
      <c r="CH43" s="134"/>
      <c r="CI43" s="134"/>
      <c r="CJ43" s="134"/>
      <c r="CK43" s="213"/>
    </row>
    <row r="44" s="122" customFormat="1" ht="100" customHeight="1" spans="1:88">
      <c r="A44" s="156" t="s">
        <v>58</v>
      </c>
      <c r="B44" s="148" t="s">
        <v>149</v>
      </c>
      <c r="C44" s="148"/>
      <c r="D44" s="148"/>
      <c r="E44" s="149"/>
      <c r="F44" s="149"/>
      <c r="G44" s="149"/>
      <c r="H44" s="149"/>
      <c r="I44" s="149"/>
      <c r="J44" s="148"/>
      <c r="K44" s="174"/>
      <c r="L44" s="174"/>
      <c r="M44" s="174"/>
      <c r="N44" s="174"/>
      <c r="O44" s="174"/>
      <c r="P44" s="174"/>
      <c r="Q44" s="174"/>
      <c r="R44" s="174"/>
      <c r="S44" s="174"/>
      <c r="T44" s="174"/>
      <c r="U44" s="174"/>
      <c r="V44" s="174"/>
      <c r="W44" s="185"/>
      <c r="X44" s="185"/>
      <c r="Y44" s="185"/>
      <c r="Z44" s="185"/>
      <c r="AA44" s="192"/>
      <c r="AB44" s="192"/>
      <c r="AC44" s="192"/>
      <c r="AD44" s="192"/>
      <c r="AE44" s="192"/>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row>
    <row r="45" s="122" customFormat="1" ht="100" customHeight="1" spans="1:88">
      <c r="A45" s="156" t="s">
        <v>58</v>
      </c>
      <c r="B45" s="148" t="s">
        <v>150</v>
      </c>
      <c r="C45" s="148"/>
      <c r="D45" s="148"/>
      <c r="E45" s="149"/>
      <c r="F45" s="149"/>
      <c r="G45" s="149"/>
      <c r="H45" s="149"/>
      <c r="I45" s="149"/>
      <c r="J45" s="148"/>
      <c r="K45" s="174"/>
      <c r="L45" s="174"/>
      <c r="M45" s="174"/>
      <c r="N45" s="174"/>
      <c r="O45" s="174"/>
      <c r="P45" s="174"/>
      <c r="Q45" s="174"/>
      <c r="R45" s="174"/>
      <c r="S45" s="174"/>
      <c r="T45" s="174"/>
      <c r="U45" s="174"/>
      <c r="V45" s="174"/>
      <c r="W45" s="185"/>
      <c r="X45" s="185"/>
      <c r="Y45" s="185"/>
      <c r="Z45" s="185"/>
      <c r="AA45" s="192"/>
      <c r="AB45" s="192"/>
      <c r="AC45" s="192"/>
      <c r="AD45" s="192"/>
      <c r="AE45" s="192"/>
      <c r="AF45" s="206"/>
      <c r="AG45" s="206"/>
      <c r="AH45" s="206"/>
      <c r="AI45" s="206"/>
      <c r="AJ45" s="206"/>
      <c r="AK45" s="206"/>
      <c r="AL45" s="206"/>
      <c r="AM45" s="206"/>
      <c r="AN45" s="206"/>
      <c r="AO45" s="206"/>
      <c r="AP45" s="206"/>
      <c r="AQ45" s="206"/>
      <c r="AR45" s="206"/>
      <c r="AS45" s="206"/>
      <c r="AT45" s="206"/>
      <c r="AU45" s="206"/>
      <c r="AV45" s="206"/>
      <c r="AW45" s="206"/>
      <c r="AX45" s="206"/>
      <c r="AY45" s="206"/>
      <c r="AZ45" s="206"/>
      <c r="BA45" s="206"/>
      <c r="BB45" s="206"/>
      <c r="BC45" s="206"/>
      <c r="BD45" s="206"/>
      <c r="BE45" s="206"/>
      <c r="BF45" s="206"/>
      <c r="BG45" s="206"/>
      <c r="BH45" s="206"/>
      <c r="BI45" s="206"/>
      <c r="BJ45" s="206"/>
      <c r="BK45" s="206"/>
      <c r="BL45" s="206"/>
      <c r="BM45" s="206"/>
      <c r="BN45" s="206"/>
      <c r="BO45" s="206"/>
      <c r="BP45" s="206"/>
      <c r="BQ45" s="206"/>
      <c r="BR45" s="206"/>
      <c r="BS45" s="206"/>
      <c r="BT45" s="206"/>
      <c r="BU45" s="206"/>
      <c r="BV45" s="206"/>
      <c r="BW45" s="206"/>
      <c r="BX45" s="206"/>
      <c r="BY45" s="206"/>
      <c r="BZ45" s="206"/>
      <c r="CA45" s="206"/>
      <c r="CB45" s="206"/>
      <c r="CC45" s="206"/>
      <c r="CD45" s="206"/>
      <c r="CE45" s="206"/>
      <c r="CF45" s="206"/>
      <c r="CG45" s="206"/>
      <c r="CH45" s="206"/>
      <c r="CI45" s="206"/>
      <c r="CJ45" s="206"/>
    </row>
    <row r="46" s="122" customFormat="1" ht="100" customHeight="1" spans="1:88">
      <c r="A46" s="156" t="s">
        <v>41</v>
      </c>
      <c r="B46" s="148" t="s">
        <v>151</v>
      </c>
      <c r="C46" s="148"/>
      <c r="D46" s="148"/>
      <c r="E46" s="149"/>
      <c r="F46" s="149"/>
      <c r="G46" s="149"/>
      <c r="H46" s="149"/>
      <c r="I46" s="149"/>
      <c r="J46" s="148"/>
      <c r="K46" s="174">
        <f t="shared" ref="K46:V46" si="15">K47+K48+K49</f>
        <v>0</v>
      </c>
      <c r="L46" s="174">
        <f t="shared" si="15"/>
        <v>0</v>
      </c>
      <c r="M46" s="174">
        <f t="shared" si="15"/>
        <v>0</v>
      </c>
      <c r="N46" s="174">
        <f t="shared" si="15"/>
        <v>0</v>
      </c>
      <c r="O46" s="174">
        <f t="shared" si="15"/>
        <v>0</v>
      </c>
      <c r="P46" s="174">
        <f t="shared" si="15"/>
        <v>0</v>
      </c>
      <c r="Q46" s="174">
        <f t="shared" si="15"/>
        <v>0</v>
      </c>
      <c r="R46" s="174">
        <f t="shared" si="15"/>
        <v>0</v>
      </c>
      <c r="S46" s="174">
        <f t="shared" si="15"/>
        <v>0</v>
      </c>
      <c r="T46" s="174">
        <f t="shared" si="15"/>
        <v>0</v>
      </c>
      <c r="U46" s="174">
        <f t="shared" si="15"/>
        <v>0</v>
      </c>
      <c r="V46" s="174">
        <f t="shared" si="15"/>
        <v>0</v>
      </c>
      <c r="W46" s="185"/>
      <c r="X46" s="185"/>
      <c r="Y46" s="185"/>
      <c r="Z46" s="185"/>
      <c r="AA46" s="192"/>
      <c r="AB46" s="192"/>
      <c r="AC46" s="192"/>
      <c r="AD46" s="192"/>
      <c r="AE46" s="192"/>
      <c r="AF46" s="206"/>
      <c r="AG46" s="206"/>
      <c r="AH46" s="206"/>
      <c r="AI46" s="206"/>
      <c r="AJ46" s="206"/>
      <c r="AK46" s="206"/>
      <c r="AL46" s="206"/>
      <c r="AM46" s="206"/>
      <c r="AN46" s="206"/>
      <c r="AO46" s="206"/>
      <c r="AP46" s="206"/>
      <c r="AQ46" s="206"/>
      <c r="AR46" s="206"/>
      <c r="AS46" s="206"/>
      <c r="AT46" s="206"/>
      <c r="AU46" s="206"/>
      <c r="AV46" s="206"/>
      <c r="AW46" s="206"/>
      <c r="AX46" s="206"/>
      <c r="AY46" s="206"/>
      <c r="AZ46" s="206"/>
      <c r="BA46" s="206"/>
      <c r="BB46" s="206"/>
      <c r="BC46" s="206"/>
      <c r="BD46" s="206"/>
      <c r="BE46" s="206"/>
      <c r="BF46" s="206"/>
      <c r="BG46" s="206"/>
      <c r="BH46" s="206"/>
      <c r="BI46" s="206"/>
      <c r="BJ46" s="206"/>
      <c r="BK46" s="206"/>
      <c r="BL46" s="206"/>
      <c r="BM46" s="206"/>
      <c r="BN46" s="206"/>
      <c r="BO46" s="206"/>
      <c r="BP46" s="206"/>
      <c r="BQ46" s="206"/>
      <c r="BR46" s="206"/>
      <c r="BS46" s="206"/>
      <c r="BT46" s="206"/>
      <c r="BU46" s="206"/>
      <c r="BV46" s="206"/>
      <c r="BW46" s="206"/>
      <c r="BX46" s="206"/>
      <c r="BY46" s="206"/>
      <c r="BZ46" s="206"/>
      <c r="CA46" s="206"/>
      <c r="CB46" s="206"/>
      <c r="CC46" s="206"/>
      <c r="CD46" s="206"/>
      <c r="CE46" s="206"/>
      <c r="CF46" s="206"/>
      <c r="CG46" s="206"/>
      <c r="CH46" s="206"/>
      <c r="CI46" s="206"/>
      <c r="CJ46" s="206"/>
    </row>
    <row r="47" s="122" customFormat="1" ht="100" customHeight="1" spans="1:88">
      <c r="A47" s="156" t="s">
        <v>58</v>
      </c>
      <c r="B47" s="148" t="s">
        <v>152</v>
      </c>
      <c r="C47" s="148"/>
      <c r="D47" s="148"/>
      <c r="E47" s="149"/>
      <c r="F47" s="149"/>
      <c r="G47" s="149"/>
      <c r="H47" s="149"/>
      <c r="I47" s="149"/>
      <c r="J47" s="148"/>
      <c r="K47" s="174"/>
      <c r="L47" s="174"/>
      <c r="M47" s="174"/>
      <c r="N47" s="174"/>
      <c r="O47" s="174"/>
      <c r="P47" s="174"/>
      <c r="Q47" s="174"/>
      <c r="R47" s="174"/>
      <c r="S47" s="174"/>
      <c r="T47" s="174"/>
      <c r="U47" s="174"/>
      <c r="V47" s="174"/>
      <c r="W47" s="185"/>
      <c r="X47" s="185"/>
      <c r="Y47" s="185"/>
      <c r="Z47" s="185"/>
      <c r="AA47" s="192"/>
      <c r="AB47" s="192"/>
      <c r="AC47" s="192"/>
      <c r="AD47" s="192"/>
      <c r="AE47" s="192"/>
      <c r="AF47" s="206"/>
      <c r="AG47" s="206"/>
      <c r="AH47" s="206"/>
      <c r="AI47" s="206"/>
      <c r="AJ47" s="206"/>
      <c r="AK47" s="206"/>
      <c r="AL47" s="206"/>
      <c r="AM47" s="206"/>
      <c r="AN47" s="206"/>
      <c r="AO47" s="206"/>
      <c r="AP47" s="206"/>
      <c r="AQ47" s="206"/>
      <c r="AR47" s="206"/>
      <c r="AS47" s="206"/>
      <c r="AT47" s="206"/>
      <c r="AU47" s="206"/>
      <c r="AV47" s="206"/>
      <c r="AW47" s="206"/>
      <c r="AX47" s="206"/>
      <c r="AY47" s="206"/>
      <c r="AZ47" s="206"/>
      <c r="BA47" s="206"/>
      <c r="BB47" s="206"/>
      <c r="BC47" s="206"/>
      <c r="BD47" s="206"/>
      <c r="BE47" s="206"/>
      <c r="BF47" s="206"/>
      <c r="BG47" s="206"/>
      <c r="BH47" s="206"/>
      <c r="BI47" s="206"/>
      <c r="BJ47" s="206"/>
      <c r="BK47" s="206"/>
      <c r="BL47" s="206"/>
      <c r="BM47" s="206"/>
      <c r="BN47" s="206"/>
      <c r="BO47" s="206"/>
      <c r="BP47" s="206"/>
      <c r="BQ47" s="206"/>
      <c r="BR47" s="206"/>
      <c r="BS47" s="206"/>
      <c r="BT47" s="206"/>
      <c r="BU47" s="206"/>
      <c r="BV47" s="206"/>
      <c r="BW47" s="206"/>
      <c r="BX47" s="206"/>
      <c r="BY47" s="206"/>
      <c r="BZ47" s="206"/>
      <c r="CA47" s="206"/>
      <c r="CB47" s="206"/>
      <c r="CC47" s="206"/>
      <c r="CD47" s="206"/>
      <c r="CE47" s="206"/>
      <c r="CF47" s="206"/>
      <c r="CG47" s="206"/>
      <c r="CH47" s="206"/>
      <c r="CI47" s="206"/>
      <c r="CJ47" s="206"/>
    </row>
    <row r="48" s="122" customFormat="1" ht="100" customHeight="1" spans="1:88">
      <c r="A48" s="156" t="s">
        <v>58</v>
      </c>
      <c r="B48" s="148" t="s">
        <v>153</v>
      </c>
      <c r="C48" s="148"/>
      <c r="D48" s="148"/>
      <c r="E48" s="149"/>
      <c r="F48" s="149"/>
      <c r="G48" s="149"/>
      <c r="H48" s="149"/>
      <c r="I48" s="149"/>
      <c r="J48" s="148"/>
      <c r="K48" s="174"/>
      <c r="L48" s="174"/>
      <c r="M48" s="174"/>
      <c r="N48" s="174"/>
      <c r="O48" s="174"/>
      <c r="P48" s="174"/>
      <c r="Q48" s="174"/>
      <c r="R48" s="174"/>
      <c r="S48" s="174"/>
      <c r="T48" s="174"/>
      <c r="U48" s="174"/>
      <c r="V48" s="174"/>
      <c r="W48" s="185"/>
      <c r="X48" s="185"/>
      <c r="Y48" s="185"/>
      <c r="Z48" s="185"/>
      <c r="AA48" s="192"/>
      <c r="AB48" s="192"/>
      <c r="AC48" s="192"/>
      <c r="AD48" s="192"/>
      <c r="AE48" s="192"/>
      <c r="AF48" s="206"/>
      <c r="AG48" s="206"/>
      <c r="AH48" s="206"/>
      <c r="AI48" s="206"/>
      <c r="AJ48" s="206"/>
      <c r="AK48" s="206"/>
      <c r="AL48" s="206"/>
      <c r="AM48" s="206"/>
      <c r="AN48" s="206"/>
      <c r="AO48" s="206"/>
      <c r="AP48" s="206"/>
      <c r="AQ48" s="206"/>
      <c r="AR48" s="206"/>
      <c r="AS48" s="206"/>
      <c r="AT48" s="206"/>
      <c r="AU48" s="206"/>
      <c r="AV48" s="206"/>
      <c r="AW48" s="206"/>
      <c r="AX48" s="206"/>
      <c r="AY48" s="206"/>
      <c r="AZ48" s="206"/>
      <c r="BA48" s="206"/>
      <c r="BB48" s="206"/>
      <c r="BC48" s="206"/>
      <c r="BD48" s="206"/>
      <c r="BE48" s="206"/>
      <c r="BF48" s="206"/>
      <c r="BG48" s="206"/>
      <c r="BH48" s="206"/>
      <c r="BI48" s="206"/>
      <c r="BJ48" s="206"/>
      <c r="BK48" s="206"/>
      <c r="BL48" s="206"/>
      <c r="BM48" s="206"/>
      <c r="BN48" s="206"/>
      <c r="BO48" s="206"/>
      <c r="BP48" s="206"/>
      <c r="BQ48" s="206"/>
      <c r="BR48" s="206"/>
      <c r="BS48" s="206"/>
      <c r="BT48" s="206"/>
      <c r="BU48" s="206"/>
      <c r="BV48" s="206"/>
      <c r="BW48" s="206"/>
      <c r="BX48" s="206"/>
      <c r="BY48" s="206"/>
      <c r="BZ48" s="206"/>
      <c r="CA48" s="206"/>
      <c r="CB48" s="206"/>
      <c r="CC48" s="206"/>
      <c r="CD48" s="206"/>
      <c r="CE48" s="206"/>
      <c r="CF48" s="206"/>
      <c r="CG48" s="206"/>
      <c r="CH48" s="206"/>
      <c r="CI48" s="206"/>
      <c r="CJ48" s="206"/>
    </row>
    <row r="49" s="122" customFormat="1" ht="100" customHeight="1" spans="1:88">
      <c r="A49" s="156" t="s">
        <v>58</v>
      </c>
      <c r="B49" s="148" t="s">
        <v>154</v>
      </c>
      <c r="C49" s="148"/>
      <c r="D49" s="148"/>
      <c r="E49" s="149"/>
      <c r="F49" s="149"/>
      <c r="G49" s="149"/>
      <c r="H49" s="149"/>
      <c r="I49" s="149"/>
      <c r="J49" s="148"/>
      <c r="K49" s="174"/>
      <c r="L49" s="174"/>
      <c r="M49" s="174"/>
      <c r="N49" s="174"/>
      <c r="O49" s="174"/>
      <c r="P49" s="174"/>
      <c r="Q49" s="174"/>
      <c r="R49" s="174"/>
      <c r="S49" s="174"/>
      <c r="T49" s="174"/>
      <c r="U49" s="174"/>
      <c r="V49" s="174"/>
      <c r="W49" s="185"/>
      <c r="X49" s="185"/>
      <c r="Y49" s="185"/>
      <c r="Z49" s="185"/>
      <c r="AA49" s="192"/>
      <c r="AB49" s="192"/>
      <c r="AC49" s="192"/>
      <c r="AD49" s="192"/>
      <c r="AE49" s="192"/>
      <c r="AF49" s="206"/>
      <c r="AG49" s="206"/>
      <c r="AH49" s="206"/>
      <c r="AI49" s="206"/>
      <c r="AJ49" s="206"/>
      <c r="AK49" s="206"/>
      <c r="AL49" s="206"/>
      <c r="AM49" s="206"/>
      <c r="AN49" s="206"/>
      <c r="AO49" s="206"/>
      <c r="AP49" s="206"/>
      <c r="AQ49" s="206"/>
      <c r="AR49" s="206"/>
      <c r="AS49" s="206"/>
      <c r="AT49" s="206"/>
      <c r="AU49" s="206"/>
      <c r="AV49" s="206"/>
      <c r="AW49" s="206"/>
      <c r="AX49" s="206"/>
      <c r="AY49" s="206"/>
      <c r="AZ49" s="206"/>
      <c r="BA49" s="206"/>
      <c r="BB49" s="206"/>
      <c r="BC49" s="206"/>
      <c r="BD49" s="206"/>
      <c r="BE49" s="206"/>
      <c r="BF49" s="206"/>
      <c r="BG49" s="206"/>
      <c r="BH49" s="206"/>
      <c r="BI49" s="206"/>
      <c r="BJ49" s="206"/>
      <c r="BK49" s="206"/>
      <c r="BL49" s="206"/>
      <c r="BM49" s="206"/>
      <c r="BN49" s="206"/>
      <c r="BO49" s="206"/>
      <c r="BP49" s="206"/>
      <c r="BQ49" s="206"/>
      <c r="BR49" s="206"/>
      <c r="BS49" s="206"/>
      <c r="BT49" s="206"/>
      <c r="BU49" s="206"/>
      <c r="BV49" s="206"/>
      <c r="BW49" s="206"/>
      <c r="BX49" s="206"/>
      <c r="BY49" s="206"/>
      <c r="BZ49" s="206"/>
      <c r="CA49" s="206"/>
      <c r="CB49" s="206"/>
      <c r="CC49" s="206"/>
      <c r="CD49" s="206"/>
      <c r="CE49" s="206"/>
      <c r="CF49" s="206"/>
      <c r="CG49" s="206"/>
      <c r="CH49" s="206"/>
      <c r="CI49" s="206"/>
      <c r="CJ49" s="206"/>
    </row>
    <row r="50" s="122" customFormat="1" ht="100" customHeight="1" spans="1:88">
      <c r="A50" s="156" t="s">
        <v>58</v>
      </c>
      <c r="B50" s="148" t="s">
        <v>155</v>
      </c>
      <c r="C50" s="148"/>
      <c r="D50" s="148"/>
      <c r="E50" s="149"/>
      <c r="F50" s="149"/>
      <c r="G50" s="149"/>
      <c r="H50" s="149"/>
      <c r="I50" s="149"/>
      <c r="J50" s="148"/>
      <c r="K50" s="174"/>
      <c r="L50" s="174"/>
      <c r="M50" s="174"/>
      <c r="N50" s="174"/>
      <c r="O50" s="174"/>
      <c r="P50" s="174"/>
      <c r="Q50" s="174"/>
      <c r="R50" s="174"/>
      <c r="S50" s="174"/>
      <c r="T50" s="174"/>
      <c r="U50" s="174"/>
      <c r="V50" s="174"/>
      <c r="W50" s="185"/>
      <c r="X50" s="185"/>
      <c r="Y50" s="185"/>
      <c r="Z50" s="185"/>
      <c r="AA50" s="192"/>
      <c r="AB50" s="192"/>
      <c r="AC50" s="192"/>
      <c r="AD50" s="192"/>
      <c r="AE50" s="192"/>
      <c r="AF50" s="206"/>
      <c r="AG50" s="206"/>
      <c r="AH50" s="206"/>
      <c r="AI50" s="206"/>
      <c r="AJ50" s="206"/>
      <c r="AK50" s="206"/>
      <c r="AL50" s="206"/>
      <c r="AM50" s="206"/>
      <c r="AN50" s="206"/>
      <c r="AO50" s="206"/>
      <c r="AP50" s="206"/>
      <c r="AQ50" s="206"/>
      <c r="AR50" s="206"/>
      <c r="AS50" s="206"/>
      <c r="AT50" s="206"/>
      <c r="AU50" s="206"/>
      <c r="AV50" s="206"/>
      <c r="AW50" s="206"/>
      <c r="AX50" s="206"/>
      <c r="AY50" s="206"/>
      <c r="AZ50" s="206"/>
      <c r="BA50" s="206"/>
      <c r="BB50" s="206"/>
      <c r="BC50" s="206"/>
      <c r="BD50" s="206"/>
      <c r="BE50" s="206"/>
      <c r="BF50" s="206"/>
      <c r="BG50" s="206"/>
      <c r="BH50" s="206"/>
      <c r="BI50" s="206"/>
      <c r="BJ50" s="206"/>
      <c r="BK50" s="206"/>
      <c r="BL50" s="206"/>
      <c r="BM50" s="206"/>
      <c r="BN50" s="206"/>
      <c r="BO50" s="206"/>
      <c r="BP50" s="206"/>
      <c r="BQ50" s="206"/>
      <c r="BR50" s="206"/>
      <c r="BS50" s="206"/>
      <c r="BT50" s="206"/>
      <c r="BU50" s="206"/>
      <c r="BV50" s="206"/>
      <c r="BW50" s="206"/>
      <c r="BX50" s="206"/>
      <c r="BY50" s="206"/>
      <c r="BZ50" s="206"/>
      <c r="CA50" s="206"/>
      <c r="CB50" s="206"/>
      <c r="CC50" s="206"/>
      <c r="CD50" s="206"/>
      <c r="CE50" s="206"/>
      <c r="CF50" s="206"/>
      <c r="CG50" s="206"/>
      <c r="CH50" s="206"/>
      <c r="CI50" s="206"/>
      <c r="CJ50" s="206"/>
    </row>
    <row r="51" s="122" customFormat="1" ht="100" customHeight="1" spans="1:88">
      <c r="A51" s="156" t="s">
        <v>41</v>
      </c>
      <c r="B51" s="148" t="s">
        <v>156</v>
      </c>
      <c r="C51" s="148"/>
      <c r="D51" s="148"/>
      <c r="E51" s="149"/>
      <c r="F51" s="149"/>
      <c r="G51" s="149"/>
      <c r="H51" s="149"/>
      <c r="I51" s="149"/>
      <c r="J51" s="148"/>
      <c r="K51" s="174">
        <f t="shared" ref="K51:V51" si="16">K52+K54+K55+K57</f>
        <v>1300</v>
      </c>
      <c r="L51" s="174">
        <f t="shared" si="16"/>
        <v>1300</v>
      </c>
      <c r="M51" s="174">
        <f t="shared" si="16"/>
        <v>0</v>
      </c>
      <c r="N51" s="174">
        <f t="shared" si="16"/>
        <v>115.119951</v>
      </c>
      <c r="O51" s="174">
        <f t="shared" si="16"/>
        <v>0</v>
      </c>
      <c r="P51" s="174">
        <f t="shared" si="16"/>
        <v>115.119951</v>
      </c>
      <c r="Q51" s="174">
        <f t="shared" si="16"/>
        <v>0</v>
      </c>
      <c r="R51" s="174">
        <f t="shared" si="16"/>
        <v>0</v>
      </c>
      <c r="S51" s="174">
        <f t="shared" si="16"/>
        <v>0</v>
      </c>
      <c r="T51" s="174">
        <f t="shared" si="16"/>
        <v>0</v>
      </c>
      <c r="U51" s="174">
        <f t="shared" si="16"/>
        <v>0</v>
      </c>
      <c r="V51" s="174">
        <f t="shared" si="16"/>
        <v>0</v>
      </c>
      <c r="W51" s="185"/>
      <c r="X51" s="185"/>
      <c r="Y51" s="185"/>
      <c r="Z51" s="185"/>
      <c r="AA51" s="192"/>
      <c r="AB51" s="192"/>
      <c r="AC51" s="192"/>
      <c r="AD51" s="192"/>
      <c r="AE51" s="192"/>
      <c r="AF51" s="206"/>
      <c r="AG51" s="206"/>
      <c r="AH51" s="206"/>
      <c r="AI51" s="206"/>
      <c r="AJ51" s="206"/>
      <c r="AK51" s="206"/>
      <c r="AL51" s="206"/>
      <c r="AM51" s="206"/>
      <c r="AN51" s="206"/>
      <c r="AO51" s="206"/>
      <c r="AP51" s="206"/>
      <c r="AQ51" s="206"/>
      <c r="AR51" s="206"/>
      <c r="AS51" s="206"/>
      <c r="AT51" s="206"/>
      <c r="AU51" s="206"/>
      <c r="AV51" s="206"/>
      <c r="AW51" s="206"/>
      <c r="AX51" s="206"/>
      <c r="AY51" s="206"/>
      <c r="AZ51" s="206"/>
      <c r="BA51" s="206"/>
      <c r="BB51" s="206"/>
      <c r="BC51" s="206"/>
      <c r="BD51" s="206"/>
      <c r="BE51" s="206"/>
      <c r="BF51" s="206"/>
      <c r="BG51" s="206"/>
      <c r="BH51" s="206"/>
      <c r="BI51" s="206"/>
      <c r="BJ51" s="206"/>
      <c r="BK51" s="206"/>
      <c r="BL51" s="206"/>
      <c r="BM51" s="206"/>
      <c r="BN51" s="206"/>
      <c r="BO51" s="206"/>
      <c r="BP51" s="206"/>
      <c r="BQ51" s="206"/>
      <c r="BR51" s="206"/>
      <c r="BS51" s="206"/>
      <c r="BT51" s="206"/>
      <c r="BU51" s="206"/>
      <c r="BV51" s="206"/>
      <c r="BW51" s="206"/>
      <c r="BX51" s="206"/>
      <c r="BY51" s="206"/>
      <c r="BZ51" s="206"/>
      <c r="CA51" s="206"/>
      <c r="CB51" s="206"/>
      <c r="CC51" s="206"/>
      <c r="CD51" s="206"/>
      <c r="CE51" s="206"/>
      <c r="CF51" s="206"/>
      <c r="CG51" s="206"/>
      <c r="CH51" s="206"/>
      <c r="CI51" s="206"/>
      <c r="CJ51" s="206"/>
    </row>
    <row r="52" s="122" customFormat="1" ht="100" customHeight="1" spans="1:88">
      <c r="A52" s="156" t="s">
        <v>58</v>
      </c>
      <c r="B52" s="148" t="s">
        <v>157</v>
      </c>
      <c r="C52" s="148"/>
      <c r="D52" s="148"/>
      <c r="E52" s="149"/>
      <c r="F52" s="149"/>
      <c r="G52" s="149"/>
      <c r="H52" s="149"/>
      <c r="I52" s="149"/>
      <c r="J52" s="148"/>
      <c r="K52" s="174">
        <f t="shared" ref="K52:U52" si="17">SUM(K53)</f>
        <v>1300</v>
      </c>
      <c r="L52" s="174">
        <f t="shared" si="17"/>
        <v>1300</v>
      </c>
      <c r="M52" s="174">
        <f t="shared" si="17"/>
        <v>0</v>
      </c>
      <c r="N52" s="174">
        <f t="shared" si="17"/>
        <v>115.119951</v>
      </c>
      <c r="O52" s="174">
        <f t="shared" si="17"/>
        <v>0</v>
      </c>
      <c r="P52" s="174">
        <f t="shared" si="17"/>
        <v>115.119951</v>
      </c>
      <c r="Q52" s="174">
        <f t="shared" si="17"/>
        <v>0</v>
      </c>
      <c r="R52" s="174">
        <f t="shared" si="17"/>
        <v>0</v>
      </c>
      <c r="S52" s="174">
        <f t="shared" si="17"/>
        <v>0</v>
      </c>
      <c r="T52" s="174">
        <f t="shared" si="17"/>
        <v>0</v>
      </c>
      <c r="U52" s="174">
        <f t="shared" si="17"/>
        <v>0</v>
      </c>
      <c r="V52" s="174">
        <v>0</v>
      </c>
      <c r="W52" s="185"/>
      <c r="X52" s="185"/>
      <c r="Y52" s="185"/>
      <c r="Z52" s="185"/>
      <c r="AA52" s="192"/>
      <c r="AB52" s="192"/>
      <c r="AC52" s="192"/>
      <c r="AD52" s="192"/>
      <c r="AE52" s="192"/>
      <c r="AF52" s="206"/>
      <c r="AG52" s="206"/>
      <c r="AH52" s="206"/>
      <c r="AI52" s="206"/>
      <c r="AJ52" s="206"/>
      <c r="AK52" s="206"/>
      <c r="AL52" s="206"/>
      <c r="AM52" s="206"/>
      <c r="AN52" s="206"/>
      <c r="AO52" s="206"/>
      <c r="AP52" s="206"/>
      <c r="AQ52" s="206"/>
      <c r="AR52" s="206"/>
      <c r="AS52" s="206"/>
      <c r="AT52" s="206"/>
      <c r="AU52" s="206"/>
      <c r="AV52" s="206"/>
      <c r="AW52" s="206"/>
      <c r="AX52" s="206"/>
      <c r="AY52" s="206"/>
      <c r="AZ52" s="206"/>
      <c r="BA52" s="206"/>
      <c r="BB52" s="206"/>
      <c r="BC52" s="206"/>
      <c r="BD52" s="206"/>
      <c r="BE52" s="206"/>
      <c r="BF52" s="206"/>
      <c r="BG52" s="206"/>
      <c r="BH52" s="206"/>
      <c r="BI52" s="206"/>
      <c r="BJ52" s="206"/>
      <c r="BK52" s="206"/>
      <c r="BL52" s="206"/>
      <c r="BM52" s="206"/>
      <c r="BN52" s="206"/>
      <c r="BO52" s="206"/>
      <c r="BP52" s="206"/>
      <c r="BQ52" s="206"/>
      <c r="BR52" s="206"/>
      <c r="BS52" s="206"/>
      <c r="BT52" s="206"/>
      <c r="BU52" s="206"/>
      <c r="BV52" s="206"/>
      <c r="BW52" s="206"/>
      <c r="BX52" s="206"/>
      <c r="BY52" s="206"/>
      <c r="BZ52" s="206"/>
      <c r="CA52" s="206"/>
      <c r="CB52" s="206"/>
      <c r="CC52" s="206"/>
      <c r="CD52" s="206"/>
      <c r="CE52" s="206"/>
      <c r="CF52" s="206"/>
      <c r="CG52" s="206"/>
      <c r="CH52" s="206"/>
      <c r="CI52" s="206"/>
      <c r="CJ52" s="206"/>
    </row>
    <row r="53" s="124" customFormat="1" ht="168.75" spans="1:89">
      <c r="A53" s="288">
        <v>16</v>
      </c>
      <c r="B53" s="254" t="s">
        <v>158</v>
      </c>
      <c r="C53" s="291">
        <v>2025</v>
      </c>
      <c r="D53" s="289" t="s">
        <v>159</v>
      </c>
      <c r="E53" s="254" t="s">
        <v>40</v>
      </c>
      <c r="F53" s="254" t="s">
        <v>160</v>
      </c>
      <c r="G53" s="254" t="s">
        <v>47</v>
      </c>
      <c r="H53" s="254" t="s">
        <v>48</v>
      </c>
      <c r="I53" s="254" t="s">
        <v>49</v>
      </c>
      <c r="J53" s="289" t="s">
        <v>161</v>
      </c>
      <c r="K53" s="248">
        <v>1300</v>
      </c>
      <c r="L53" s="248">
        <v>1300</v>
      </c>
      <c r="M53" s="248"/>
      <c r="N53" s="289">
        <v>115.119951</v>
      </c>
      <c r="O53" s="289"/>
      <c r="P53" s="289">
        <v>115.119951</v>
      </c>
      <c r="Q53" s="248"/>
      <c r="R53" s="248"/>
      <c r="S53" s="248"/>
      <c r="T53" s="248"/>
      <c r="U53" s="248"/>
      <c r="V53" s="248"/>
      <c r="W53" s="254" t="s">
        <v>72</v>
      </c>
      <c r="X53" s="254" t="s">
        <v>54</v>
      </c>
      <c r="Y53" s="254" t="s">
        <v>72</v>
      </c>
      <c r="Z53" s="254" t="s">
        <v>54</v>
      </c>
      <c r="AA53" s="254" t="s">
        <v>55</v>
      </c>
      <c r="AB53" s="289" t="s">
        <v>162</v>
      </c>
      <c r="AC53" s="289" t="s">
        <v>163</v>
      </c>
      <c r="AD53" s="254"/>
      <c r="AE53" s="302"/>
      <c r="AF53" s="134"/>
      <c r="AG53" s="134"/>
      <c r="AH53" s="134"/>
      <c r="AI53" s="134"/>
      <c r="AJ53" s="134"/>
      <c r="AK53" s="134"/>
      <c r="AL53" s="134"/>
      <c r="AM53" s="134"/>
      <c r="AN53" s="134"/>
      <c r="AO53" s="134"/>
      <c r="AP53" s="134"/>
      <c r="AQ53" s="134"/>
      <c r="AR53" s="134"/>
      <c r="AS53" s="134"/>
      <c r="AT53" s="134"/>
      <c r="AU53" s="134"/>
      <c r="AV53" s="134"/>
      <c r="AW53" s="134"/>
      <c r="AX53" s="134"/>
      <c r="AY53" s="134"/>
      <c r="AZ53" s="134"/>
      <c r="BA53" s="134"/>
      <c r="BB53" s="134"/>
      <c r="BC53" s="134"/>
      <c r="BD53" s="134"/>
      <c r="BE53" s="134"/>
      <c r="BF53" s="134"/>
      <c r="BG53" s="134"/>
      <c r="BH53" s="134"/>
      <c r="BI53" s="134"/>
      <c r="BJ53" s="134"/>
      <c r="BK53" s="134"/>
      <c r="BL53" s="134"/>
      <c r="BM53" s="134"/>
      <c r="BN53" s="134"/>
      <c r="BO53" s="134"/>
      <c r="BP53" s="134"/>
      <c r="BQ53" s="134"/>
      <c r="BR53" s="134"/>
      <c r="BS53" s="134"/>
      <c r="BT53" s="134"/>
      <c r="BU53" s="134"/>
      <c r="BV53" s="134"/>
      <c r="BW53" s="134"/>
      <c r="BX53" s="134"/>
      <c r="BY53" s="134"/>
      <c r="BZ53" s="134"/>
      <c r="CA53" s="134"/>
      <c r="CB53" s="134"/>
      <c r="CC53" s="134"/>
      <c r="CD53" s="134"/>
      <c r="CE53" s="134"/>
      <c r="CF53" s="134"/>
      <c r="CG53" s="134"/>
      <c r="CH53" s="134"/>
      <c r="CI53" s="134"/>
      <c r="CJ53" s="134"/>
      <c r="CK53" s="213"/>
    </row>
    <row r="54" s="122" customFormat="1" ht="100" customHeight="1" spans="1:88">
      <c r="A54" s="156" t="s">
        <v>58</v>
      </c>
      <c r="B54" s="148" t="s">
        <v>164</v>
      </c>
      <c r="C54" s="148"/>
      <c r="D54" s="148"/>
      <c r="E54" s="149"/>
      <c r="F54" s="149"/>
      <c r="G54" s="149"/>
      <c r="H54" s="149"/>
      <c r="I54" s="149"/>
      <c r="J54" s="148"/>
      <c r="K54" s="174"/>
      <c r="L54" s="174"/>
      <c r="M54" s="174"/>
      <c r="N54" s="174"/>
      <c r="O54" s="174"/>
      <c r="P54" s="174"/>
      <c r="Q54" s="174"/>
      <c r="R54" s="174"/>
      <c r="S54" s="174"/>
      <c r="T54" s="174"/>
      <c r="U54" s="174"/>
      <c r="V54" s="174"/>
      <c r="W54" s="185"/>
      <c r="X54" s="185"/>
      <c r="Y54" s="185"/>
      <c r="Z54" s="185"/>
      <c r="AA54" s="192"/>
      <c r="AB54" s="192"/>
      <c r="AC54" s="192"/>
      <c r="AD54" s="192"/>
      <c r="AE54" s="192"/>
      <c r="AF54" s="206"/>
      <c r="AG54" s="206"/>
      <c r="AH54" s="206"/>
      <c r="AI54" s="206"/>
      <c r="AJ54" s="206"/>
      <c r="AK54" s="206"/>
      <c r="AL54" s="206"/>
      <c r="AM54" s="206"/>
      <c r="AN54" s="206"/>
      <c r="AO54" s="206"/>
      <c r="AP54" s="206"/>
      <c r="AQ54" s="206"/>
      <c r="AR54" s="206"/>
      <c r="AS54" s="206"/>
      <c r="AT54" s="206"/>
      <c r="AU54" s="206"/>
      <c r="AV54" s="206"/>
      <c r="AW54" s="206"/>
      <c r="AX54" s="206"/>
      <c r="AY54" s="206"/>
      <c r="AZ54" s="206"/>
      <c r="BA54" s="206"/>
      <c r="BB54" s="206"/>
      <c r="BC54" s="206"/>
      <c r="BD54" s="206"/>
      <c r="BE54" s="206"/>
      <c r="BF54" s="206"/>
      <c r="BG54" s="206"/>
      <c r="BH54" s="206"/>
      <c r="BI54" s="206"/>
      <c r="BJ54" s="206"/>
      <c r="BK54" s="206"/>
      <c r="BL54" s="206"/>
      <c r="BM54" s="206"/>
      <c r="BN54" s="206"/>
      <c r="BO54" s="206"/>
      <c r="BP54" s="206"/>
      <c r="BQ54" s="206"/>
      <c r="BR54" s="206"/>
      <c r="BS54" s="206"/>
      <c r="BT54" s="206"/>
      <c r="BU54" s="206"/>
      <c r="BV54" s="206"/>
      <c r="BW54" s="206"/>
      <c r="BX54" s="206"/>
      <c r="BY54" s="206"/>
      <c r="BZ54" s="206"/>
      <c r="CA54" s="206"/>
      <c r="CB54" s="206"/>
      <c r="CC54" s="206"/>
      <c r="CD54" s="206"/>
      <c r="CE54" s="206"/>
      <c r="CF54" s="206"/>
      <c r="CG54" s="206"/>
      <c r="CH54" s="206"/>
      <c r="CI54" s="206"/>
      <c r="CJ54" s="206"/>
    </row>
    <row r="55" s="122" customFormat="1" ht="100" customHeight="1" spans="1:88">
      <c r="A55" s="156" t="s">
        <v>58</v>
      </c>
      <c r="B55" s="148" t="s">
        <v>165</v>
      </c>
      <c r="C55" s="148"/>
      <c r="D55" s="148"/>
      <c r="E55" s="149"/>
      <c r="F55" s="149"/>
      <c r="G55" s="149"/>
      <c r="H55" s="149"/>
      <c r="I55" s="149"/>
      <c r="J55" s="148"/>
      <c r="K55" s="174"/>
      <c r="L55" s="174"/>
      <c r="M55" s="174"/>
      <c r="N55" s="174"/>
      <c r="O55" s="174"/>
      <c r="P55" s="174"/>
      <c r="Q55" s="174"/>
      <c r="R55" s="174"/>
      <c r="S55" s="174"/>
      <c r="T55" s="174"/>
      <c r="U55" s="174"/>
      <c r="V55" s="174"/>
      <c r="W55" s="185"/>
      <c r="X55" s="185"/>
      <c r="Y55" s="185"/>
      <c r="Z55" s="185"/>
      <c r="AA55" s="192"/>
      <c r="AB55" s="192"/>
      <c r="AC55" s="192"/>
      <c r="AD55" s="192"/>
      <c r="AE55" s="192"/>
      <c r="AF55" s="206"/>
      <c r="AG55" s="206"/>
      <c r="AH55" s="206"/>
      <c r="AI55" s="206"/>
      <c r="AJ55" s="206"/>
      <c r="AK55" s="206"/>
      <c r="AL55" s="206"/>
      <c r="AM55" s="206"/>
      <c r="AN55" s="206"/>
      <c r="AO55" s="206"/>
      <c r="AP55" s="206"/>
      <c r="AQ55" s="206"/>
      <c r="AR55" s="206"/>
      <c r="AS55" s="206"/>
      <c r="AT55" s="206"/>
      <c r="AU55" s="206"/>
      <c r="AV55" s="206"/>
      <c r="AW55" s="206"/>
      <c r="AX55" s="206"/>
      <c r="AY55" s="206"/>
      <c r="AZ55" s="206"/>
      <c r="BA55" s="206"/>
      <c r="BB55" s="206"/>
      <c r="BC55" s="206"/>
      <c r="BD55" s="206"/>
      <c r="BE55" s="206"/>
      <c r="BF55" s="206"/>
      <c r="BG55" s="206"/>
      <c r="BH55" s="206"/>
      <c r="BI55" s="206"/>
      <c r="BJ55" s="206"/>
      <c r="BK55" s="206"/>
      <c r="BL55" s="206"/>
      <c r="BM55" s="206"/>
      <c r="BN55" s="206"/>
      <c r="BO55" s="206"/>
      <c r="BP55" s="206"/>
      <c r="BQ55" s="206"/>
      <c r="BR55" s="206"/>
      <c r="BS55" s="206"/>
      <c r="BT55" s="206"/>
      <c r="BU55" s="206"/>
      <c r="BV55" s="206"/>
      <c r="BW55" s="206"/>
      <c r="BX55" s="206"/>
      <c r="BY55" s="206"/>
      <c r="BZ55" s="206"/>
      <c r="CA55" s="206"/>
      <c r="CB55" s="206"/>
      <c r="CC55" s="206"/>
      <c r="CD55" s="206"/>
      <c r="CE55" s="206"/>
      <c r="CF55" s="206"/>
      <c r="CG55" s="206"/>
      <c r="CH55" s="206"/>
      <c r="CI55" s="206"/>
      <c r="CJ55" s="206"/>
    </row>
    <row r="56" s="122" customFormat="1" ht="100" customHeight="1" spans="1:88">
      <c r="A56" s="156" t="s">
        <v>58</v>
      </c>
      <c r="B56" s="148" t="s">
        <v>166</v>
      </c>
      <c r="C56" s="148"/>
      <c r="D56" s="148"/>
      <c r="E56" s="149"/>
      <c r="F56" s="149"/>
      <c r="G56" s="149"/>
      <c r="H56" s="149"/>
      <c r="I56" s="149"/>
      <c r="J56" s="148"/>
      <c r="K56" s="174"/>
      <c r="L56" s="174"/>
      <c r="M56" s="174"/>
      <c r="N56" s="174"/>
      <c r="O56" s="174"/>
      <c r="P56" s="174"/>
      <c r="Q56" s="174"/>
      <c r="R56" s="174"/>
      <c r="S56" s="174"/>
      <c r="T56" s="174"/>
      <c r="U56" s="174"/>
      <c r="V56" s="174"/>
      <c r="W56" s="185"/>
      <c r="X56" s="185"/>
      <c r="Y56" s="185"/>
      <c r="Z56" s="185"/>
      <c r="AA56" s="192"/>
      <c r="AB56" s="192"/>
      <c r="AC56" s="192"/>
      <c r="AD56" s="192"/>
      <c r="AE56" s="192"/>
      <c r="AF56" s="206"/>
      <c r="AG56" s="206"/>
      <c r="AH56" s="206"/>
      <c r="AI56" s="206"/>
      <c r="AJ56" s="206"/>
      <c r="AK56" s="206"/>
      <c r="AL56" s="206"/>
      <c r="AM56" s="206"/>
      <c r="AN56" s="206"/>
      <c r="AO56" s="206"/>
      <c r="AP56" s="206"/>
      <c r="AQ56" s="206"/>
      <c r="AR56" s="206"/>
      <c r="AS56" s="206"/>
      <c r="AT56" s="206"/>
      <c r="AU56" s="206"/>
      <c r="AV56" s="206"/>
      <c r="AW56" s="206"/>
      <c r="AX56" s="206"/>
      <c r="AY56" s="206"/>
      <c r="AZ56" s="206"/>
      <c r="BA56" s="206"/>
      <c r="BB56" s="206"/>
      <c r="BC56" s="206"/>
      <c r="BD56" s="206"/>
      <c r="BE56" s="206"/>
      <c r="BF56" s="206"/>
      <c r="BG56" s="206"/>
      <c r="BH56" s="206"/>
      <c r="BI56" s="206"/>
      <c r="BJ56" s="206"/>
      <c r="BK56" s="206"/>
      <c r="BL56" s="206"/>
      <c r="BM56" s="206"/>
      <c r="BN56" s="206"/>
      <c r="BO56" s="206"/>
      <c r="BP56" s="206"/>
      <c r="BQ56" s="206"/>
      <c r="BR56" s="206"/>
      <c r="BS56" s="206"/>
      <c r="BT56" s="206"/>
      <c r="BU56" s="206"/>
      <c r="BV56" s="206"/>
      <c r="BW56" s="206"/>
      <c r="BX56" s="206"/>
      <c r="BY56" s="206"/>
      <c r="BZ56" s="206"/>
      <c r="CA56" s="206"/>
      <c r="CB56" s="206"/>
      <c r="CC56" s="206"/>
      <c r="CD56" s="206"/>
      <c r="CE56" s="206"/>
      <c r="CF56" s="206"/>
      <c r="CG56" s="206"/>
      <c r="CH56" s="206"/>
      <c r="CI56" s="206"/>
      <c r="CJ56" s="206"/>
    </row>
    <row r="57" s="122" customFormat="1" ht="100" customHeight="1" spans="1:88">
      <c r="A57" s="156" t="s">
        <v>58</v>
      </c>
      <c r="B57" s="148" t="s">
        <v>167</v>
      </c>
      <c r="C57" s="148"/>
      <c r="D57" s="148"/>
      <c r="E57" s="149"/>
      <c r="F57" s="149"/>
      <c r="G57" s="149"/>
      <c r="H57" s="149"/>
      <c r="I57" s="149"/>
      <c r="J57" s="148"/>
      <c r="K57" s="174"/>
      <c r="L57" s="174"/>
      <c r="M57" s="174"/>
      <c r="N57" s="174"/>
      <c r="O57" s="174"/>
      <c r="P57" s="174"/>
      <c r="Q57" s="174"/>
      <c r="R57" s="174"/>
      <c r="S57" s="174"/>
      <c r="T57" s="174"/>
      <c r="U57" s="174"/>
      <c r="V57" s="174"/>
      <c r="W57" s="185"/>
      <c r="X57" s="185"/>
      <c r="Y57" s="185"/>
      <c r="Z57" s="185"/>
      <c r="AA57" s="192"/>
      <c r="AB57" s="192"/>
      <c r="AC57" s="192"/>
      <c r="AD57" s="192"/>
      <c r="AE57" s="192"/>
      <c r="AF57" s="206"/>
      <c r="AG57" s="206"/>
      <c r="AH57" s="206"/>
      <c r="AI57" s="206"/>
      <c r="AJ57" s="206"/>
      <c r="AK57" s="206"/>
      <c r="AL57" s="206"/>
      <c r="AM57" s="206"/>
      <c r="AN57" s="206"/>
      <c r="AO57" s="206"/>
      <c r="AP57" s="206"/>
      <c r="AQ57" s="206"/>
      <c r="AR57" s="206"/>
      <c r="AS57" s="206"/>
      <c r="AT57" s="206"/>
      <c r="AU57" s="206"/>
      <c r="AV57" s="206"/>
      <c r="AW57" s="206"/>
      <c r="AX57" s="206"/>
      <c r="AY57" s="206"/>
      <c r="AZ57" s="206"/>
      <c r="BA57" s="206"/>
      <c r="BB57" s="206"/>
      <c r="BC57" s="206"/>
      <c r="BD57" s="206"/>
      <c r="BE57" s="206"/>
      <c r="BF57" s="206"/>
      <c r="BG57" s="206"/>
      <c r="BH57" s="206"/>
      <c r="BI57" s="206"/>
      <c r="BJ57" s="206"/>
      <c r="BK57" s="206"/>
      <c r="BL57" s="206"/>
      <c r="BM57" s="206"/>
      <c r="BN57" s="206"/>
      <c r="BO57" s="206"/>
      <c r="BP57" s="206"/>
      <c r="BQ57" s="206"/>
      <c r="BR57" s="206"/>
      <c r="BS57" s="206"/>
      <c r="BT57" s="206"/>
      <c r="BU57" s="206"/>
      <c r="BV57" s="206"/>
      <c r="BW57" s="206"/>
      <c r="BX57" s="206"/>
      <c r="BY57" s="206"/>
      <c r="BZ57" s="206"/>
      <c r="CA57" s="206"/>
      <c r="CB57" s="206"/>
      <c r="CC57" s="206"/>
      <c r="CD57" s="206"/>
      <c r="CE57" s="206"/>
      <c r="CF57" s="206"/>
      <c r="CG57" s="206"/>
      <c r="CH57" s="206"/>
      <c r="CI57" s="206"/>
      <c r="CJ57" s="206"/>
    </row>
    <row r="58" s="122" customFormat="1" ht="100" customHeight="1" spans="1:88">
      <c r="A58" s="147" t="s">
        <v>39</v>
      </c>
      <c r="B58" s="148" t="s">
        <v>168</v>
      </c>
      <c r="C58" s="148"/>
      <c r="D58" s="148"/>
      <c r="E58" s="149"/>
      <c r="F58" s="149"/>
      <c r="G58" s="149"/>
      <c r="H58" s="149"/>
      <c r="I58" s="149"/>
      <c r="J58" s="148"/>
      <c r="K58" s="174">
        <f t="shared" ref="K58:V58" si="18">K59+K63+K67+K70+K74</f>
        <v>0</v>
      </c>
      <c r="L58" s="174">
        <f t="shared" si="18"/>
        <v>0</v>
      </c>
      <c r="M58" s="174">
        <f t="shared" si="18"/>
        <v>0</v>
      </c>
      <c r="N58" s="174">
        <f t="shared" si="18"/>
        <v>251.162755</v>
      </c>
      <c r="O58" s="174">
        <f t="shared" si="18"/>
        <v>165</v>
      </c>
      <c r="P58" s="174">
        <f t="shared" si="18"/>
        <v>68</v>
      </c>
      <c r="Q58" s="174">
        <f t="shared" si="18"/>
        <v>0</v>
      </c>
      <c r="R58" s="174">
        <f t="shared" si="18"/>
        <v>2.2</v>
      </c>
      <c r="S58" s="174">
        <f t="shared" si="18"/>
        <v>15.962755</v>
      </c>
      <c r="T58" s="174">
        <f t="shared" si="18"/>
        <v>0</v>
      </c>
      <c r="U58" s="174">
        <f t="shared" si="18"/>
        <v>0</v>
      </c>
      <c r="V58" s="174">
        <f t="shared" si="18"/>
        <v>0</v>
      </c>
      <c r="W58" s="185"/>
      <c r="X58" s="185"/>
      <c r="Y58" s="185"/>
      <c r="Z58" s="185"/>
      <c r="AA58" s="192"/>
      <c r="AB58" s="192"/>
      <c r="AC58" s="192"/>
      <c r="AD58" s="192"/>
      <c r="AE58" s="192"/>
      <c r="AF58" s="206"/>
      <c r="AG58" s="206"/>
      <c r="AH58" s="206"/>
      <c r="AI58" s="206"/>
      <c r="AJ58" s="206"/>
      <c r="AK58" s="206"/>
      <c r="AL58" s="206"/>
      <c r="AM58" s="206"/>
      <c r="AN58" s="206"/>
      <c r="AO58" s="206"/>
      <c r="AP58" s="206"/>
      <c r="AQ58" s="206"/>
      <c r="AR58" s="206"/>
      <c r="AS58" s="206"/>
      <c r="AT58" s="206"/>
      <c r="AU58" s="206"/>
      <c r="AV58" s="206"/>
      <c r="AW58" s="206"/>
      <c r="AX58" s="206"/>
      <c r="AY58" s="206"/>
      <c r="AZ58" s="206"/>
      <c r="BA58" s="206"/>
      <c r="BB58" s="206"/>
      <c r="BC58" s="206"/>
      <c r="BD58" s="206"/>
      <c r="BE58" s="206"/>
      <c r="BF58" s="206"/>
      <c r="BG58" s="206"/>
      <c r="BH58" s="206"/>
      <c r="BI58" s="206"/>
      <c r="BJ58" s="206"/>
      <c r="BK58" s="206"/>
      <c r="BL58" s="206"/>
      <c r="BM58" s="206"/>
      <c r="BN58" s="206"/>
      <c r="BO58" s="206"/>
      <c r="BP58" s="206"/>
      <c r="BQ58" s="206"/>
      <c r="BR58" s="206"/>
      <c r="BS58" s="206"/>
      <c r="BT58" s="206"/>
      <c r="BU58" s="206"/>
      <c r="BV58" s="206"/>
      <c r="BW58" s="206"/>
      <c r="BX58" s="206"/>
      <c r="BY58" s="206"/>
      <c r="BZ58" s="206"/>
      <c r="CA58" s="206"/>
      <c r="CB58" s="206"/>
      <c r="CC58" s="206"/>
      <c r="CD58" s="206"/>
      <c r="CE58" s="206"/>
      <c r="CF58" s="206"/>
      <c r="CG58" s="206"/>
      <c r="CH58" s="206"/>
      <c r="CI58" s="206"/>
      <c r="CJ58" s="206"/>
    </row>
    <row r="59" s="122" customFormat="1" ht="100" customHeight="1" spans="1:88">
      <c r="A59" s="147" t="s">
        <v>41</v>
      </c>
      <c r="B59" s="148" t="s">
        <v>169</v>
      </c>
      <c r="C59" s="148"/>
      <c r="D59" s="148"/>
      <c r="E59" s="149"/>
      <c r="F59" s="149"/>
      <c r="G59" s="149"/>
      <c r="H59" s="149"/>
      <c r="I59" s="149"/>
      <c r="J59" s="148"/>
      <c r="K59" s="174">
        <f t="shared" ref="K59:V59" si="19">K60+K62</f>
        <v>0</v>
      </c>
      <c r="L59" s="174">
        <f t="shared" si="19"/>
        <v>0</v>
      </c>
      <c r="M59" s="174">
        <f t="shared" si="19"/>
        <v>0</v>
      </c>
      <c r="N59" s="174">
        <f t="shared" si="19"/>
        <v>251.162755</v>
      </c>
      <c r="O59" s="174">
        <f t="shared" si="19"/>
        <v>165</v>
      </c>
      <c r="P59" s="174">
        <f t="shared" si="19"/>
        <v>68</v>
      </c>
      <c r="Q59" s="174">
        <f t="shared" si="19"/>
        <v>0</v>
      </c>
      <c r="R59" s="174">
        <f t="shared" si="19"/>
        <v>2.2</v>
      </c>
      <c r="S59" s="174">
        <f t="shared" si="19"/>
        <v>15.962755</v>
      </c>
      <c r="T59" s="174">
        <f t="shared" si="19"/>
        <v>0</v>
      </c>
      <c r="U59" s="174">
        <f t="shared" si="19"/>
        <v>0</v>
      </c>
      <c r="V59" s="174">
        <f t="shared" si="19"/>
        <v>0</v>
      </c>
      <c r="W59" s="185"/>
      <c r="X59" s="185"/>
      <c r="Y59" s="185"/>
      <c r="Z59" s="185"/>
      <c r="AA59" s="192"/>
      <c r="AB59" s="192"/>
      <c r="AC59" s="192"/>
      <c r="AD59" s="192"/>
      <c r="AE59" s="192"/>
      <c r="AF59" s="206"/>
      <c r="AG59" s="206"/>
      <c r="AH59" s="206"/>
      <c r="AI59" s="206"/>
      <c r="AJ59" s="206"/>
      <c r="AK59" s="206"/>
      <c r="AL59" s="206"/>
      <c r="AM59" s="206"/>
      <c r="AN59" s="206"/>
      <c r="AO59" s="206"/>
      <c r="AP59" s="206"/>
      <c r="AQ59" s="206"/>
      <c r="AR59" s="206"/>
      <c r="AS59" s="206"/>
      <c r="AT59" s="206"/>
      <c r="AU59" s="206"/>
      <c r="AV59" s="206"/>
      <c r="AW59" s="206"/>
      <c r="AX59" s="206"/>
      <c r="AY59" s="206"/>
      <c r="AZ59" s="206"/>
      <c r="BA59" s="206"/>
      <c r="BB59" s="206"/>
      <c r="BC59" s="206"/>
      <c r="BD59" s="206"/>
      <c r="BE59" s="206"/>
      <c r="BF59" s="206"/>
      <c r="BG59" s="206"/>
      <c r="BH59" s="206"/>
      <c r="BI59" s="206"/>
      <c r="BJ59" s="206"/>
      <c r="BK59" s="206"/>
      <c r="BL59" s="206"/>
      <c r="BM59" s="206"/>
      <c r="BN59" s="206"/>
      <c r="BO59" s="206"/>
      <c r="BP59" s="206"/>
      <c r="BQ59" s="206"/>
      <c r="BR59" s="206"/>
      <c r="BS59" s="206"/>
      <c r="BT59" s="206"/>
      <c r="BU59" s="206"/>
      <c r="BV59" s="206"/>
      <c r="BW59" s="206"/>
      <c r="BX59" s="206"/>
      <c r="BY59" s="206"/>
      <c r="BZ59" s="206"/>
      <c r="CA59" s="206"/>
      <c r="CB59" s="206"/>
      <c r="CC59" s="206"/>
      <c r="CD59" s="206"/>
      <c r="CE59" s="206"/>
      <c r="CF59" s="206"/>
      <c r="CG59" s="206"/>
      <c r="CH59" s="206"/>
      <c r="CI59" s="206"/>
      <c r="CJ59" s="206"/>
    </row>
    <row r="60" s="122" customFormat="1" ht="100" customHeight="1" spans="1:88">
      <c r="A60" s="156" t="s">
        <v>58</v>
      </c>
      <c r="B60" s="148" t="s">
        <v>170</v>
      </c>
      <c r="C60" s="148"/>
      <c r="D60" s="148"/>
      <c r="E60" s="149"/>
      <c r="F60" s="149"/>
      <c r="G60" s="149"/>
      <c r="H60" s="149"/>
      <c r="I60" s="149"/>
      <c r="J60" s="148"/>
      <c r="K60" s="174">
        <f t="shared" ref="K60:V60" si="20">SUM(K61)</f>
        <v>0</v>
      </c>
      <c r="L60" s="174">
        <f t="shared" si="20"/>
        <v>0</v>
      </c>
      <c r="M60" s="174">
        <f t="shared" si="20"/>
        <v>0</v>
      </c>
      <c r="N60" s="174">
        <f t="shared" si="20"/>
        <v>251.162755</v>
      </c>
      <c r="O60" s="174">
        <f t="shared" si="20"/>
        <v>165</v>
      </c>
      <c r="P60" s="174">
        <f t="shared" si="20"/>
        <v>68</v>
      </c>
      <c r="Q60" s="174">
        <f t="shared" si="20"/>
        <v>0</v>
      </c>
      <c r="R60" s="174">
        <f t="shared" si="20"/>
        <v>2.2</v>
      </c>
      <c r="S60" s="174">
        <f t="shared" si="20"/>
        <v>15.962755</v>
      </c>
      <c r="T60" s="174">
        <f t="shared" si="20"/>
        <v>0</v>
      </c>
      <c r="U60" s="174">
        <f t="shared" si="20"/>
        <v>0</v>
      </c>
      <c r="V60" s="174">
        <f t="shared" si="20"/>
        <v>0</v>
      </c>
      <c r="W60" s="185"/>
      <c r="X60" s="185"/>
      <c r="Y60" s="185"/>
      <c r="Z60" s="185"/>
      <c r="AA60" s="192"/>
      <c r="AB60" s="192"/>
      <c r="AC60" s="192"/>
      <c r="AD60" s="192"/>
      <c r="AE60" s="192"/>
      <c r="AF60" s="206"/>
      <c r="AG60" s="206"/>
      <c r="AH60" s="206"/>
      <c r="AI60" s="206"/>
      <c r="AJ60" s="206"/>
      <c r="AK60" s="206"/>
      <c r="AL60" s="206"/>
      <c r="AM60" s="206"/>
      <c r="AN60" s="206"/>
      <c r="AO60" s="206"/>
      <c r="AP60" s="206"/>
      <c r="AQ60" s="206"/>
      <c r="AR60" s="206"/>
      <c r="AS60" s="206"/>
      <c r="AT60" s="206"/>
      <c r="AU60" s="206"/>
      <c r="AV60" s="206"/>
      <c r="AW60" s="206"/>
      <c r="AX60" s="206"/>
      <c r="AY60" s="206"/>
      <c r="AZ60" s="206"/>
      <c r="BA60" s="206"/>
      <c r="BB60" s="206"/>
      <c r="BC60" s="206"/>
      <c r="BD60" s="206"/>
      <c r="BE60" s="206"/>
      <c r="BF60" s="206"/>
      <c r="BG60" s="206"/>
      <c r="BH60" s="206"/>
      <c r="BI60" s="206"/>
      <c r="BJ60" s="206"/>
      <c r="BK60" s="206"/>
      <c r="BL60" s="206"/>
      <c r="BM60" s="206"/>
      <c r="BN60" s="206"/>
      <c r="BO60" s="206"/>
      <c r="BP60" s="206"/>
      <c r="BQ60" s="206"/>
      <c r="BR60" s="206"/>
      <c r="BS60" s="206"/>
      <c r="BT60" s="206"/>
      <c r="BU60" s="206"/>
      <c r="BV60" s="206"/>
      <c r="BW60" s="206"/>
      <c r="BX60" s="206"/>
      <c r="BY60" s="206"/>
      <c r="BZ60" s="206"/>
      <c r="CA60" s="206"/>
      <c r="CB60" s="206"/>
      <c r="CC60" s="206"/>
      <c r="CD60" s="206"/>
      <c r="CE60" s="206"/>
      <c r="CF60" s="206"/>
      <c r="CG60" s="206"/>
      <c r="CH60" s="206"/>
      <c r="CI60" s="206"/>
      <c r="CJ60" s="206"/>
    </row>
    <row r="61" s="124" customFormat="1" ht="298" customHeight="1" spans="1:89">
      <c r="A61" s="288">
        <v>17</v>
      </c>
      <c r="B61" s="254" t="s">
        <v>171</v>
      </c>
      <c r="C61" s="291">
        <v>2025</v>
      </c>
      <c r="D61" s="289" t="s">
        <v>172</v>
      </c>
      <c r="E61" s="254" t="s">
        <v>168</v>
      </c>
      <c r="F61" s="254" t="s">
        <v>170</v>
      </c>
      <c r="G61" s="254" t="s">
        <v>47</v>
      </c>
      <c r="H61" s="254" t="s">
        <v>48</v>
      </c>
      <c r="I61" s="254" t="s">
        <v>49</v>
      </c>
      <c r="J61" s="289" t="s">
        <v>173</v>
      </c>
      <c r="K61" s="248"/>
      <c r="L61" s="248"/>
      <c r="M61" s="248"/>
      <c r="N61" s="248">
        <v>251.162755</v>
      </c>
      <c r="O61" s="254">
        <v>165</v>
      </c>
      <c r="P61" s="248">
        <v>68</v>
      </c>
      <c r="Q61" s="248"/>
      <c r="R61" s="248">
        <v>2.2</v>
      </c>
      <c r="S61" s="248">
        <v>15.962755</v>
      </c>
      <c r="T61" s="248"/>
      <c r="U61" s="248"/>
      <c r="V61" s="248"/>
      <c r="W61" s="254" t="s">
        <v>174</v>
      </c>
      <c r="X61" s="254" t="s">
        <v>175</v>
      </c>
      <c r="Y61" s="254" t="s">
        <v>174</v>
      </c>
      <c r="Z61" s="254" t="s">
        <v>175</v>
      </c>
      <c r="AA61" s="254" t="s">
        <v>436</v>
      </c>
      <c r="AB61" s="289" t="s">
        <v>177</v>
      </c>
      <c r="AC61" s="289" t="s">
        <v>178</v>
      </c>
      <c r="AD61" s="254"/>
      <c r="AE61" s="302"/>
      <c r="AF61" s="134"/>
      <c r="AG61" s="134"/>
      <c r="AH61" s="134"/>
      <c r="AI61" s="134"/>
      <c r="AJ61" s="134"/>
      <c r="AK61" s="134"/>
      <c r="AL61" s="134"/>
      <c r="AM61" s="134"/>
      <c r="AN61" s="134"/>
      <c r="AO61" s="134"/>
      <c r="AP61" s="134"/>
      <c r="AQ61" s="134"/>
      <c r="AR61" s="134"/>
      <c r="AS61" s="134"/>
      <c r="AT61" s="134"/>
      <c r="AU61" s="134"/>
      <c r="AV61" s="134"/>
      <c r="AW61" s="134"/>
      <c r="AX61" s="134"/>
      <c r="AY61" s="134"/>
      <c r="AZ61" s="134"/>
      <c r="BA61" s="134"/>
      <c r="BB61" s="134"/>
      <c r="BC61" s="134"/>
      <c r="BD61" s="134"/>
      <c r="BE61" s="134"/>
      <c r="BF61" s="134"/>
      <c r="BG61" s="134"/>
      <c r="BH61" s="134"/>
      <c r="BI61" s="134"/>
      <c r="BJ61" s="134"/>
      <c r="BK61" s="134"/>
      <c r="BL61" s="134"/>
      <c r="BM61" s="134"/>
      <c r="BN61" s="134"/>
      <c r="BO61" s="134"/>
      <c r="BP61" s="134"/>
      <c r="BQ61" s="134"/>
      <c r="BR61" s="134"/>
      <c r="BS61" s="134"/>
      <c r="BT61" s="134"/>
      <c r="BU61" s="134"/>
      <c r="BV61" s="134"/>
      <c r="BW61" s="134"/>
      <c r="BX61" s="134"/>
      <c r="BY61" s="134"/>
      <c r="BZ61" s="134"/>
      <c r="CA61" s="134"/>
      <c r="CB61" s="134"/>
      <c r="CC61" s="134"/>
      <c r="CD61" s="134"/>
      <c r="CE61" s="134"/>
      <c r="CF61" s="134"/>
      <c r="CG61" s="134"/>
      <c r="CH61" s="134"/>
      <c r="CI61" s="134"/>
      <c r="CJ61" s="134"/>
      <c r="CK61" s="213"/>
    </row>
    <row r="62" s="122" customFormat="1" ht="100" customHeight="1" spans="1:88">
      <c r="A62" s="156" t="s">
        <v>58</v>
      </c>
      <c r="B62" s="148" t="s">
        <v>179</v>
      </c>
      <c r="C62" s="148"/>
      <c r="D62" s="148"/>
      <c r="E62" s="149"/>
      <c r="F62" s="149"/>
      <c r="G62" s="149"/>
      <c r="H62" s="149"/>
      <c r="I62" s="149"/>
      <c r="J62" s="148"/>
      <c r="K62" s="174"/>
      <c r="L62" s="174"/>
      <c r="M62" s="174"/>
      <c r="N62" s="174"/>
      <c r="O62" s="174"/>
      <c r="P62" s="174"/>
      <c r="Q62" s="174"/>
      <c r="R62" s="174"/>
      <c r="S62" s="174"/>
      <c r="T62" s="174"/>
      <c r="U62" s="174"/>
      <c r="V62" s="174"/>
      <c r="W62" s="185"/>
      <c r="X62" s="185"/>
      <c r="Y62" s="185"/>
      <c r="Z62" s="185"/>
      <c r="AA62" s="192"/>
      <c r="AB62" s="192"/>
      <c r="AC62" s="192"/>
      <c r="AD62" s="192"/>
      <c r="AE62" s="192"/>
      <c r="AF62" s="206"/>
      <c r="AG62" s="206"/>
      <c r="AH62" s="206"/>
      <c r="AI62" s="206"/>
      <c r="AJ62" s="206"/>
      <c r="AK62" s="206"/>
      <c r="AL62" s="206"/>
      <c r="AM62" s="206"/>
      <c r="AN62" s="206"/>
      <c r="AO62" s="206"/>
      <c r="AP62" s="206"/>
      <c r="AQ62" s="206"/>
      <c r="AR62" s="206"/>
      <c r="AS62" s="206"/>
      <c r="AT62" s="206"/>
      <c r="AU62" s="206"/>
      <c r="AV62" s="206"/>
      <c r="AW62" s="206"/>
      <c r="AX62" s="206"/>
      <c r="AY62" s="206"/>
      <c r="AZ62" s="206"/>
      <c r="BA62" s="206"/>
      <c r="BB62" s="206"/>
      <c r="BC62" s="206"/>
      <c r="BD62" s="206"/>
      <c r="BE62" s="206"/>
      <c r="BF62" s="206"/>
      <c r="BG62" s="206"/>
      <c r="BH62" s="206"/>
      <c r="BI62" s="206"/>
      <c r="BJ62" s="206"/>
      <c r="BK62" s="206"/>
      <c r="BL62" s="206"/>
      <c r="BM62" s="206"/>
      <c r="BN62" s="206"/>
      <c r="BO62" s="206"/>
      <c r="BP62" s="206"/>
      <c r="BQ62" s="206"/>
      <c r="BR62" s="206"/>
      <c r="BS62" s="206"/>
      <c r="BT62" s="206"/>
      <c r="BU62" s="206"/>
      <c r="BV62" s="206"/>
      <c r="BW62" s="206"/>
      <c r="BX62" s="206"/>
      <c r="BY62" s="206"/>
      <c r="BZ62" s="206"/>
      <c r="CA62" s="206"/>
      <c r="CB62" s="206"/>
      <c r="CC62" s="206"/>
      <c r="CD62" s="206"/>
      <c r="CE62" s="206"/>
      <c r="CF62" s="206"/>
      <c r="CG62" s="206"/>
      <c r="CH62" s="206"/>
      <c r="CI62" s="206"/>
      <c r="CJ62" s="206"/>
    </row>
    <row r="63" s="122" customFormat="1" ht="100" customHeight="1" spans="1:88">
      <c r="A63" s="156" t="s">
        <v>41</v>
      </c>
      <c r="B63" s="148" t="s">
        <v>180</v>
      </c>
      <c r="C63" s="148"/>
      <c r="D63" s="148"/>
      <c r="E63" s="149"/>
      <c r="F63" s="149"/>
      <c r="G63" s="149"/>
      <c r="H63" s="149"/>
      <c r="I63" s="149"/>
      <c r="J63" s="148"/>
      <c r="K63" s="174">
        <f t="shared" ref="K63:V63" si="21">K64+K65+K66</f>
        <v>0</v>
      </c>
      <c r="L63" s="174">
        <f t="shared" si="21"/>
        <v>0</v>
      </c>
      <c r="M63" s="174">
        <f t="shared" si="21"/>
        <v>0</v>
      </c>
      <c r="N63" s="174">
        <f t="shared" si="21"/>
        <v>0</v>
      </c>
      <c r="O63" s="174">
        <f t="shared" si="21"/>
        <v>0</v>
      </c>
      <c r="P63" s="174">
        <f t="shared" si="21"/>
        <v>0</v>
      </c>
      <c r="Q63" s="174">
        <f t="shared" si="21"/>
        <v>0</v>
      </c>
      <c r="R63" s="174">
        <f t="shared" si="21"/>
        <v>0</v>
      </c>
      <c r="S63" s="174">
        <f t="shared" si="21"/>
        <v>0</v>
      </c>
      <c r="T63" s="174">
        <f t="shared" si="21"/>
        <v>0</v>
      </c>
      <c r="U63" s="174">
        <f t="shared" si="21"/>
        <v>0</v>
      </c>
      <c r="V63" s="174">
        <f t="shared" si="21"/>
        <v>0</v>
      </c>
      <c r="W63" s="185"/>
      <c r="X63" s="185"/>
      <c r="Y63" s="185"/>
      <c r="Z63" s="185"/>
      <c r="AA63" s="192"/>
      <c r="AB63" s="192"/>
      <c r="AC63" s="192"/>
      <c r="AD63" s="192"/>
      <c r="AE63" s="192"/>
      <c r="AF63" s="206"/>
      <c r="AG63" s="206"/>
      <c r="AH63" s="206"/>
      <c r="AI63" s="206"/>
      <c r="AJ63" s="206"/>
      <c r="AK63" s="206"/>
      <c r="AL63" s="206"/>
      <c r="AM63" s="206"/>
      <c r="AN63" s="206"/>
      <c r="AO63" s="206"/>
      <c r="AP63" s="206"/>
      <c r="AQ63" s="206"/>
      <c r="AR63" s="206"/>
      <c r="AS63" s="206"/>
      <c r="AT63" s="206"/>
      <c r="AU63" s="206"/>
      <c r="AV63" s="206"/>
      <c r="AW63" s="206"/>
      <c r="AX63" s="206"/>
      <c r="AY63" s="206"/>
      <c r="AZ63" s="206"/>
      <c r="BA63" s="206"/>
      <c r="BB63" s="206"/>
      <c r="BC63" s="206"/>
      <c r="BD63" s="206"/>
      <c r="BE63" s="206"/>
      <c r="BF63" s="206"/>
      <c r="BG63" s="206"/>
      <c r="BH63" s="206"/>
      <c r="BI63" s="206"/>
      <c r="BJ63" s="206"/>
      <c r="BK63" s="206"/>
      <c r="BL63" s="206"/>
      <c r="BM63" s="206"/>
      <c r="BN63" s="206"/>
      <c r="BO63" s="206"/>
      <c r="BP63" s="206"/>
      <c r="BQ63" s="206"/>
      <c r="BR63" s="206"/>
      <c r="BS63" s="206"/>
      <c r="BT63" s="206"/>
      <c r="BU63" s="206"/>
      <c r="BV63" s="206"/>
      <c r="BW63" s="206"/>
      <c r="BX63" s="206"/>
      <c r="BY63" s="206"/>
      <c r="BZ63" s="206"/>
      <c r="CA63" s="206"/>
      <c r="CB63" s="206"/>
      <c r="CC63" s="206"/>
      <c r="CD63" s="206"/>
      <c r="CE63" s="206"/>
      <c r="CF63" s="206"/>
      <c r="CG63" s="206"/>
      <c r="CH63" s="206"/>
      <c r="CI63" s="206"/>
      <c r="CJ63" s="206"/>
    </row>
    <row r="64" s="122" customFormat="1" ht="100" customHeight="1" spans="1:88">
      <c r="A64" s="156" t="s">
        <v>58</v>
      </c>
      <c r="B64" s="148" t="s">
        <v>181</v>
      </c>
      <c r="C64" s="148"/>
      <c r="D64" s="148"/>
      <c r="E64" s="149"/>
      <c r="F64" s="149"/>
      <c r="G64" s="149"/>
      <c r="H64" s="149"/>
      <c r="I64" s="149"/>
      <c r="J64" s="148"/>
      <c r="K64" s="174"/>
      <c r="L64" s="174"/>
      <c r="M64" s="174"/>
      <c r="N64" s="174"/>
      <c r="O64" s="174"/>
      <c r="P64" s="174"/>
      <c r="Q64" s="174"/>
      <c r="R64" s="174"/>
      <c r="S64" s="174"/>
      <c r="T64" s="174"/>
      <c r="U64" s="174"/>
      <c r="V64" s="174"/>
      <c r="W64" s="185"/>
      <c r="X64" s="185"/>
      <c r="Y64" s="185"/>
      <c r="Z64" s="185"/>
      <c r="AA64" s="192"/>
      <c r="AB64" s="192"/>
      <c r="AC64" s="192"/>
      <c r="AD64" s="192"/>
      <c r="AE64" s="192"/>
      <c r="AF64" s="206"/>
      <c r="AG64" s="206"/>
      <c r="AH64" s="206"/>
      <c r="AI64" s="206"/>
      <c r="AJ64" s="206"/>
      <c r="AK64" s="206"/>
      <c r="AL64" s="206"/>
      <c r="AM64" s="206"/>
      <c r="AN64" s="206"/>
      <c r="AO64" s="206"/>
      <c r="AP64" s="206"/>
      <c r="AQ64" s="206"/>
      <c r="AR64" s="206"/>
      <c r="AS64" s="206"/>
      <c r="AT64" s="206"/>
      <c r="AU64" s="206"/>
      <c r="AV64" s="206"/>
      <c r="AW64" s="206"/>
      <c r="AX64" s="206"/>
      <c r="AY64" s="206"/>
      <c r="AZ64" s="206"/>
      <c r="BA64" s="206"/>
      <c r="BB64" s="206"/>
      <c r="BC64" s="206"/>
      <c r="BD64" s="206"/>
      <c r="BE64" s="206"/>
      <c r="BF64" s="206"/>
      <c r="BG64" s="206"/>
      <c r="BH64" s="206"/>
      <c r="BI64" s="206"/>
      <c r="BJ64" s="206"/>
      <c r="BK64" s="206"/>
      <c r="BL64" s="206"/>
      <c r="BM64" s="206"/>
      <c r="BN64" s="206"/>
      <c r="BO64" s="206"/>
      <c r="BP64" s="206"/>
      <c r="BQ64" s="206"/>
      <c r="BR64" s="206"/>
      <c r="BS64" s="206"/>
      <c r="BT64" s="206"/>
      <c r="BU64" s="206"/>
      <c r="BV64" s="206"/>
      <c r="BW64" s="206"/>
      <c r="BX64" s="206"/>
      <c r="BY64" s="206"/>
      <c r="BZ64" s="206"/>
      <c r="CA64" s="206"/>
      <c r="CB64" s="206"/>
      <c r="CC64" s="206"/>
      <c r="CD64" s="206"/>
      <c r="CE64" s="206"/>
      <c r="CF64" s="206"/>
      <c r="CG64" s="206"/>
      <c r="CH64" s="206"/>
      <c r="CI64" s="206"/>
      <c r="CJ64" s="206"/>
    </row>
    <row r="65" s="122" customFormat="1" ht="100" customHeight="1" spans="1:88">
      <c r="A65" s="156" t="s">
        <v>58</v>
      </c>
      <c r="B65" s="148" t="s">
        <v>182</v>
      </c>
      <c r="C65" s="148"/>
      <c r="D65" s="148"/>
      <c r="E65" s="149"/>
      <c r="F65" s="149"/>
      <c r="G65" s="149"/>
      <c r="H65" s="149"/>
      <c r="I65" s="149"/>
      <c r="J65" s="148"/>
      <c r="K65" s="174"/>
      <c r="L65" s="174"/>
      <c r="M65" s="174"/>
      <c r="N65" s="174"/>
      <c r="O65" s="174"/>
      <c r="P65" s="174"/>
      <c r="Q65" s="174"/>
      <c r="R65" s="174"/>
      <c r="S65" s="174"/>
      <c r="T65" s="174"/>
      <c r="U65" s="174"/>
      <c r="V65" s="174"/>
      <c r="W65" s="185"/>
      <c r="X65" s="185"/>
      <c r="Y65" s="185"/>
      <c r="Z65" s="185"/>
      <c r="AA65" s="192"/>
      <c r="AB65" s="192"/>
      <c r="AC65" s="192"/>
      <c r="AD65" s="192"/>
      <c r="AE65" s="192"/>
      <c r="AF65" s="206"/>
      <c r="AG65" s="206"/>
      <c r="AH65" s="206"/>
      <c r="AI65" s="206"/>
      <c r="AJ65" s="206"/>
      <c r="AK65" s="206"/>
      <c r="AL65" s="206"/>
      <c r="AM65" s="206"/>
      <c r="AN65" s="206"/>
      <c r="AO65" s="206"/>
      <c r="AP65" s="206"/>
      <c r="AQ65" s="206"/>
      <c r="AR65" s="206"/>
      <c r="AS65" s="206"/>
      <c r="AT65" s="206"/>
      <c r="AU65" s="206"/>
      <c r="AV65" s="206"/>
      <c r="AW65" s="206"/>
      <c r="AX65" s="206"/>
      <c r="AY65" s="206"/>
      <c r="AZ65" s="206"/>
      <c r="BA65" s="206"/>
      <c r="BB65" s="206"/>
      <c r="BC65" s="206"/>
      <c r="BD65" s="206"/>
      <c r="BE65" s="206"/>
      <c r="BF65" s="206"/>
      <c r="BG65" s="206"/>
      <c r="BH65" s="206"/>
      <c r="BI65" s="206"/>
      <c r="BJ65" s="206"/>
      <c r="BK65" s="206"/>
      <c r="BL65" s="206"/>
      <c r="BM65" s="206"/>
      <c r="BN65" s="206"/>
      <c r="BO65" s="206"/>
      <c r="BP65" s="206"/>
      <c r="BQ65" s="206"/>
      <c r="BR65" s="206"/>
      <c r="BS65" s="206"/>
      <c r="BT65" s="206"/>
      <c r="BU65" s="206"/>
      <c r="BV65" s="206"/>
      <c r="BW65" s="206"/>
      <c r="BX65" s="206"/>
      <c r="BY65" s="206"/>
      <c r="BZ65" s="206"/>
      <c r="CA65" s="206"/>
      <c r="CB65" s="206"/>
      <c r="CC65" s="206"/>
      <c r="CD65" s="206"/>
      <c r="CE65" s="206"/>
      <c r="CF65" s="206"/>
      <c r="CG65" s="206"/>
      <c r="CH65" s="206"/>
      <c r="CI65" s="206"/>
      <c r="CJ65" s="206"/>
    </row>
    <row r="66" s="122" customFormat="1" ht="100" customHeight="1" spans="1:88">
      <c r="A66" s="156" t="s">
        <v>58</v>
      </c>
      <c r="B66" s="148" t="s">
        <v>183</v>
      </c>
      <c r="C66" s="148"/>
      <c r="D66" s="148"/>
      <c r="E66" s="149"/>
      <c r="F66" s="149"/>
      <c r="G66" s="149"/>
      <c r="H66" s="149"/>
      <c r="I66" s="149"/>
      <c r="J66" s="148"/>
      <c r="K66" s="174"/>
      <c r="L66" s="174"/>
      <c r="M66" s="174"/>
      <c r="N66" s="174"/>
      <c r="O66" s="174"/>
      <c r="P66" s="174"/>
      <c r="Q66" s="174"/>
      <c r="R66" s="174"/>
      <c r="S66" s="174"/>
      <c r="T66" s="174"/>
      <c r="U66" s="174"/>
      <c r="V66" s="174"/>
      <c r="W66" s="185"/>
      <c r="X66" s="185"/>
      <c r="Y66" s="185"/>
      <c r="Z66" s="185"/>
      <c r="AA66" s="192"/>
      <c r="AB66" s="192"/>
      <c r="AC66" s="192"/>
      <c r="AD66" s="192"/>
      <c r="AE66" s="192"/>
      <c r="AF66" s="206"/>
      <c r="AG66" s="206"/>
      <c r="AH66" s="206"/>
      <c r="AI66" s="206"/>
      <c r="AJ66" s="206"/>
      <c r="AK66" s="206"/>
      <c r="AL66" s="206"/>
      <c r="AM66" s="206"/>
      <c r="AN66" s="206"/>
      <c r="AO66" s="206"/>
      <c r="AP66" s="206"/>
      <c r="AQ66" s="206"/>
      <c r="AR66" s="206"/>
      <c r="AS66" s="206"/>
      <c r="AT66" s="206"/>
      <c r="AU66" s="206"/>
      <c r="AV66" s="206"/>
      <c r="AW66" s="206"/>
      <c r="AX66" s="206"/>
      <c r="AY66" s="206"/>
      <c r="AZ66" s="206"/>
      <c r="BA66" s="206"/>
      <c r="BB66" s="206"/>
      <c r="BC66" s="206"/>
      <c r="BD66" s="206"/>
      <c r="BE66" s="206"/>
      <c r="BF66" s="206"/>
      <c r="BG66" s="206"/>
      <c r="BH66" s="206"/>
      <c r="BI66" s="206"/>
      <c r="BJ66" s="206"/>
      <c r="BK66" s="206"/>
      <c r="BL66" s="206"/>
      <c r="BM66" s="206"/>
      <c r="BN66" s="206"/>
      <c r="BO66" s="206"/>
      <c r="BP66" s="206"/>
      <c r="BQ66" s="206"/>
      <c r="BR66" s="206"/>
      <c r="BS66" s="206"/>
      <c r="BT66" s="206"/>
      <c r="BU66" s="206"/>
      <c r="BV66" s="206"/>
      <c r="BW66" s="206"/>
      <c r="BX66" s="206"/>
      <c r="BY66" s="206"/>
      <c r="BZ66" s="206"/>
      <c r="CA66" s="206"/>
      <c r="CB66" s="206"/>
      <c r="CC66" s="206"/>
      <c r="CD66" s="206"/>
      <c r="CE66" s="206"/>
      <c r="CF66" s="206"/>
      <c r="CG66" s="206"/>
      <c r="CH66" s="206"/>
      <c r="CI66" s="206"/>
      <c r="CJ66" s="206"/>
    </row>
    <row r="67" s="122" customFormat="1" ht="100" customHeight="1" spans="1:88">
      <c r="A67" s="156" t="s">
        <v>41</v>
      </c>
      <c r="B67" s="148" t="s">
        <v>184</v>
      </c>
      <c r="C67" s="148"/>
      <c r="D67" s="148"/>
      <c r="E67" s="149"/>
      <c r="F67" s="149"/>
      <c r="G67" s="149"/>
      <c r="H67" s="149"/>
      <c r="I67" s="149"/>
      <c r="J67" s="148"/>
      <c r="K67" s="174">
        <f t="shared" ref="K67:V67" si="22">K68+K69</f>
        <v>0</v>
      </c>
      <c r="L67" s="174">
        <f t="shared" si="22"/>
        <v>0</v>
      </c>
      <c r="M67" s="174">
        <f t="shared" si="22"/>
        <v>0</v>
      </c>
      <c r="N67" s="174">
        <f t="shared" si="22"/>
        <v>0</v>
      </c>
      <c r="O67" s="174">
        <f t="shared" si="22"/>
        <v>0</v>
      </c>
      <c r="P67" s="174">
        <f t="shared" si="22"/>
        <v>0</v>
      </c>
      <c r="Q67" s="174">
        <f t="shared" si="22"/>
        <v>0</v>
      </c>
      <c r="R67" s="174">
        <f t="shared" si="22"/>
        <v>0</v>
      </c>
      <c r="S67" s="174">
        <f t="shared" si="22"/>
        <v>0</v>
      </c>
      <c r="T67" s="174">
        <f t="shared" si="22"/>
        <v>0</v>
      </c>
      <c r="U67" s="174">
        <f t="shared" si="22"/>
        <v>0</v>
      </c>
      <c r="V67" s="174">
        <f t="shared" si="22"/>
        <v>0</v>
      </c>
      <c r="W67" s="185"/>
      <c r="X67" s="185"/>
      <c r="Y67" s="185"/>
      <c r="Z67" s="185"/>
      <c r="AA67" s="192"/>
      <c r="AB67" s="192"/>
      <c r="AC67" s="192"/>
      <c r="AD67" s="192"/>
      <c r="AE67" s="192"/>
      <c r="AF67" s="206"/>
      <c r="AG67" s="206"/>
      <c r="AH67" s="206"/>
      <c r="AI67" s="206"/>
      <c r="AJ67" s="206"/>
      <c r="AK67" s="206"/>
      <c r="AL67" s="206"/>
      <c r="AM67" s="206"/>
      <c r="AN67" s="206"/>
      <c r="AO67" s="206"/>
      <c r="AP67" s="206"/>
      <c r="AQ67" s="206"/>
      <c r="AR67" s="206"/>
      <c r="AS67" s="206"/>
      <c r="AT67" s="206"/>
      <c r="AU67" s="206"/>
      <c r="AV67" s="206"/>
      <c r="AW67" s="206"/>
      <c r="AX67" s="206"/>
      <c r="AY67" s="206"/>
      <c r="AZ67" s="206"/>
      <c r="BA67" s="206"/>
      <c r="BB67" s="206"/>
      <c r="BC67" s="206"/>
      <c r="BD67" s="206"/>
      <c r="BE67" s="206"/>
      <c r="BF67" s="206"/>
      <c r="BG67" s="206"/>
      <c r="BH67" s="206"/>
      <c r="BI67" s="206"/>
      <c r="BJ67" s="206"/>
      <c r="BK67" s="206"/>
      <c r="BL67" s="206"/>
      <c r="BM67" s="206"/>
      <c r="BN67" s="206"/>
      <c r="BO67" s="206"/>
      <c r="BP67" s="206"/>
      <c r="BQ67" s="206"/>
      <c r="BR67" s="206"/>
      <c r="BS67" s="206"/>
      <c r="BT67" s="206"/>
      <c r="BU67" s="206"/>
      <c r="BV67" s="206"/>
      <c r="BW67" s="206"/>
      <c r="BX67" s="206"/>
      <c r="BY67" s="206"/>
      <c r="BZ67" s="206"/>
      <c r="CA67" s="206"/>
      <c r="CB67" s="206"/>
      <c r="CC67" s="206"/>
      <c r="CD67" s="206"/>
      <c r="CE67" s="206"/>
      <c r="CF67" s="206"/>
      <c r="CG67" s="206"/>
      <c r="CH67" s="206"/>
      <c r="CI67" s="206"/>
      <c r="CJ67" s="206"/>
    </row>
    <row r="68" s="122" customFormat="1" ht="100" customHeight="1" spans="1:88">
      <c r="A68" s="156" t="s">
        <v>58</v>
      </c>
      <c r="B68" s="148" t="s">
        <v>185</v>
      </c>
      <c r="C68" s="148"/>
      <c r="D68" s="148"/>
      <c r="E68" s="149"/>
      <c r="F68" s="149"/>
      <c r="G68" s="149"/>
      <c r="H68" s="149"/>
      <c r="I68" s="149"/>
      <c r="J68" s="148"/>
      <c r="K68" s="174"/>
      <c r="L68" s="174"/>
      <c r="M68" s="174"/>
      <c r="N68" s="174"/>
      <c r="O68" s="174"/>
      <c r="P68" s="174"/>
      <c r="Q68" s="174"/>
      <c r="R68" s="174"/>
      <c r="S68" s="174"/>
      <c r="T68" s="174"/>
      <c r="U68" s="174"/>
      <c r="V68" s="174"/>
      <c r="W68" s="185"/>
      <c r="X68" s="185"/>
      <c r="Y68" s="185"/>
      <c r="Z68" s="185"/>
      <c r="AA68" s="192"/>
      <c r="AB68" s="192"/>
      <c r="AC68" s="192"/>
      <c r="AD68" s="192"/>
      <c r="AE68" s="192"/>
      <c r="AF68" s="206"/>
      <c r="AG68" s="206"/>
      <c r="AH68" s="206"/>
      <c r="AI68" s="206"/>
      <c r="AJ68" s="206"/>
      <c r="AK68" s="206"/>
      <c r="AL68" s="206"/>
      <c r="AM68" s="206"/>
      <c r="AN68" s="206"/>
      <c r="AO68" s="206"/>
      <c r="AP68" s="206"/>
      <c r="AQ68" s="206"/>
      <c r="AR68" s="206"/>
      <c r="AS68" s="206"/>
      <c r="AT68" s="206"/>
      <c r="AU68" s="206"/>
      <c r="AV68" s="206"/>
      <c r="AW68" s="206"/>
      <c r="AX68" s="206"/>
      <c r="AY68" s="206"/>
      <c r="AZ68" s="206"/>
      <c r="BA68" s="206"/>
      <c r="BB68" s="206"/>
      <c r="BC68" s="206"/>
      <c r="BD68" s="206"/>
      <c r="BE68" s="206"/>
      <c r="BF68" s="206"/>
      <c r="BG68" s="206"/>
      <c r="BH68" s="206"/>
      <c r="BI68" s="206"/>
      <c r="BJ68" s="206"/>
      <c r="BK68" s="206"/>
      <c r="BL68" s="206"/>
      <c r="BM68" s="206"/>
      <c r="BN68" s="206"/>
      <c r="BO68" s="206"/>
      <c r="BP68" s="206"/>
      <c r="BQ68" s="206"/>
      <c r="BR68" s="206"/>
      <c r="BS68" s="206"/>
      <c r="BT68" s="206"/>
      <c r="BU68" s="206"/>
      <c r="BV68" s="206"/>
      <c r="BW68" s="206"/>
      <c r="BX68" s="206"/>
      <c r="BY68" s="206"/>
      <c r="BZ68" s="206"/>
      <c r="CA68" s="206"/>
      <c r="CB68" s="206"/>
      <c r="CC68" s="206"/>
      <c r="CD68" s="206"/>
      <c r="CE68" s="206"/>
      <c r="CF68" s="206"/>
      <c r="CG68" s="206"/>
      <c r="CH68" s="206"/>
      <c r="CI68" s="206"/>
      <c r="CJ68" s="206"/>
    </row>
    <row r="69" s="122" customFormat="1" ht="100" customHeight="1" spans="1:88">
      <c r="A69" s="156" t="s">
        <v>58</v>
      </c>
      <c r="B69" s="148" t="s">
        <v>186</v>
      </c>
      <c r="C69" s="148"/>
      <c r="D69" s="148"/>
      <c r="E69" s="149"/>
      <c r="F69" s="149"/>
      <c r="G69" s="149"/>
      <c r="H69" s="149"/>
      <c r="I69" s="149"/>
      <c r="J69" s="148"/>
      <c r="K69" s="174"/>
      <c r="L69" s="174"/>
      <c r="M69" s="174"/>
      <c r="N69" s="174"/>
      <c r="O69" s="174"/>
      <c r="P69" s="174"/>
      <c r="Q69" s="174"/>
      <c r="R69" s="174"/>
      <c r="S69" s="174"/>
      <c r="T69" s="174"/>
      <c r="U69" s="174"/>
      <c r="V69" s="174"/>
      <c r="W69" s="185"/>
      <c r="X69" s="185"/>
      <c r="Y69" s="185"/>
      <c r="Z69" s="185"/>
      <c r="AA69" s="192"/>
      <c r="AB69" s="192"/>
      <c r="AC69" s="192"/>
      <c r="AD69" s="192"/>
      <c r="AE69" s="192"/>
      <c r="AF69" s="206"/>
      <c r="AG69" s="206"/>
      <c r="AH69" s="206"/>
      <c r="AI69" s="206"/>
      <c r="AJ69" s="206"/>
      <c r="AK69" s="206"/>
      <c r="AL69" s="206"/>
      <c r="AM69" s="206"/>
      <c r="AN69" s="206"/>
      <c r="AO69" s="206"/>
      <c r="AP69" s="206"/>
      <c r="AQ69" s="206"/>
      <c r="AR69" s="206"/>
      <c r="AS69" s="206"/>
      <c r="AT69" s="206"/>
      <c r="AU69" s="206"/>
      <c r="AV69" s="206"/>
      <c r="AW69" s="206"/>
      <c r="AX69" s="206"/>
      <c r="AY69" s="206"/>
      <c r="AZ69" s="206"/>
      <c r="BA69" s="206"/>
      <c r="BB69" s="206"/>
      <c r="BC69" s="206"/>
      <c r="BD69" s="206"/>
      <c r="BE69" s="206"/>
      <c r="BF69" s="206"/>
      <c r="BG69" s="206"/>
      <c r="BH69" s="206"/>
      <c r="BI69" s="206"/>
      <c r="BJ69" s="206"/>
      <c r="BK69" s="206"/>
      <c r="BL69" s="206"/>
      <c r="BM69" s="206"/>
      <c r="BN69" s="206"/>
      <c r="BO69" s="206"/>
      <c r="BP69" s="206"/>
      <c r="BQ69" s="206"/>
      <c r="BR69" s="206"/>
      <c r="BS69" s="206"/>
      <c r="BT69" s="206"/>
      <c r="BU69" s="206"/>
      <c r="BV69" s="206"/>
      <c r="BW69" s="206"/>
      <c r="BX69" s="206"/>
      <c r="BY69" s="206"/>
      <c r="BZ69" s="206"/>
      <c r="CA69" s="206"/>
      <c r="CB69" s="206"/>
      <c r="CC69" s="206"/>
      <c r="CD69" s="206"/>
      <c r="CE69" s="206"/>
      <c r="CF69" s="206"/>
      <c r="CG69" s="206"/>
      <c r="CH69" s="206"/>
      <c r="CI69" s="206"/>
      <c r="CJ69" s="206"/>
    </row>
    <row r="70" s="122" customFormat="1" ht="100" customHeight="1" spans="1:88">
      <c r="A70" s="156" t="s">
        <v>41</v>
      </c>
      <c r="B70" s="148" t="s">
        <v>187</v>
      </c>
      <c r="C70" s="148"/>
      <c r="D70" s="148"/>
      <c r="E70" s="149"/>
      <c r="F70" s="149"/>
      <c r="G70" s="149"/>
      <c r="H70" s="149"/>
      <c r="I70" s="149"/>
      <c r="J70" s="148"/>
      <c r="K70" s="174">
        <f t="shared" ref="K70:V70" si="23">K71+K72+K73</f>
        <v>0</v>
      </c>
      <c r="L70" s="174">
        <f t="shared" si="23"/>
        <v>0</v>
      </c>
      <c r="M70" s="174">
        <f t="shared" si="23"/>
        <v>0</v>
      </c>
      <c r="N70" s="174">
        <f t="shared" si="23"/>
        <v>0</v>
      </c>
      <c r="O70" s="174">
        <f t="shared" si="23"/>
        <v>0</v>
      </c>
      <c r="P70" s="174">
        <f t="shared" si="23"/>
        <v>0</v>
      </c>
      <c r="Q70" s="174">
        <f t="shared" si="23"/>
        <v>0</v>
      </c>
      <c r="R70" s="174">
        <f t="shared" si="23"/>
        <v>0</v>
      </c>
      <c r="S70" s="174">
        <f t="shared" si="23"/>
        <v>0</v>
      </c>
      <c r="T70" s="174">
        <f t="shared" si="23"/>
        <v>0</v>
      </c>
      <c r="U70" s="174">
        <f t="shared" si="23"/>
        <v>0</v>
      </c>
      <c r="V70" s="174">
        <f t="shared" si="23"/>
        <v>0</v>
      </c>
      <c r="W70" s="185"/>
      <c r="X70" s="185"/>
      <c r="Y70" s="185"/>
      <c r="Z70" s="185"/>
      <c r="AA70" s="192"/>
      <c r="AB70" s="192"/>
      <c r="AC70" s="192"/>
      <c r="AD70" s="192"/>
      <c r="AE70" s="192"/>
      <c r="AF70" s="206"/>
      <c r="AG70" s="206"/>
      <c r="AH70" s="206"/>
      <c r="AI70" s="206"/>
      <c r="AJ70" s="206"/>
      <c r="AK70" s="206"/>
      <c r="AL70" s="206"/>
      <c r="AM70" s="206"/>
      <c r="AN70" s="206"/>
      <c r="AO70" s="206"/>
      <c r="AP70" s="206"/>
      <c r="AQ70" s="206"/>
      <c r="AR70" s="206"/>
      <c r="AS70" s="206"/>
      <c r="AT70" s="206"/>
      <c r="AU70" s="206"/>
      <c r="AV70" s="206"/>
      <c r="AW70" s="206"/>
      <c r="AX70" s="206"/>
      <c r="AY70" s="206"/>
      <c r="AZ70" s="206"/>
      <c r="BA70" s="206"/>
      <c r="BB70" s="206"/>
      <c r="BC70" s="206"/>
      <c r="BD70" s="206"/>
      <c r="BE70" s="206"/>
      <c r="BF70" s="206"/>
      <c r="BG70" s="206"/>
      <c r="BH70" s="206"/>
      <c r="BI70" s="206"/>
      <c r="BJ70" s="206"/>
      <c r="BK70" s="206"/>
      <c r="BL70" s="206"/>
      <c r="BM70" s="206"/>
      <c r="BN70" s="206"/>
      <c r="BO70" s="206"/>
      <c r="BP70" s="206"/>
      <c r="BQ70" s="206"/>
      <c r="BR70" s="206"/>
      <c r="BS70" s="206"/>
      <c r="BT70" s="206"/>
      <c r="BU70" s="206"/>
      <c r="BV70" s="206"/>
      <c r="BW70" s="206"/>
      <c r="BX70" s="206"/>
      <c r="BY70" s="206"/>
      <c r="BZ70" s="206"/>
      <c r="CA70" s="206"/>
      <c r="CB70" s="206"/>
      <c r="CC70" s="206"/>
      <c r="CD70" s="206"/>
      <c r="CE70" s="206"/>
      <c r="CF70" s="206"/>
      <c r="CG70" s="206"/>
      <c r="CH70" s="206"/>
      <c r="CI70" s="206"/>
      <c r="CJ70" s="206"/>
    </row>
    <row r="71" s="122" customFormat="1" ht="100" customHeight="1" spans="1:88">
      <c r="A71" s="156" t="s">
        <v>58</v>
      </c>
      <c r="B71" s="148" t="s">
        <v>188</v>
      </c>
      <c r="C71" s="148"/>
      <c r="D71" s="148"/>
      <c r="E71" s="149"/>
      <c r="F71" s="149"/>
      <c r="G71" s="149"/>
      <c r="H71" s="149"/>
      <c r="I71" s="149"/>
      <c r="J71" s="148"/>
      <c r="K71" s="174"/>
      <c r="L71" s="174"/>
      <c r="M71" s="174"/>
      <c r="N71" s="174"/>
      <c r="O71" s="174"/>
      <c r="P71" s="174"/>
      <c r="Q71" s="174"/>
      <c r="R71" s="174"/>
      <c r="S71" s="174"/>
      <c r="T71" s="174"/>
      <c r="U71" s="174"/>
      <c r="V71" s="174"/>
      <c r="W71" s="185"/>
      <c r="X71" s="185"/>
      <c r="Y71" s="185"/>
      <c r="Z71" s="185"/>
      <c r="AA71" s="192"/>
      <c r="AB71" s="192"/>
      <c r="AC71" s="192"/>
      <c r="AD71" s="192"/>
      <c r="AE71" s="192"/>
      <c r="AF71" s="206"/>
      <c r="AG71" s="206"/>
      <c r="AH71" s="206"/>
      <c r="AI71" s="206"/>
      <c r="AJ71" s="206"/>
      <c r="AK71" s="206"/>
      <c r="AL71" s="206"/>
      <c r="AM71" s="206"/>
      <c r="AN71" s="206"/>
      <c r="AO71" s="206"/>
      <c r="AP71" s="206"/>
      <c r="AQ71" s="206"/>
      <c r="AR71" s="206"/>
      <c r="AS71" s="206"/>
      <c r="AT71" s="206"/>
      <c r="AU71" s="206"/>
      <c r="AV71" s="206"/>
      <c r="AW71" s="206"/>
      <c r="AX71" s="206"/>
      <c r="AY71" s="206"/>
      <c r="AZ71" s="206"/>
      <c r="BA71" s="206"/>
      <c r="BB71" s="206"/>
      <c r="BC71" s="206"/>
      <c r="BD71" s="206"/>
      <c r="BE71" s="206"/>
      <c r="BF71" s="206"/>
      <c r="BG71" s="206"/>
      <c r="BH71" s="206"/>
      <c r="BI71" s="206"/>
      <c r="BJ71" s="206"/>
      <c r="BK71" s="206"/>
      <c r="BL71" s="206"/>
      <c r="BM71" s="206"/>
      <c r="BN71" s="206"/>
      <c r="BO71" s="206"/>
      <c r="BP71" s="206"/>
      <c r="BQ71" s="206"/>
      <c r="BR71" s="206"/>
      <c r="BS71" s="206"/>
      <c r="BT71" s="206"/>
      <c r="BU71" s="206"/>
      <c r="BV71" s="206"/>
      <c r="BW71" s="206"/>
      <c r="BX71" s="206"/>
      <c r="BY71" s="206"/>
      <c r="BZ71" s="206"/>
      <c r="CA71" s="206"/>
      <c r="CB71" s="206"/>
      <c r="CC71" s="206"/>
      <c r="CD71" s="206"/>
      <c r="CE71" s="206"/>
      <c r="CF71" s="206"/>
      <c r="CG71" s="206"/>
      <c r="CH71" s="206"/>
      <c r="CI71" s="206"/>
      <c r="CJ71" s="206"/>
    </row>
    <row r="72" s="122" customFormat="1" ht="100" customHeight="1" spans="1:88">
      <c r="A72" s="156" t="s">
        <v>58</v>
      </c>
      <c r="B72" s="148" t="s">
        <v>189</v>
      </c>
      <c r="C72" s="148"/>
      <c r="D72" s="148"/>
      <c r="E72" s="149"/>
      <c r="F72" s="149"/>
      <c r="G72" s="149"/>
      <c r="H72" s="149"/>
      <c r="I72" s="149"/>
      <c r="J72" s="148"/>
      <c r="K72" s="174"/>
      <c r="L72" s="174"/>
      <c r="M72" s="174"/>
      <c r="N72" s="174"/>
      <c r="O72" s="174"/>
      <c r="P72" s="174"/>
      <c r="Q72" s="174"/>
      <c r="R72" s="174"/>
      <c r="S72" s="174"/>
      <c r="T72" s="174"/>
      <c r="U72" s="174"/>
      <c r="V72" s="174"/>
      <c r="W72" s="185"/>
      <c r="X72" s="185"/>
      <c r="Y72" s="185"/>
      <c r="Z72" s="185"/>
      <c r="AA72" s="192"/>
      <c r="AB72" s="192"/>
      <c r="AC72" s="192"/>
      <c r="AD72" s="192"/>
      <c r="AE72" s="192"/>
      <c r="AF72" s="206"/>
      <c r="AG72" s="206"/>
      <c r="AH72" s="206"/>
      <c r="AI72" s="206"/>
      <c r="AJ72" s="206"/>
      <c r="AK72" s="206"/>
      <c r="AL72" s="206"/>
      <c r="AM72" s="206"/>
      <c r="AN72" s="206"/>
      <c r="AO72" s="206"/>
      <c r="AP72" s="206"/>
      <c r="AQ72" s="206"/>
      <c r="AR72" s="206"/>
      <c r="AS72" s="206"/>
      <c r="AT72" s="206"/>
      <c r="AU72" s="206"/>
      <c r="AV72" s="206"/>
      <c r="AW72" s="206"/>
      <c r="AX72" s="206"/>
      <c r="AY72" s="206"/>
      <c r="AZ72" s="206"/>
      <c r="BA72" s="206"/>
      <c r="BB72" s="206"/>
      <c r="BC72" s="206"/>
      <c r="BD72" s="206"/>
      <c r="BE72" s="206"/>
      <c r="BF72" s="206"/>
      <c r="BG72" s="206"/>
      <c r="BH72" s="206"/>
      <c r="BI72" s="206"/>
      <c r="BJ72" s="206"/>
      <c r="BK72" s="206"/>
      <c r="BL72" s="206"/>
      <c r="BM72" s="206"/>
      <c r="BN72" s="206"/>
      <c r="BO72" s="206"/>
      <c r="BP72" s="206"/>
      <c r="BQ72" s="206"/>
      <c r="BR72" s="206"/>
      <c r="BS72" s="206"/>
      <c r="BT72" s="206"/>
      <c r="BU72" s="206"/>
      <c r="BV72" s="206"/>
      <c r="BW72" s="206"/>
      <c r="BX72" s="206"/>
      <c r="BY72" s="206"/>
      <c r="BZ72" s="206"/>
      <c r="CA72" s="206"/>
      <c r="CB72" s="206"/>
      <c r="CC72" s="206"/>
      <c r="CD72" s="206"/>
      <c r="CE72" s="206"/>
      <c r="CF72" s="206"/>
      <c r="CG72" s="206"/>
      <c r="CH72" s="206"/>
      <c r="CI72" s="206"/>
      <c r="CJ72" s="206"/>
    </row>
    <row r="73" s="122" customFormat="1" ht="100" customHeight="1" spans="1:88">
      <c r="A73" s="156" t="s">
        <v>58</v>
      </c>
      <c r="B73" s="148" t="s">
        <v>190</v>
      </c>
      <c r="C73" s="148"/>
      <c r="D73" s="148"/>
      <c r="E73" s="149"/>
      <c r="F73" s="149"/>
      <c r="G73" s="149"/>
      <c r="H73" s="149"/>
      <c r="I73" s="149"/>
      <c r="J73" s="148"/>
      <c r="K73" s="174"/>
      <c r="L73" s="174"/>
      <c r="M73" s="174"/>
      <c r="N73" s="174"/>
      <c r="O73" s="174"/>
      <c r="P73" s="174"/>
      <c r="Q73" s="174"/>
      <c r="R73" s="174"/>
      <c r="S73" s="174"/>
      <c r="T73" s="174"/>
      <c r="U73" s="174"/>
      <c r="V73" s="174"/>
      <c r="W73" s="185"/>
      <c r="X73" s="185"/>
      <c r="Y73" s="185"/>
      <c r="Z73" s="185"/>
      <c r="AA73" s="192"/>
      <c r="AB73" s="192"/>
      <c r="AC73" s="192"/>
      <c r="AD73" s="192"/>
      <c r="AE73" s="192"/>
      <c r="AF73" s="206"/>
      <c r="AG73" s="206"/>
      <c r="AH73" s="206"/>
      <c r="AI73" s="206"/>
      <c r="AJ73" s="206"/>
      <c r="AK73" s="206"/>
      <c r="AL73" s="206"/>
      <c r="AM73" s="206"/>
      <c r="AN73" s="206"/>
      <c r="AO73" s="206"/>
      <c r="AP73" s="206"/>
      <c r="AQ73" s="206"/>
      <c r="AR73" s="206"/>
      <c r="AS73" s="206"/>
      <c r="AT73" s="206"/>
      <c r="AU73" s="206"/>
      <c r="AV73" s="206"/>
      <c r="AW73" s="206"/>
      <c r="AX73" s="206"/>
      <c r="AY73" s="206"/>
      <c r="AZ73" s="206"/>
      <c r="BA73" s="206"/>
      <c r="BB73" s="206"/>
      <c r="BC73" s="206"/>
      <c r="BD73" s="206"/>
      <c r="BE73" s="206"/>
      <c r="BF73" s="206"/>
      <c r="BG73" s="206"/>
      <c r="BH73" s="206"/>
      <c r="BI73" s="206"/>
      <c r="BJ73" s="206"/>
      <c r="BK73" s="206"/>
      <c r="BL73" s="206"/>
      <c r="BM73" s="206"/>
      <c r="BN73" s="206"/>
      <c r="BO73" s="206"/>
      <c r="BP73" s="206"/>
      <c r="BQ73" s="206"/>
      <c r="BR73" s="206"/>
      <c r="BS73" s="206"/>
      <c r="BT73" s="206"/>
      <c r="BU73" s="206"/>
      <c r="BV73" s="206"/>
      <c r="BW73" s="206"/>
      <c r="BX73" s="206"/>
      <c r="BY73" s="206"/>
      <c r="BZ73" s="206"/>
      <c r="CA73" s="206"/>
      <c r="CB73" s="206"/>
      <c r="CC73" s="206"/>
      <c r="CD73" s="206"/>
      <c r="CE73" s="206"/>
      <c r="CF73" s="206"/>
      <c r="CG73" s="206"/>
      <c r="CH73" s="206"/>
      <c r="CI73" s="206"/>
      <c r="CJ73" s="206"/>
    </row>
    <row r="74" s="122" customFormat="1" ht="100" customHeight="1" spans="1:88">
      <c r="A74" s="156" t="s">
        <v>41</v>
      </c>
      <c r="B74" s="148" t="s">
        <v>191</v>
      </c>
      <c r="C74" s="148"/>
      <c r="D74" s="148"/>
      <c r="E74" s="149"/>
      <c r="F74" s="149"/>
      <c r="G74" s="149"/>
      <c r="H74" s="149"/>
      <c r="I74" s="149"/>
      <c r="J74" s="148"/>
      <c r="K74" s="174">
        <f t="shared" ref="K74:V74" si="24">K75</f>
        <v>0</v>
      </c>
      <c r="L74" s="174">
        <f t="shared" si="24"/>
        <v>0</v>
      </c>
      <c r="M74" s="174">
        <f t="shared" si="24"/>
        <v>0</v>
      </c>
      <c r="N74" s="174">
        <f t="shared" si="24"/>
        <v>0</v>
      </c>
      <c r="O74" s="174">
        <f t="shared" si="24"/>
        <v>0</v>
      </c>
      <c r="P74" s="174">
        <f t="shared" si="24"/>
        <v>0</v>
      </c>
      <c r="Q74" s="174">
        <f t="shared" si="24"/>
        <v>0</v>
      </c>
      <c r="R74" s="174">
        <f t="shared" si="24"/>
        <v>0</v>
      </c>
      <c r="S74" s="174">
        <f t="shared" si="24"/>
        <v>0</v>
      </c>
      <c r="T74" s="174">
        <f t="shared" si="24"/>
        <v>0</v>
      </c>
      <c r="U74" s="174">
        <f t="shared" si="24"/>
        <v>0</v>
      </c>
      <c r="V74" s="174">
        <f t="shared" si="24"/>
        <v>0</v>
      </c>
      <c r="W74" s="185"/>
      <c r="X74" s="185"/>
      <c r="Y74" s="185"/>
      <c r="Z74" s="185"/>
      <c r="AA74" s="192"/>
      <c r="AB74" s="192"/>
      <c r="AC74" s="192"/>
      <c r="AD74" s="192"/>
      <c r="AE74" s="192"/>
      <c r="AF74" s="206"/>
      <c r="AG74" s="206"/>
      <c r="AH74" s="206"/>
      <c r="AI74" s="206"/>
      <c r="AJ74" s="206"/>
      <c r="AK74" s="206"/>
      <c r="AL74" s="206"/>
      <c r="AM74" s="206"/>
      <c r="AN74" s="206"/>
      <c r="AO74" s="206"/>
      <c r="AP74" s="206"/>
      <c r="AQ74" s="206"/>
      <c r="AR74" s="206"/>
      <c r="AS74" s="206"/>
      <c r="AT74" s="206"/>
      <c r="AU74" s="206"/>
      <c r="AV74" s="206"/>
      <c r="AW74" s="206"/>
      <c r="AX74" s="206"/>
      <c r="AY74" s="206"/>
      <c r="AZ74" s="206"/>
      <c r="BA74" s="206"/>
      <c r="BB74" s="206"/>
      <c r="BC74" s="206"/>
      <c r="BD74" s="206"/>
      <c r="BE74" s="206"/>
      <c r="BF74" s="206"/>
      <c r="BG74" s="206"/>
      <c r="BH74" s="206"/>
      <c r="BI74" s="206"/>
      <c r="BJ74" s="206"/>
      <c r="BK74" s="206"/>
      <c r="BL74" s="206"/>
      <c r="BM74" s="206"/>
      <c r="BN74" s="206"/>
      <c r="BO74" s="206"/>
      <c r="BP74" s="206"/>
      <c r="BQ74" s="206"/>
      <c r="BR74" s="206"/>
      <c r="BS74" s="206"/>
      <c r="BT74" s="206"/>
      <c r="BU74" s="206"/>
      <c r="BV74" s="206"/>
      <c r="BW74" s="206"/>
      <c r="BX74" s="206"/>
      <c r="BY74" s="206"/>
      <c r="BZ74" s="206"/>
      <c r="CA74" s="206"/>
      <c r="CB74" s="206"/>
      <c r="CC74" s="206"/>
      <c r="CD74" s="206"/>
      <c r="CE74" s="206"/>
      <c r="CF74" s="206"/>
      <c r="CG74" s="206"/>
      <c r="CH74" s="206"/>
      <c r="CI74" s="206"/>
      <c r="CJ74" s="206"/>
    </row>
    <row r="75" s="122" customFormat="1" ht="100" customHeight="1" spans="1:88">
      <c r="A75" s="156" t="s">
        <v>58</v>
      </c>
      <c r="B75" s="148" t="s">
        <v>191</v>
      </c>
      <c r="C75" s="148"/>
      <c r="D75" s="148"/>
      <c r="E75" s="149"/>
      <c r="F75" s="149"/>
      <c r="G75" s="149"/>
      <c r="H75" s="149"/>
      <c r="I75" s="149"/>
      <c r="J75" s="148"/>
      <c r="K75" s="174"/>
      <c r="L75" s="174"/>
      <c r="M75" s="174"/>
      <c r="N75" s="174"/>
      <c r="O75" s="174"/>
      <c r="P75" s="174"/>
      <c r="Q75" s="174"/>
      <c r="R75" s="174"/>
      <c r="S75" s="174"/>
      <c r="T75" s="174"/>
      <c r="U75" s="174"/>
      <c r="V75" s="174"/>
      <c r="W75" s="185"/>
      <c r="X75" s="185"/>
      <c r="Y75" s="185"/>
      <c r="Z75" s="185"/>
      <c r="AA75" s="192"/>
      <c r="AB75" s="192"/>
      <c r="AC75" s="192"/>
      <c r="AD75" s="192"/>
      <c r="AE75" s="192"/>
      <c r="AF75" s="206"/>
      <c r="AG75" s="206"/>
      <c r="AH75" s="206"/>
      <c r="AI75" s="206"/>
      <c r="AJ75" s="206"/>
      <c r="AK75" s="206"/>
      <c r="AL75" s="206"/>
      <c r="AM75" s="206"/>
      <c r="AN75" s="206"/>
      <c r="AO75" s="206"/>
      <c r="AP75" s="206"/>
      <c r="AQ75" s="206"/>
      <c r="AR75" s="206"/>
      <c r="AS75" s="206"/>
      <c r="AT75" s="206"/>
      <c r="AU75" s="206"/>
      <c r="AV75" s="206"/>
      <c r="AW75" s="206"/>
      <c r="AX75" s="206"/>
      <c r="AY75" s="206"/>
      <c r="AZ75" s="206"/>
      <c r="BA75" s="206"/>
      <c r="BB75" s="206"/>
      <c r="BC75" s="206"/>
      <c r="BD75" s="206"/>
      <c r="BE75" s="206"/>
      <c r="BF75" s="206"/>
      <c r="BG75" s="206"/>
      <c r="BH75" s="206"/>
      <c r="BI75" s="206"/>
      <c r="BJ75" s="206"/>
      <c r="BK75" s="206"/>
      <c r="BL75" s="206"/>
      <c r="BM75" s="206"/>
      <c r="BN75" s="206"/>
      <c r="BO75" s="206"/>
      <c r="BP75" s="206"/>
      <c r="BQ75" s="206"/>
      <c r="BR75" s="206"/>
      <c r="BS75" s="206"/>
      <c r="BT75" s="206"/>
      <c r="BU75" s="206"/>
      <c r="BV75" s="206"/>
      <c r="BW75" s="206"/>
      <c r="BX75" s="206"/>
      <c r="BY75" s="206"/>
      <c r="BZ75" s="206"/>
      <c r="CA75" s="206"/>
      <c r="CB75" s="206"/>
      <c r="CC75" s="206"/>
      <c r="CD75" s="206"/>
      <c r="CE75" s="206"/>
      <c r="CF75" s="206"/>
      <c r="CG75" s="206"/>
      <c r="CH75" s="206"/>
      <c r="CI75" s="206"/>
      <c r="CJ75" s="206"/>
    </row>
    <row r="76" s="122" customFormat="1" ht="100" customHeight="1" spans="1:88">
      <c r="A76" s="147" t="s">
        <v>39</v>
      </c>
      <c r="B76" s="148" t="s">
        <v>192</v>
      </c>
      <c r="C76" s="148"/>
      <c r="D76" s="148"/>
      <c r="E76" s="149"/>
      <c r="F76" s="149"/>
      <c r="G76" s="149"/>
      <c r="H76" s="149"/>
      <c r="I76" s="149"/>
      <c r="J76" s="148"/>
      <c r="K76" s="174">
        <f t="shared" ref="K76:V76" si="25">K77+K91+K100</f>
        <v>55.663</v>
      </c>
      <c r="L76" s="174">
        <f t="shared" si="25"/>
        <v>7638</v>
      </c>
      <c r="M76" s="174">
        <f t="shared" si="25"/>
        <v>36063</v>
      </c>
      <c r="N76" s="174">
        <f t="shared" si="25"/>
        <v>9208.56588</v>
      </c>
      <c r="O76" s="174">
        <f t="shared" si="25"/>
        <v>1238.425685</v>
      </c>
      <c r="P76" s="174">
        <f t="shared" si="25"/>
        <v>1961.789616</v>
      </c>
      <c r="Q76" s="174">
        <f t="shared" si="25"/>
        <v>0</v>
      </c>
      <c r="R76" s="174">
        <f t="shared" si="25"/>
        <v>29.935682</v>
      </c>
      <c r="S76" s="174">
        <f t="shared" si="25"/>
        <v>11.332528</v>
      </c>
      <c r="T76" s="174">
        <f t="shared" si="25"/>
        <v>5967.082369</v>
      </c>
      <c r="U76" s="174">
        <f t="shared" si="25"/>
        <v>0</v>
      </c>
      <c r="V76" s="174">
        <f t="shared" si="25"/>
        <v>0</v>
      </c>
      <c r="W76" s="185"/>
      <c r="X76" s="185"/>
      <c r="Y76" s="185"/>
      <c r="Z76" s="185"/>
      <c r="AA76" s="192"/>
      <c r="AB76" s="192"/>
      <c r="AC76" s="192"/>
      <c r="AD76" s="192"/>
      <c r="AE76" s="192"/>
      <c r="AF76" s="206"/>
      <c r="AG76" s="206"/>
      <c r="AH76" s="206"/>
      <c r="AI76" s="206"/>
      <c r="AJ76" s="206"/>
      <c r="AK76" s="206"/>
      <c r="AL76" s="206"/>
      <c r="AM76" s="206"/>
      <c r="AN76" s="206"/>
      <c r="AO76" s="206"/>
      <c r="AP76" s="206"/>
      <c r="AQ76" s="206"/>
      <c r="AR76" s="206"/>
      <c r="AS76" s="206"/>
      <c r="AT76" s="206"/>
      <c r="AU76" s="206"/>
      <c r="AV76" s="206"/>
      <c r="AW76" s="206"/>
      <c r="AX76" s="206"/>
      <c r="AY76" s="206"/>
      <c r="AZ76" s="206"/>
      <c r="BA76" s="206"/>
      <c r="BB76" s="206"/>
      <c r="BC76" s="206"/>
      <c r="BD76" s="206"/>
      <c r="BE76" s="206"/>
      <c r="BF76" s="206"/>
      <c r="BG76" s="206"/>
      <c r="BH76" s="206"/>
      <c r="BI76" s="206"/>
      <c r="BJ76" s="206"/>
      <c r="BK76" s="206"/>
      <c r="BL76" s="206"/>
      <c r="BM76" s="206"/>
      <c r="BN76" s="206"/>
      <c r="BO76" s="206"/>
      <c r="BP76" s="206"/>
      <c r="BQ76" s="206"/>
      <c r="BR76" s="206"/>
      <c r="BS76" s="206"/>
      <c r="BT76" s="206"/>
      <c r="BU76" s="206"/>
      <c r="BV76" s="206"/>
      <c r="BW76" s="206"/>
      <c r="BX76" s="206"/>
      <c r="BY76" s="206"/>
      <c r="BZ76" s="206"/>
      <c r="CA76" s="206"/>
      <c r="CB76" s="206"/>
      <c r="CC76" s="206"/>
      <c r="CD76" s="206"/>
      <c r="CE76" s="206"/>
      <c r="CF76" s="206"/>
      <c r="CG76" s="206"/>
      <c r="CH76" s="206"/>
      <c r="CI76" s="206"/>
      <c r="CJ76" s="206"/>
    </row>
    <row r="77" s="122" customFormat="1" ht="100" customHeight="1" spans="1:88">
      <c r="A77" s="147" t="s">
        <v>41</v>
      </c>
      <c r="B77" s="148" t="s">
        <v>193</v>
      </c>
      <c r="C77" s="148"/>
      <c r="D77" s="148"/>
      <c r="E77" s="149"/>
      <c r="F77" s="149"/>
      <c r="G77" s="149"/>
      <c r="H77" s="149"/>
      <c r="I77" s="149"/>
      <c r="J77" s="148"/>
      <c r="K77" s="174">
        <f t="shared" ref="K77:V77" si="26">K78+K79+K80+K81+K86+K87+K88+K89+K90</f>
        <v>20.18</v>
      </c>
      <c r="L77" s="174">
        <f t="shared" si="26"/>
        <v>6441</v>
      </c>
      <c r="M77" s="174">
        <f t="shared" si="26"/>
        <v>31895</v>
      </c>
      <c r="N77" s="174">
        <f t="shared" si="26"/>
        <v>7055.74</v>
      </c>
      <c r="O77" s="174">
        <f t="shared" si="26"/>
        <v>111.068015</v>
      </c>
      <c r="P77" s="174">
        <f t="shared" si="26"/>
        <v>976.789616</v>
      </c>
      <c r="Q77" s="174">
        <f t="shared" si="26"/>
        <v>0</v>
      </c>
      <c r="R77" s="174">
        <f t="shared" si="26"/>
        <v>0.8</v>
      </c>
      <c r="S77" s="174">
        <f t="shared" si="26"/>
        <v>0</v>
      </c>
      <c r="T77" s="174">
        <f t="shared" si="26"/>
        <v>5967.082369</v>
      </c>
      <c r="U77" s="174">
        <f t="shared" si="26"/>
        <v>0</v>
      </c>
      <c r="V77" s="174">
        <f t="shared" si="26"/>
        <v>0</v>
      </c>
      <c r="W77" s="185"/>
      <c r="X77" s="185"/>
      <c r="Y77" s="185"/>
      <c r="Z77" s="185"/>
      <c r="AA77" s="192"/>
      <c r="AB77" s="192"/>
      <c r="AC77" s="192"/>
      <c r="AD77" s="192"/>
      <c r="AE77" s="192"/>
      <c r="AF77" s="206"/>
      <c r="AG77" s="206"/>
      <c r="AH77" s="206"/>
      <c r="AI77" s="206"/>
      <c r="AJ77" s="206"/>
      <c r="AK77" s="206"/>
      <c r="AL77" s="206"/>
      <c r="AM77" s="206"/>
      <c r="AN77" s="206"/>
      <c r="AO77" s="206"/>
      <c r="AP77" s="206"/>
      <c r="AQ77" s="206"/>
      <c r="AR77" s="206"/>
      <c r="AS77" s="206"/>
      <c r="AT77" s="206"/>
      <c r="AU77" s="206"/>
      <c r="AV77" s="206"/>
      <c r="AW77" s="206"/>
      <c r="AX77" s="206"/>
      <c r="AY77" s="206"/>
      <c r="AZ77" s="206"/>
      <c r="BA77" s="206"/>
      <c r="BB77" s="206"/>
      <c r="BC77" s="206"/>
      <c r="BD77" s="206"/>
      <c r="BE77" s="206"/>
      <c r="BF77" s="206"/>
      <c r="BG77" s="206"/>
      <c r="BH77" s="206"/>
      <c r="BI77" s="206"/>
      <c r="BJ77" s="206"/>
      <c r="BK77" s="206"/>
      <c r="BL77" s="206"/>
      <c r="BM77" s="206"/>
      <c r="BN77" s="206"/>
      <c r="BO77" s="206"/>
      <c r="BP77" s="206"/>
      <c r="BQ77" s="206"/>
      <c r="BR77" s="206"/>
      <c r="BS77" s="206"/>
      <c r="BT77" s="206"/>
      <c r="BU77" s="206"/>
      <c r="BV77" s="206"/>
      <c r="BW77" s="206"/>
      <c r="BX77" s="206"/>
      <c r="BY77" s="206"/>
      <c r="BZ77" s="206"/>
      <c r="CA77" s="206"/>
      <c r="CB77" s="206"/>
      <c r="CC77" s="206"/>
      <c r="CD77" s="206"/>
      <c r="CE77" s="206"/>
      <c r="CF77" s="206"/>
      <c r="CG77" s="206"/>
      <c r="CH77" s="206"/>
      <c r="CI77" s="206"/>
      <c r="CJ77" s="206"/>
    </row>
    <row r="78" s="127" customFormat="1" ht="100" customHeight="1" spans="1:88">
      <c r="A78" s="156" t="s">
        <v>58</v>
      </c>
      <c r="B78" s="148" t="s">
        <v>194</v>
      </c>
      <c r="C78" s="148"/>
      <c r="D78" s="148"/>
      <c r="E78" s="149"/>
      <c r="F78" s="149"/>
      <c r="G78" s="149"/>
      <c r="H78" s="149"/>
      <c r="I78" s="149"/>
      <c r="J78" s="148"/>
      <c r="K78" s="174"/>
      <c r="L78" s="174"/>
      <c r="M78" s="174"/>
      <c r="N78" s="174"/>
      <c r="O78" s="174"/>
      <c r="P78" s="174"/>
      <c r="Q78" s="174"/>
      <c r="R78" s="174"/>
      <c r="S78" s="174"/>
      <c r="T78" s="174"/>
      <c r="U78" s="174"/>
      <c r="V78" s="174"/>
      <c r="W78" s="185"/>
      <c r="X78" s="185"/>
      <c r="Y78" s="185"/>
      <c r="Z78" s="185"/>
      <c r="AA78" s="308"/>
      <c r="AB78" s="308"/>
      <c r="AC78" s="308"/>
      <c r="AD78" s="308"/>
      <c r="AE78" s="308"/>
      <c r="AF78" s="218"/>
      <c r="AG78" s="218"/>
      <c r="AH78" s="218"/>
      <c r="AI78" s="218"/>
      <c r="AJ78" s="218"/>
      <c r="AK78" s="218"/>
      <c r="AL78" s="218"/>
      <c r="AM78" s="218"/>
      <c r="AN78" s="218"/>
      <c r="AO78" s="218"/>
      <c r="AP78" s="218"/>
      <c r="AQ78" s="218"/>
      <c r="AR78" s="218"/>
      <c r="AS78" s="218"/>
      <c r="AT78" s="218"/>
      <c r="AU78" s="218"/>
      <c r="AV78" s="218"/>
      <c r="AW78" s="218"/>
      <c r="AX78" s="218"/>
      <c r="AY78" s="218"/>
      <c r="AZ78" s="218"/>
      <c r="BA78" s="218"/>
      <c r="BB78" s="218"/>
      <c r="BC78" s="218"/>
      <c r="BD78" s="218"/>
      <c r="BE78" s="218"/>
      <c r="BF78" s="218"/>
      <c r="BG78" s="218"/>
      <c r="BH78" s="218"/>
      <c r="BI78" s="218"/>
      <c r="BJ78" s="218"/>
      <c r="BK78" s="218"/>
      <c r="BL78" s="218"/>
      <c r="BM78" s="218"/>
      <c r="BN78" s="218"/>
      <c r="BO78" s="218"/>
      <c r="BP78" s="218"/>
      <c r="BQ78" s="218"/>
      <c r="BR78" s="218"/>
      <c r="BS78" s="218"/>
      <c r="BT78" s="218"/>
      <c r="BU78" s="218"/>
      <c r="BV78" s="218"/>
      <c r="BW78" s="218"/>
      <c r="BX78" s="218"/>
      <c r="BY78" s="218"/>
      <c r="BZ78" s="218"/>
      <c r="CA78" s="218"/>
      <c r="CB78" s="218"/>
      <c r="CC78" s="218"/>
      <c r="CD78" s="218"/>
      <c r="CE78" s="218"/>
      <c r="CF78" s="218"/>
      <c r="CG78" s="218"/>
      <c r="CH78" s="218"/>
      <c r="CI78" s="218"/>
      <c r="CJ78" s="218"/>
    </row>
    <row r="79" s="127" customFormat="1" ht="100" customHeight="1" spans="1:88">
      <c r="A79" s="156" t="s">
        <v>58</v>
      </c>
      <c r="B79" s="148" t="s">
        <v>195</v>
      </c>
      <c r="C79" s="148"/>
      <c r="D79" s="148"/>
      <c r="E79" s="149"/>
      <c r="F79" s="149"/>
      <c r="G79" s="149"/>
      <c r="H79" s="149"/>
      <c r="I79" s="149"/>
      <c r="J79" s="148"/>
      <c r="K79" s="174"/>
      <c r="L79" s="174"/>
      <c r="M79" s="174"/>
      <c r="N79" s="174"/>
      <c r="O79" s="174"/>
      <c r="P79" s="174"/>
      <c r="Q79" s="174"/>
      <c r="R79" s="174"/>
      <c r="S79" s="174"/>
      <c r="T79" s="174"/>
      <c r="U79" s="174"/>
      <c r="V79" s="174"/>
      <c r="W79" s="185"/>
      <c r="X79" s="185"/>
      <c r="Y79" s="185"/>
      <c r="Z79" s="185"/>
      <c r="AA79" s="308"/>
      <c r="AB79" s="308"/>
      <c r="AC79" s="308"/>
      <c r="AD79" s="308"/>
      <c r="AE79" s="308"/>
      <c r="AF79" s="218"/>
      <c r="AG79" s="218"/>
      <c r="AH79" s="218"/>
      <c r="AI79" s="218"/>
      <c r="AJ79" s="218"/>
      <c r="AK79" s="218"/>
      <c r="AL79" s="218"/>
      <c r="AM79" s="218"/>
      <c r="AN79" s="218"/>
      <c r="AO79" s="218"/>
      <c r="AP79" s="218"/>
      <c r="AQ79" s="218"/>
      <c r="AR79" s="218"/>
      <c r="AS79" s="218"/>
      <c r="AT79" s="218"/>
      <c r="AU79" s="218"/>
      <c r="AV79" s="218"/>
      <c r="AW79" s="218"/>
      <c r="AX79" s="218"/>
      <c r="AY79" s="218"/>
      <c r="AZ79" s="218"/>
      <c r="BA79" s="218"/>
      <c r="BB79" s="218"/>
      <c r="BC79" s="218"/>
      <c r="BD79" s="218"/>
      <c r="BE79" s="218"/>
      <c r="BF79" s="218"/>
      <c r="BG79" s="218"/>
      <c r="BH79" s="218"/>
      <c r="BI79" s="218"/>
      <c r="BJ79" s="218"/>
      <c r="BK79" s="218"/>
      <c r="BL79" s="218"/>
      <c r="BM79" s="218"/>
      <c r="BN79" s="218"/>
      <c r="BO79" s="218"/>
      <c r="BP79" s="218"/>
      <c r="BQ79" s="218"/>
      <c r="BR79" s="218"/>
      <c r="BS79" s="218"/>
      <c r="BT79" s="218"/>
      <c r="BU79" s="218"/>
      <c r="BV79" s="218"/>
      <c r="BW79" s="218"/>
      <c r="BX79" s="218"/>
      <c r="BY79" s="218"/>
      <c r="BZ79" s="218"/>
      <c r="CA79" s="218"/>
      <c r="CB79" s="218"/>
      <c r="CC79" s="218"/>
      <c r="CD79" s="218"/>
      <c r="CE79" s="218"/>
      <c r="CF79" s="218"/>
      <c r="CG79" s="218"/>
      <c r="CH79" s="218"/>
      <c r="CI79" s="218"/>
      <c r="CJ79" s="218"/>
    </row>
    <row r="80" s="127" customFormat="1" ht="100" customHeight="1" spans="1:88">
      <c r="A80" s="156" t="s">
        <v>58</v>
      </c>
      <c r="B80" s="148" t="s">
        <v>196</v>
      </c>
      <c r="C80" s="148"/>
      <c r="D80" s="148"/>
      <c r="E80" s="149"/>
      <c r="F80" s="149"/>
      <c r="G80" s="149"/>
      <c r="H80" s="149"/>
      <c r="I80" s="149"/>
      <c r="J80" s="148"/>
      <c r="K80" s="174"/>
      <c r="L80" s="174"/>
      <c r="M80" s="174"/>
      <c r="N80" s="174"/>
      <c r="O80" s="174"/>
      <c r="P80" s="174"/>
      <c r="Q80" s="174"/>
      <c r="R80" s="174"/>
      <c r="S80" s="174"/>
      <c r="T80" s="174"/>
      <c r="U80" s="174"/>
      <c r="V80" s="174"/>
      <c r="W80" s="185"/>
      <c r="X80" s="185"/>
      <c r="Y80" s="185"/>
      <c r="Z80" s="185"/>
      <c r="AA80" s="308"/>
      <c r="AB80" s="308"/>
      <c r="AC80" s="308"/>
      <c r="AD80" s="308"/>
      <c r="AE80" s="308"/>
      <c r="AF80" s="218"/>
      <c r="AG80" s="218"/>
      <c r="AH80" s="218"/>
      <c r="AI80" s="218"/>
      <c r="AJ80" s="218"/>
      <c r="AK80" s="218"/>
      <c r="AL80" s="218"/>
      <c r="AM80" s="218"/>
      <c r="AN80" s="218"/>
      <c r="AO80" s="218"/>
      <c r="AP80" s="218"/>
      <c r="AQ80" s="218"/>
      <c r="AR80" s="218"/>
      <c r="AS80" s="218"/>
      <c r="AT80" s="218"/>
      <c r="AU80" s="218"/>
      <c r="AV80" s="218"/>
      <c r="AW80" s="218"/>
      <c r="AX80" s="218"/>
      <c r="AY80" s="218"/>
      <c r="AZ80" s="218"/>
      <c r="BA80" s="218"/>
      <c r="BB80" s="218"/>
      <c r="BC80" s="218"/>
      <c r="BD80" s="218"/>
      <c r="BE80" s="218"/>
      <c r="BF80" s="218"/>
      <c r="BG80" s="218"/>
      <c r="BH80" s="218"/>
      <c r="BI80" s="218"/>
      <c r="BJ80" s="218"/>
      <c r="BK80" s="218"/>
      <c r="BL80" s="218"/>
      <c r="BM80" s="218"/>
      <c r="BN80" s="218"/>
      <c r="BO80" s="218"/>
      <c r="BP80" s="218"/>
      <c r="BQ80" s="218"/>
      <c r="BR80" s="218"/>
      <c r="BS80" s="218"/>
      <c r="BT80" s="218"/>
      <c r="BU80" s="218"/>
      <c r="BV80" s="218"/>
      <c r="BW80" s="218"/>
      <c r="BX80" s="218"/>
      <c r="BY80" s="218"/>
      <c r="BZ80" s="218"/>
      <c r="CA80" s="218"/>
      <c r="CB80" s="218"/>
      <c r="CC80" s="218"/>
      <c r="CD80" s="218"/>
      <c r="CE80" s="218"/>
      <c r="CF80" s="218"/>
      <c r="CG80" s="218"/>
      <c r="CH80" s="218"/>
      <c r="CI80" s="218"/>
      <c r="CJ80" s="218"/>
    </row>
    <row r="81" s="127" customFormat="1" ht="100" customHeight="1" spans="1:88">
      <c r="A81" s="156" t="s">
        <v>58</v>
      </c>
      <c r="B81" s="148" t="s">
        <v>197</v>
      </c>
      <c r="C81" s="148"/>
      <c r="D81" s="148"/>
      <c r="E81" s="149"/>
      <c r="F81" s="149"/>
      <c r="G81" s="149"/>
      <c r="H81" s="149"/>
      <c r="I81" s="149"/>
      <c r="J81" s="148"/>
      <c r="K81" s="174">
        <f t="shared" ref="K81:V81" si="27">SUM(K82:K85)</f>
        <v>20.18</v>
      </c>
      <c r="L81" s="174">
        <f t="shared" si="27"/>
        <v>6441</v>
      </c>
      <c r="M81" s="174">
        <f t="shared" si="27"/>
        <v>31895</v>
      </c>
      <c r="N81" s="174">
        <f t="shared" si="27"/>
        <v>7055.74</v>
      </c>
      <c r="O81" s="174">
        <f t="shared" si="27"/>
        <v>111.068015</v>
      </c>
      <c r="P81" s="174">
        <f t="shared" si="27"/>
        <v>976.789616</v>
      </c>
      <c r="Q81" s="174">
        <f t="shared" si="27"/>
        <v>0</v>
      </c>
      <c r="R81" s="174">
        <f t="shared" si="27"/>
        <v>0.8</v>
      </c>
      <c r="S81" s="174">
        <f t="shared" si="27"/>
        <v>0</v>
      </c>
      <c r="T81" s="174">
        <f t="shared" si="27"/>
        <v>5967.082369</v>
      </c>
      <c r="U81" s="174">
        <f t="shared" si="27"/>
        <v>0</v>
      </c>
      <c r="V81" s="174">
        <f t="shared" si="27"/>
        <v>0</v>
      </c>
      <c r="W81" s="185"/>
      <c r="X81" s="185"/>
      <c r="Y81" s="185"/>
      <c r="Z81" s="185"/>
      <c r="AA81" s="308"/>
      <c r="AB81" s="308"/>
      <c r="AC81" s="308"/>
      <c r="AD81" s="308"/>
      <c r="AE81" s="308"/>
      <c r="AF81" s="218"/>
      <c r="AG81" s="218"/>
      <c r="AH81" s="218"/>
      <c r="AI81" s="218"/>
      <c r="AJ81" s="218"/>
      <c r="AK81" s="218"/>
      <c r="AL81" s="218"/>
      <c r="AM81" s="218"/>
      <c r="AN81" s="218"/>
      <c r="AO81" s="218"/>
      <c r="AP81" s="218"/>
      <c r="AQ81" s="218"/>
      <c r="AR81" s="218"/>
      <c r="AS81" s="218"/>
      <c r="AT81" s="218"/>
      <c r="AU81" s="218"/>
      <c r="AV81" s="218"/>
      <c r="AW81" s="218"/>
      <c r="AX81" s="218"/>
      <c r="AY81" s="218"/>
      <c r="AZ81" s="218"/>
      <c r="BA81" s="218"/>
      <c r="BB81" s="218"/>
      <c r="BC81" s="218"/>
      <c r="BD81" s="218"/>
      <c r="BE81" s="218"/>
      <c r="BF81" s="218"/>
      <c r="BG81" s="218"/>
      <c r="BH81" s="218"/>
      <c r="BI81" s="218"/>
      <c r="BJ81" s="218"/>
      <c r="BK81" s="218"/>
      <c r="BL81" s="218"/>
      <c r="BM81" s="218"/>
      <c r="BN81" s="218"/>
      <c r="BO81" s="218"/>
      <c r="BP81" s="218"/>
      <c r="BQ81" s="218"/>
      <c r="BR81" s="218"/>
      <c r="BS81" s="218"/>
      <c r="BT81" s="218"/>
      <c r="BU81" s="218"/>
      <c r="BV81" s="218"/>
      <c r="BW81" s="218"/>
      <c r="BX81" s="218"/>
      <c r="BY81" s="218"/>
      <c r="BZ81" s="218"/>
      <c r="CA81" s="218"/>
      <c r="CB81" s="218"/>
      <c r="CC81" s="218"/>
      <c r="CD81" s="218"/>
      <c r="CE81" s="218"/>
      <c r="CF81" s="218"/>
      <c r="CG81" s="218"/>
      <c r="CH81" s="218"/>
      <c r="CI81" s="218"/>
      <c r="CJ81" s="218"/>
    </row>
    <row r="82" s="124" customFormat="1" ht="409" customHeight="1" spans="1:89">
      <c r="A82" s="288">
        <v>18</v>
      </c>
      <c r="B82" s="254" t="s">
        <v>198</v>
      </c>
      <c r="C82" s="291">
        <v>2025</v>
      </c>
      <c r="D82" s="303" t="s">
        <v>199</v>
      </c>
      <c r="E82" s="254" t="s">
        <v>123</v>
      </c>
      <c r="F82" s="254" t="s">
        <v>142</v>
      </c>
      <c r="G82" s="242" t="s">
        <v>200</v>
      </c>
      <c r="H82" s="254" t="s">
        <v>201</v>
      </c>
      <c r="I82" s="242" t="s">
        <v>202</v>
      </c>
      <c r="J82" s="303" t="s">
        <v>337</v>
      </c>
      <c r="K82" s="254">
        <v>4.18</v>
      </c>
      <c r="L82" s="248">
        <v>2363</v>
      </c>
      <c r="M82" s="248">
        <v>8581</v>
      </c>
      <c r="N82" s="254">
        <v>5579.41</v>
      </c>
      <c r="O82" s="254"/>
      <c r="P82" s="248">
        <v>628.789616</v>
      </c>
      <c r="Q82" s="248"/>
      <c r="R82" s="248">
        <v>0.8</v>
      </c>
      <c r="S82" s="248"/>
      <c r="T82" s="254">
        <f>N82-P82-R82</f>
        <v>4949.820384</v>
      </c>
      <c r="U82" s="254" t="s">
        <v>435</v>
      </c>
      <c r="V82" s="248"/>
      <c r="W82" s="254" t="s">
        <v>204</v>
      </c>
      <c r="X82" s="254" t="s">
        <v>205</v>
      </c>
      <c r="Y82" s="254" t="s">
        <v>135</v>
      </c>
      <c r="Z82" s="254" t="s">
        <v>136</v>
      </c>
      <c r="AA82" s="254" t="s">
        <v>137</v>
      </c>
      <c r="AB82" s="241" t="s">
        <v>338</v>
      </c>
      <c r="AC82" s="241" t="s">
        <v>207</v>
      </c>
      <c r="AD82" s="254"/>
      <c r="AE82" s="302"/>
      <c r="AF82" s="134"/>
      <c r="AG82" s="134"/>
      <c r="AH82" s="134"/>
      <c r="AI82" s="134"/>
      <c r="AJ82" s="134"/>
      <c r="AK82" s="134"/>
      <c r="AL82" s="134"/>
      <c r="AM82" s="134"/>
      <c r="AN82" s="134"/>
      <c r="AO82" s="134"/>
      <c r="AP82" s="134"/>
      <c r="AQ82" s="134"/>
      <c r="AR82" s="134"/>
      <c r="AS82" s="134"/>
      <c r="AT82" s="134"/>
      <c r="AU82" s="134"/>
      <c r="AV82" s="134"/>
      <c r="AW82" s="134"/>
      <c r="AX82" s="134"/>
      <c r="AY82" s="134"/>
      <c r="AZ82" s="134"/>
      <c r="BA82" s="134"/>
      <c r="BB82" s="134"/>
      <c r="BC82" s="134"/>
      <c r="BD82" s="134"/>
      <c r="BE82" s="134"/>
      <c r="BF82" s="134"/>
      <c r="BG82" s="134"/>
      <c r="BH82" s="134"/>
      <c r="BI82" s="134"/>
      <c r="BJ82" s="134"/>
      <c r="BK82" s="134"/>
      <c r="BL82" s="134"/>
      <c r="BM82" s="134"/>
      <c r="BN82" s="134"/>
      <c r="BO82" s="134"/>
      <c r="BP82" s="134"/>
      <c r="BQ82" s="134"/>
      <c r="BR82" s="134"/>
      <c r="BS82" s="134"/>
      <c r="BT82" s="134"/>
      <c r="BU82" s="134"/>
      <c r="BV82" s="134"/>
      <c r="BW82" s="134"/>
      <c r="BX82" s="134"/>
      <c r="BY82" s="134"/>
      <c r="BZ82" s="134"/>
      <c r="CA82" s="134"/>
      <c r="CB82" s="134"/>
      <c r="CC82" s="134"/>
      <c r="CD82" s="134"/>
      <c r="CE82" s="134"/>
      <c r="CF82" s="134"/>
      <c r="CG82" s="134"/>
      <c r="CH82" s="134"/>
      <c r="CI82" s="134"/>
      <c r="CJ82" s="134"/>
      <c r="CK82" s="213"/>
    </row>
    <row r="83" s="124" customFormat="1" ht="202.5" spans="1:89">
      <c r="A83" s="288">
        <v>19</v>
      </c>
      <c r="B83" s="254" t="s">
        <v>208</v>
      </c>
      <c r="C83" s="254">
        <v>2025</v>
      </c>
      <c r="D83" s="241" t="s">
        <v>209</v>
      </c>
      <c r="E83" s="254" t="s">
        <v>123</v>
      </c>
      <c r="F83" s="254" t="s">
        <v>142</v>
      </c>
      <c r="G83" s="242" t="s">
        <v>200</v>
      </c>
      <c r="H83" s="254" t="s">
        <v>210</v>
      </c>
      <c r="I83" s="254" t="s">
        <v>211</v>
      </c>
      <c r="J83" s="289" t="s">
        <v>339</v>
      </c>
      <c r="K83" s="254">
        <v>10</v>
      </c>
      <c r="L83" s="248">
        <v>132</v>
      </c>
      <c r="M83" s="248">
        <v>684</v>
      </c>
      <c r="N83" s="254">
        <v>790.35</v>
      </c>
      <c r="O83" s="254">
        <v>18.7056</v>
      </c>
      <c r="P83" s="254"/>
      <c r="Q83" s="254"/>
      <c r="R83" s="254"/>
      <c r="S83" s="254"/>
      <c r="T83" s="254">
        <f>N83-O83</f>
        <v>771.6444</v>
      </c>
      <c r="U83" s="254" t="s">
        <v>457</v>
      </c>
      <c r="V83" s="254"/>
      <c r="W83" s="254" t="s">
        <v>204</v>
      </c>
      <c r="X83" s="254" t="s">
        <v>205</v>
      </c>
      <c r="Y83" s="254" t="s">
        <v>135</v>
      </c>
      <c r="Z83" s="254" t="s">
        <v>136</v>
      </c>
      <c r="AA83" s="254" t="s">
        <v>137</v>
      </c>
      <c r="AB83" s="241" t="s">
        <v>340</v>
      </c>
      <c r="AC83" s="241" t="s">
        <v>215</v>
      </c>
      <c r="AD83" s="254"/>
      <c r="AE83" s="302"/>
      <c r="AF83" s="134"/>
      <c r="AG83" s="134"/>
      <c r="AH83" s="134"/>
      <c r="AI83" s="134"/>
      <c r="AJ83" s="134"/>
      <c r="AK83" s="134"/>
      <c r="AL83" s="134"/>
      <c r="AM83" s="134"/>
      <c r="AN83" s="134"/>
      <c r="AO83" s="134"/>
      <c r="AP83" s="134"/>
      <c r="AQ83" s="134"/>
      <c r="AR83" s="134"/>
      <c r="AS83" s="134"/>
      <c r="AT83" s="134"/>
      <c r="AU83" s="134"/>
      <c r="AV83" s="134"/>
      <c r="AW83" s="134"/>
      <c r="AX83" s="134"/>
      <c r="AY83" s="134"/>
      <c r="AZ83" s="134"/>
      <c r="BA83" s="134"/>
      <c r="BB83" s="134"/>
      <c r="BC83" s="134"/>
      <c r="BD83" s="134"/>
      <c r="BE83" s="134"/>
      <c r="BF83" s="134"/>
      <c r="BG83" s="134"/>
      <c r="BH83" s="134"/>
      <c r="BI83" s="134"/>
      <c r="BJ83" s="134"/>
      <c r="BK83" s="134"/>
      <c r="BL83" s="134"/>
      <c r="BM83" s="134"/>
      <c r="BN83" s="134"/>
      <c r="BO83" s="134"/>
      <c r="BP83" s="134"/>
      <c r="BQ83" s="134"/>
      <c r="BR83" s="134"/>
      <c r="BS83" s="134"/>
      <c r="BT83" s="134"/>
      <c r="BU83" s="134"/>
      <c r="BV83" s="134"/>
      <c r="BW83" s="134"/>
      <c r="BX83" s="134"/>
      <c r="BY83" s="134"/>
      <c r="BZ83" s="134"/>
      <c r="CA83" s="134"/>
      <c r="CB83" s="134"/>
      <c r="CC83" s="134"/>
      <c r="CD83" s="134"/>
      <c r="CE83" s="134"/>
      <c r="CF83" s="134"/>
      <c r="CG83" s="134"/>
      <c r="CH83" s="134"/>
      <c r="CI83" s="134"/>
      <c r="CJ83" s="134"/>
      <c r="CK83" s="213"/>
    </row>
    <row r="84" s="131" customFormat="1" ht="230" customHeight="1" spans="1:88">
      <c r="A84" s="288">
        <v>20</v>
      </c>
      <c r="B84" s="254" t="s">
        <v>407</v>
      </c>
      <c r="C84" s="301">
        <v>2025</v>
      </c>
      <c r="D84" s="304" t="s">
        <v>408</v>
      </c>
      <c r="E84" s="304" t="s">
        <v>123</v>
      </c>
      <c r="F84" s="304" t="s">
        <v>142</v>
      </c>
      <c r="G84" s="301" t="s">
        <v>47</v>
      </c>
      <c r="H84" s="301" t="s">
        <v>422</v>
      </c>
      <c r="I84" s="301" t="s">
        <v>409</v>
      </c>
      <c r="J84" s="289" t="s">
        <v>423</v>
      </c>
      <c r="K84" s="248">
        <v>6</v>
      </c>
      <c r="L84" s="305">
        <v>3596</v>
      </c>
      <c r="M84" s="305">
        <v>21578</v>
      </c>
      <c r="N84" s="248">
        <v>637.98</v>
      </c>
      <c r="O84" s="248">
        <v>92.362415</v>
      </c>
      <c r="P84" s="306">
        <v>300</v>
      </c>
      <c r="Q84" s="305"/>
      <c r="R84" s="305"/>
      <c r="S84" s="305"/>
      <c r="T84" s="305">
        <f>N84-O84-P84</f>
        <v>245.617585</v>
      </c>
      <c r="U84" s="301" t="s">
        <v>435</v>
      </c>
      <c r="V84" s="305"/>
      <c r="W84" s="301" t="s">
        <v>204</v>
      </c>
      <c r="X84" s="301" t="s">
        <v>205</v>
      </c>
      <c r="Y84" s="301" t="s">
        <v>135</v>
      </c>
      <c r="Z84" s="301" t="s">
        <v>136</v>
      </c>
      <c r="AA84" s="301" t="s">
        <v>137</v>
      </c>
      <c r="AB84" s="301" t="s">
        <v>424</v>
      </c>
      <c r="AC84" s="309" t="s">
        <v>472</v>
      </c>
      <c r="AD84" s="254"/>
      <c r="AE84" s="302"/>
      <c r="AF84" s="134"/>
      <c r="AG84" s="134"/>
      <c r="AH84" s="134"/>
      <c r="AI84" s="134"/>
      <c r="AJ84" s="134"/>
      <c r="AK84" s="134"/>
      <c r="AL84" s="134"/>
      <c r="AM84" s="134"/>
      <c r="AN84" s="134"/>
      <c r="AO84" s="134"/>
      <c r="AP84" s="134"/>
      <c r="AQ84" s="134"/>
      <c r="AR84" s="134"/>
      <c r="AS84" s="134"/>
      <c r="AT84" s="134"/>
      <c r="AU84" s="134"/>
      <c r="AV84" s="134"/>
      <c r="AW84" s="134"/>
      <c r="AX84" s="134"/>
      <c r="AY84" s="134"/>
      <c r="AZ84" s="134"/>
      <c r="BA84" s="134"/>
      <c r="BB84" s="134"/>
      <c r="BC84" s="134"/>
      <c r="BD84" s="134"/>
      <c r="BE84" s="134"/>
      <c r="BF84" s="134"/>
      <c r="BG84" s="134"/>
      <c r="BH84" s="134"/>
      <c r="BI84" s="134"/>
      <c r="BJ84" s="134"/>
      <c r="BK84" s="134"/>
      <c r="BL84" s="134"/>
      <c r="BM84" s="134"/>
      <c r="BN84" s="134"/>
      <c r="BO84" s="134"/>
      <c r="BP84" s="134"/>
      <c r="BQ84" s="134"/>
      <c r="BR84" s="134"/>
      <c r="BS84" s="134"/>
      <c r="BT84" s="134"/>
      <c r="BU84" s="134"/>
      <c r="BV84" s="134"/>
      <c r="BW84" s="134"/>
      <c r="BX84" s="134"/>
      <c r="BY84" s="134"/>
      <c r="BZ84" s="134"/>
      <c r="CA84" s="134"/>
      <c r="CB84" s="134"/>
      <c r="CC84" s="134"/>
      <c r="CD84" s="134"/>
      <c r="CE84" s="134"/>
      <c r="CF84" s="134"/>
      <c r="CG84" s="134"/>
      <c r="CH84" s="134"/>
      <c r="CI84" s="134"/>
      <c r="CJ84" s="134"/>
    </row>
    <row r="85" s="131" customFormat="1" ht="409" customHeight="1" spans="1:88">
      <c r="A85" s="254">
        <v>21</v>
      </c>
      <c r="B85" s="301" t="s">
        <v>458</v>
      </c>
      <c r="C85" s="304">
        <v>2025</v>
      </c>
      <c r="D85" s="304" t="s">
        <v>459</v>
      </c>
      <c r="E85" s="304" t="s">
        <v>40</v>
      </c>
      <c r="F85" s="301" t="s">
        <v>66</v>
      </c>
      <c r="G85" s="301" t="s">
        <v>47</v>
      </c>
      <c r="H85" s="301" t="s">
        <v>460</v>
      </c>
      <c r="I85" s="307" t="s">
        <v>461</v>
      </c>
      <c r="J85" s="254" t="s">
        <v>462</v>
      </c>
      <c r="K85" s="254"/>
      <c r="L85" s="254">
        <v>350</v>
      </c>
      <c r="M85" s="254">
        <v>1052</v>
      </c>
      <c r="N85" s="254">
        <v>48</v>
      </c>
      <c r="O85" s="254"/>
      <c r="P85" s="254">
        <v>48</v>
      </c>
      <c r="Q85" s="254"/>
      <c r="R85" s="254"/>
      <c r="S85" s="254"/>
      <c r="T85" s="254"/>
      <c r="U85" s="254"/>
      <c r="V85" s="254"/>
      <c r="W85" s="254" t="s">
        <v>430</v>
      </c>
      <c r="X85" s="254" t="s">
        <v>431</v>
      </c>
      <c r="Y85" s="301" t="s">
        <v>135</v>
      </c>
      <c r="Z85" s="301" t="s">
        <v>136</v>
      </c>
      <c r="AA85" s="301" t="s">
        <v>137</v>
      </c>
      <c r="AB85" s="290" t="s">
        <v>463</v>
      </c>
      <c r="AC85" s="299" t="s">
        <v>464</v>
      </c>
      <c r="AD85" s="254"/>
      <c r="AE85" s="297"/>
      <c r="AF85" s="134"/>
      <c r="AG85" s="134"/>
      <c r="AH85" s="134"/>
      <c r="AI85" s="134"/>
      <c r="AJ85" s="134"/>
      <c r="AK85" s="134"/>
      <c r="AL85" s="134"/>
      <c r="AM85" s="134"/>
      <c r="AN85" s="134"/>
      <c r="AO85" s="134"/>
      <c r="AP85" s="134"/>
      <c r="AQ85" s="134"/>
      <c r="AR85" s="134"/>
      <c r="AS85" s="134"/>
      <c r="AT85" s="134"/>
      <c r="AU85" s="134"/>
      <c r="AV85" s="134"/>
      <c r="AW85" s="134"/>
      <c r="AX85" s="134"/>
      <c r="AY85" s="134"/>
      <c r="AZ85" s="134"/>
      <c r="BA85" s="134"/>
      <c r="BB85" s="134"/>
      <c r="BC85" s="134"/>
      <c r="BD85" s="134"/>
      <c r="BE85" s="134"/>
      <c r="BF85" s="134"/>
      <c r="BG85" s="134"/>
      <c r="BH85" s="134"/>
      <c r="BI85" s="134"/>
      <c r="BJ85" s="134"/>
      <c r="BK85" s="134"/>
      <c r="BL85" s="134"/>
      <c r="BM85" s="134"/>
      <c r="BN85" s="134"/>
      <c r="BO85" s="134"/>
      <c r="BP85" s="134"/>
      <c r="BQ85" s="134"/>
      <c r="BR85" s="134"/>
      <c r="BS85" s="134"/>
      <c r="BT85" s="134"/>
      <c r="BU85" s="134"/>
      <c r="BV85" s="134"/>
      <c r="BW85" s="134"/>
      <c r="BX85" s="134"/>
      <c r="BY85" s="134"/>
      <c r="BZ85" s="134"/>
      <c r="CA85" s="134"/>
      <c r="CB85" s="134"/>
      <c r="CC85" s="134"/>
      <c r="CD85" s="134"/>
      <c r="CE85" s="134"/>
      <c r="CF85" s="134"/>
      <c r="CG85" s="134"/>
      <c r="CH85" s="134"/>
      <c r="CI85" s="134"/>
      <c r="CJ85" s="134"/>
    </row>
    <row r="86" s="127" customFormat="1" ht="100" customHeight="1" spans="1:88">
      <c r="A86" s="156" t="s">
        <v>58</v>
      </c>
      <c r="B86" s="148" t="s">
        <v>216</v>
      </c>
      <c r="C86" s="148"/>
      <c r="D86" s="148"/>
      <c r="E86" s="149"/>
      <c r="F86" s="149"/>
      <c r="G86" s="149"/>
      <c r="H86" s="149"/>
      <c r="I86" s="149"/>
      <c r="J86" s="148"/>
      <c r="K86" s="174"/>
      <c r="L86" s="174"/>
      <c r="M86" s="174"/>
      <c r="N86" s="174"/>
      <c r="O86" s="174"/>
      <c r="P86" s="174"/>
      <c r="Q86" s="174"/>
      <c r="R86" s="174"/>
      <c r="S86" s="174"/>
      <c r="T86" s="174"/>
      <c r="U86" s="174"/>
      <c r="V86" s="174"/>
      <c r="W86" s="185"/>
      <c r="X86" s="185"/>
      <c r="Y86" s="185"/>
      <c r="Z86" s="185"/>
      <c r="AA86" s="308"/>
      <c r="AB86" s="308"/>
      <c r="AC86" s="308"/>
      <c r="AD86" s="308"/>
      <c r="AE86" s="308"/>
      <c r="AF86" s="218"/>
      <c r="AG86" s="218"/>
      <c r="AH86" s="218"/>
      <c r="AI86" s="218"/>
      <c r="AJ86" s="218"/>
      <c r="AK86" s="218"/>
      <c r="AL86" s="218"/>
      <c r="AM86" s="218"/>
      <c r="AN86" s="218"/>
      <c r="AO86" s="218"/>
      <c r="AP86" s="218"/>
      <c r="AQ86" s="218"/>
      <c r="AR86" s="218"/>
      <c r="AS86" s="218"/>
      <c r="AT86" s="218"/>
      <c r="AU86" s="218"/>
      <c r="AV86" s="218"/>
      <c r="AW86" s="218"/>
      <c r="AX86" s="218"/>
      <c r="AY86" s="218"/>
      <c r="AZ86" s="218"/>
      <c r="BA86" s="218"/>
      <c r="BB86" s="218"/>
      <c r="BC86" s="218"/>
      <c r="BD86" s="218"/>
      <c r="BE86" s="218"/>
      <c r="BF86" s="218"/>
      <c r="BG86" s="218"/>
      <c r="BH86" s="218"/>
      <c r="BI86" s="218"/>
      <c r="BJ86" s="218"/>
      <c r="BK86" s="218"/>
      <c r="BL86" s="218"/>
      <c r="BM86" s="218"/>
      <c r="BN86" s="218"/>
      <c r="BO86" s="218"/>
      <c r="BP86" s="218"/>
      <c r="BQ86" s="218"/>
      <c r="BR86" s="218"/>
      <c r="BS86" s="218"/>
      <c r="BT86" s="218"/>
      <c r="BU86" s="218"/>
      <c r="BV86" s="218"/>
      <c r="BW86" s="218"/>
      <c r="BX86" s="218"/>
      <c r="BY86" s="218"/>
      <c r="BZ86" s="218"/>
      <c r="CA86" s="218"/>
      <c r="CB86" s="218"/>
      <c r="CC86" s="218"/>
      <c r="CD86" s="218"/>
      <c r="CE86" s="218"/>
      <c r="CF86" s="218"/>
      <c r="CG86" s="218"/>
      <c r="CH86" s="218"/>
      <c r="CI86" s="218"/>
      <c r="CJ86" s="218"/>
    </row>
    <row r="87" s="127" customFormat="1" ht="100" customHeight="1" spans="1:88">
      <c r="A87" s="156" t="s">
        <v>58</v>
      </c>
      <c r="B87" s="148" t="s">
        <v>217</v>
      </c>
      <c r="C87" s="148"/>
      <c r="D87" s="148"/>
      <c r="E87" s="149"/>
      <c r="F87" s="149"/>
      <c r="G87" s="149"/>
      <c r="H87" s="149"/>
      <c r="I87" s="149"/>
      <c r="J87" s="148"/>
      <c r="K87" s="174"/>
      <c r="L87" s="174"/>
      <c r="M87" s="174"/>
      <c r="N87" s="174"/>
      <c r="O87" s="174"/>
      <c r="P87" s="174"/>
      <c r="Q87" s="174"/>
      <c r="R87" s="174"/>
      <c r="S87" s="174"/>
      <c r="T87" s="174"/>
      <c r="U87" s="174"/>
      <c r="V87" s="174"/>
      <c r="W87" s="185"/>
      <c r="X87" s="185"/>
      <c r="Y87" s="185"/>
      <c r="Z87" s="185"/>
      <c r="AA87" s="308"/>
      <c r="AB87" s="308"/>
      <c r="AC87" s="308"/>
      <c r="AD87" s="308"/>
      <c r="AE87" s="308"/>
      <c r="AF87" s="218"/>
      <c r="AG87" s="218"/>
      <c r="AH87" s="218"/>
      <c r="AI87" s="218"/>
      <c r="AJ87" s="218"/>
      <c r="AK87" s="218"/>
      <c r="AL87" s="218"/>
      <c r="AM87" s="218"/>
      <c r="AN87" s="218"/>
      <c r="AO87" s="218"/>
      <c r="AP87" s="218"/>
      <c r="AQ87" s="218"/>
      <c r="AR87" s="218"/>
      <c r="AS87" s="218"/>
      <c r="AT87" s="218"/>
      <c r="AU87" s="218"/>
      <c r="AV87" s="218"/>
      <c r="AW87" s="218"/>
      <c r="AX87" s="218"/>
      <c r="AY87" s="218"/>
      <c r="AZ87" s="218"/>
      <c r="BA87" s="218"/>
      <c r="BB87" s="218"/>
      <c r="BC87" s="218"/>
      <c r="BD87" s="218"/>
      <c r="BE87" s="218"/>
      <c r="BF87" s="218"/>
      <c r="BG87" s="218"/>
      <c r="BH87" s="218"/>
      <c r="BI87" s="218"/>
      <c r="BJ87" s="218"/>
      <c r="BK87" s="218"/>
      <c r="BL87" s="218"/>
      <c r="BM87" s="218"/>
      <c r="BN87" s="218"/>
      <c r="BO87" s="218"/>
      <c r="BP87" s="218"/>
      <c r="BQ87" s="218"/>
      <c r="BR87" s="218"/>
      <c r="BS87" s="218"/>
      <c r="BT87" s="218"/>
      <c r="BU87" s="218"/>
      <c r="BV87" s="218"/>
      <c r="BW87" s="218"/>
      <c r="BX87" s="218"/>
      <c r="BY87" s="218"/>
      <c r="BZ87" s="218"/>
      <c r="CA87" s="218"/>
      <c r="CB87" s="218"/>
      <c r="CC87" s="218"/>
      <c r="CD87" s="218"/>
      <c r="CE87" s="218"/>
      <c r="CF87" s="218"/>
      <c r="CG87" s="218"/>
      <c r="CH87" s="218"/>
      <c r="CI87" s="218"/>
      <c r="CJ87" s="218"/>
    </row>
    <row r="88" s="127" customFormat="1" ht="100" customHeight="1" spans="1:88">
      <c r="A88" s="156" t="s">
        <v>58</v>
      </c>
      <c r="B88" s="148" t="s">
        <v>405</v>
      </c>
      <c r="C88" s="148"/>
      <c r="D88" s="148"/>
      <c r="E88" s="149"/>
      <c r="F88" s="149"/>
      <c r="G88" s="149"/>
      <c r="H88" s="149"/>
      <c r="I88" s="149"/>
      <c r="J88" s="148"/>
      <c r="K88" s="174"/>
      <c r="L88" s="174"/>
      <c r="M88" s="174"/>
      <c r="N88" s="174"/>
      <c r="O88" s="174"/>
      <c r="P88" s="174"/>
      <c r="Q88" s="174"/>
      <c r="R88" s="174"/>
      <c r="S88" s="174"/>
      <c r="T88" s="174"/>
      <c r="U88" s="174"/>
      <c r="V88" s="174"/>
      <c r="W88" s="185"/>
      <c r="X88" s="185"/>
      <c r="Y88" s="185"/>
      <c r="Z88" s="185"/>
      <c r="AA88" s="308"/>
      <c r="AB88" s="308"/>
      <c r="AC88" s="308"/>
      <c r="AD88" s="308"/>
      <c r="AE88" s="308"/>
      <c r="AF88" s="218"/>
      <c r="AG88" s="218"/>
      <c r="AH88" s="218"/>
      <c r="AI88" s="218"/>
      <c r="AJ88" s="218"/>
      <c r="AK88" s="218"/>
      <c r="AL88" s="218"/>
      <c r="AM88" s="218"/>
      <c r="AN88" s="218"/>
      <c r="AO88" s="218"/>
      <c r="AP88" s="218"/>
      <c r="AQ88" s="218"/>
      <c r="AR88" s="218"/>
      <c r="AS88" s="218"/>
      <c r="AT88" s="218"/>
      <c r="AU88" s="218"/>
      <c r="AV88" s="218"/>
      <c r="AW88" s="218"/>
      <c r="AX88" s="218"/>
      <c r="AY88" s="218"/>
      <c r="AZ88" s="218"/>
      <c r="BA88" s="218"/>
      <c r="BB88" s="218"/>
      <c r="BC88" s="218"/>
      <c r="BD88" s="218"/>
      <c r="BE88" s="218"/>
      <c r="BF88" s="218"/>
      <c r="BG88" s="218"/>
      <c r="BH88" s="218"/>
      <c r="BI88" s="218"/>
      <c r="BJ88" s="218"/>
      <c r="BK88" s="218"/>
      <c r="BL88" s="218"/>
      <c r="BM88" s="218"/>
      <c r="BN88" s="218"/>
      <c r="BO88" s="218"/>
      <c r="BP88" s="218"/>
      <c r="BQ88" s="218"/>
      <c r="BR88" s="218"/>
      <c r="BS88" s="218"/>
      <c r="BT88" s="218"/>
      <c r="BU88" s="218"/>
      <c r="BV88" s="218"/>
      <c r="BW88" s="218"/>
      <c r="BX88" s="218"/>
      <c r="BY88" s="218"/>
      <c r="BZ88" s="218"/>
      <c r="CA88" s="218"/>
      <c r="CB88" s="218"/>
      <c r="CC88" s="218"/>
      <c r="CD88" s="218"/>
      <c r="CE88" s="218"/>
      <c r="CF88" s="218"/>
      <c r="CG88" s="218"/>
      <c r="CH88" s="218"/>
      <c r="CI88" s="218"/>
      <c r="CJ88" s="218"/>
    </row>
    <row r="89" s="127" customFormat="1" ht="100" customHeight="1" spans="1:88">
      <c r="A89" s="156" t="s">
        <v>58</v>
      </c>
      <c r="B89" s="148" t="s">
        <v>219</v>
      </c>
      <c r="C89" s="148"/>
      <c r="D89" s="148"/>
      <c r="E89" s="149"/>
      <c r="F89" s="149"/>
      <c r="G89" s="149"/>
      <c r="H89" s="149"/>
      <c r="I89" s="149"/>
      <c r="J89" s="148"/>
      <c r="K89" s="174"/>
      <c r="L89" s="174"/>
      <c r="M89" s="174"/>
      <c r="N89" s="174"/>
      <c r="O89" s="174"/>
      <c r="P89" s="174"/>
      <c r="Q89" s="174"/>
      <c r="R89" s="174"/>
      <c r="S89" s="174"/>
      <c r="T89" s="174"/>
      <c r="U89" s="174"/>
      <c r="V89" s="174"/>
      <c r="W89" s="185"/>
      <c r="X89" s="185"/>
      <c r="Y89" s="185"/>
      <c r="Z89" s="185"/>
      <c r="AA89" s="308"/>
      <c r="AB89" s="308"/>
      <c r="AC89" s="308"/>
      <c r="AD89" s="308"/>
      <c r="AE89" s="308"/>
      <c r="AF89" s="218"/>
      <c r="AG89" s="218"/>
      <c r="AH89" s="218"/>
      <c r="AI89" s="218"/>
      <c r="AJ89" s="218"/>
      <c r="AK89" s="218"/>
      <c r="AL89" s="218"/>
      <c r="AM89" s="218"/>
      <c r="AN89" s="218"/>
      <c r="AO89" s="218"/>
      <c r="AP89" s="218"/>
      <c r="AQ89" s="218"/>
      <c r="AR89" s="218"/>
      <c r="AS89" s="218"/>
      <c r="AT89" s="218"/>
      <c r="AU89" s="218"/>
      <c r="AV89" s="218"/>
      <c r="AW89" s="218"/>
      <c r="AX89" s="218"/>
      <c r="AY89" s="218"/>
      <c r="AZ89" s="218"/>
      <c r="BA89" s="218"/>
      <c r="BB89" s="218"/>
      <c r="BC89" s="218"/>
      <c r="BD89" s="218"/>
      <c r="BE89" s="218"/>
      <c r="BF89" s="218"/>
      <c r="BG89" s="218"/>
      <c r="BH89" s="218"/>
      <c r="BI89" s="218"/>
      <c r="BJ89" s="218"/>
      <c r="BK89" s="218"/>
      <c r="BL89" s="218"/>
      <c r="BM89" s="218"/>
      <c r="BN89" s="218"/>
      <c r="BO89" s="218"/>
      <c r="BP89" s="218"/>
      <c r="BQ89" s="218"/>
      <c r="BR89" s="218"/>
      <c r="BS89" s="218"/>
      <c r="BT89" s="218"/>
      <c r="BU89" s="218"/>
      <c r="BV89" s="218"/>
      <c r="BW89" s="218"/>
      <c r="BX89" s="218"/>
      <c r="BY89" s="218"/>
      <c r="BZ89" s="218"/>
      <c r="CA89" s="218"/>
      <c r="CB89" s="218"/>
      <c r="CC89" s="218"/>
      <c r="CD89" s="218"/>
      <c r="CE89" s="218"/>
      <c r="CF89" s="218"/>
      <c r="CG89" s="218"/>
      <c r="CH89" s="218"/>
      <c r="CI89" s="218"/>
      <c r="CJ89" s="218"/>
    </row>
    <row r="90" s="127" customFormat="1" ht="100" customHeight="1" spans="1:88">
      <c r="A90" s="156" t="s">
        <v>58</v>
      </c>
      <c r="B90" s="148" t="s">
        <v>220</v>
      </c>
      <c r="C90" s="148"/>
      <c r="D90" s="148"/>
      <c r="E90" s="149"/>
      <c r="F90" s="149"/>
      <c r="G90" s="149"/>
      <c r="H90" s="149"/>
      <c r="I90" s="149"/>
      <c r="J90" s="148"/>
      <c r="K90" s="174">
        <v>0</v>
      </c>
      <c r="L90" s="174">
        <v>0</v>
      </c>
      <c r="M90" s="174">
        <v>0</v>
      </c>
      <c r="N90" s="174">
        <v>0</v>
      </c>
      <c r="O90" s="174">
        <v>0</v>
      </c>
      <c r="P90" s="174">
        <v>0</v>
      </c>
      <c r="Q90" s="174">
        <v>0</v>
      </c>
      <c r="R90" s="174">
        <v>0</v>
      </c>
      <c r="S90" s="174">
        <v>0</v>
      </c>
      <c r="T90" s="174">
        <v>0</v>
      </c>
      <c r="U90" s="174">
        <v>0</v>
      </c>
      <c r="V90" s="174">
        <v>0</v>
      </c>
      <c r="W90" s="174">
        <v>0</v>
      </c>
      <c r="X90" s="174">
        <v>0</v>
      </c>
      <c r="Y90" s="174">
        <v>0</v>
      </c>
      <c r="Z90" s="174">
        <v>0</v>
      </c>
      <c r="AA90" s="174">
        <v>0</v>
      </c>
      <c r="AB90" s="308"/>
      <c r="AC90" s="308"/>
      <c r="AD90" s="308"/>
      <c r="AE90" s="308"/>
      <c r="AF90" s="218"/>
      <c r="AG90" s="218"/>
      <c r="AH90" s="218"/>
      <c r="AI90" s="218"/>
      <c r="AJ90" s="218"/>
      <c r="AK90" s="218"/>
      <c r="AL90" s="218"/>
      <c r="AM90" s="218"/>
      <c r="AN90" s="218"/>
      <c r="AO90" s="218"/>
      <c r="AP90" s="218"/>
      <c r="AQ90" s="218"/>
      <c r="AR90" s="218"/>
      <c r="AS90" s="218"/>
      <c r="AT90" s="218"/>
      <c r="AU90" s="218"/>
      <c r="AV90" s="218"/>
      <c r="AW90" s="218"/>
      <c r="AX90" s="218"/>
      <c r="AY90" s="218"/>
      <c r="AZ90" s="218"/>
      <c r="BA90" s="218"/>
      <c r="BB90" s="218"/>
      <c r="BC90" s="218"/>
      <c r="BD90" s="218"/>
      <c r="BE90" s="218"/>
      <c r="BF90" s="218"/>
      <c r="BG90" s="218"/>
      <c r="BH90" s="218"/>
      <c r="BI90" s="218"/>
      <c r="BJ90" s="218"/>
      <c r="BK90" s="218"/>
      <c r="BL90" s="218"/>
      <c r="BM90" s="218"/>
      <c r="BN90" s="218"/>
      <c r="BO90" s="218"/>
      <c r="BP90" s="218"/>
      <c r="BQ90" s="218"/>
      <c r="BR90" s="218"/>
      <c r="BS90" s="218"/>
      <c r="BT90" s="218"/>
      <c r="BU90" s="218"/>
      <c r="BV90" s="218"/>
      <c r="BW90" s="218"/>
      <c r="BX90" s="218"/>
      <c r="BY90" s="218"/>
      <c r="BZ90" s="218"/>
      <c r="CA90" s="218"/>
      <c r="CB90" s="218"/>
      <c r="CC90" s="218"/>
      <c r="CD90" s="218"/>
      <c r="CE90" s="218"/>
      <c r="CF90" s="218"/>
      <c r="CG90" s="218"/>
      <c r="CH90" s="218"/>
      <c r="CI90" s="218"/>
      <c r="CJ90" s="218"/>
    </row>
    <row r="91" s="127" customFormat="1" ht="100" customHeight="1" spans="1:88">
      <c r="A91" s="149" t="s">
        <v>41</v>
      </c>
      <c r="B91" s="148" t="s">
        <v>221</v>
      </c>
      <c r="C91" s="148"/>
      <c r="D91" s="148"/>
      <c r="E91" s="149"/>
      <c r="F91" s="149"/>
      <c r="G91" s="149"/>
      <c r="H91" s="149"/>
      <c r="I91" s="149"/>
      <c r="J91" s="148"/>
      <c r="K91" s="174">
        <f t="shared" ref="K91:V91" si="28">K92+K93+K98+K99</f>
        <v>35.483</v>
      </c>
      <c r="L91" s="174">
        <f t="shared" si="28"/>
        <v>1197</v>
      </c>
      <c r="M91" s="174">
        <f t="shared" si="28"/>
        <v>4168</v>
      </c>
      <c r="N91" s="174">
        <f t="shared" si="28"/>
        <v>2152.82588</v>
      </c>
      <c r="O91" s="174">
        <f t="shared" si="28"/>
        <v>1127.35767</v>
      </c>
      <c r="P91" s="174">
        <f t="shared" si="28"/>
        <v>985</v>
      </c>
      <c r="Q91" s="174">
        <f t="shared" si="28"/>
        <v>0</v>
      </c>
      <c r="R91" s="174">
        <f t="shared" si="28"/>
        <v>29.135682</v>
      </c>
      <c r="S91" s="174">
        <f t="shared" si="28"/>
        <v>11.332528</v>
      </c>
      <c r="T91" s="174">
        <f t="shared" si="28"/>
        <v>0</v>
      </c>
      <c r="U91" s="174">
        <f t="shared" si="28"/>
        <v>0</v>
      </c>
      <c r="V91" s="174">
        <f t="shared" si="28"/>
        <v>0</v>
      </c>
      <c r="W91" s="185"/>
      <c r="X91" s="185"/>
      <c r="Y91" s="185"/>
      <c r="Z91" s="185"/>
      <c r="AA91" s="308"/>
      <c r="AB91" s="308"/>
      <c r="AC91" s="308"/>
      <c r="AD91" s="308"/>
      <c r="AE91" s="308"/>
      <c r="AF91" s="218"/>
      <c r="AG91" s="218"/>
      <c r="AH91" s="218"/>
      <c r="AI91" s="218"/>
      <c r="AJ91" s="218"/>
      <c r="AK91" s="218"/>
      <c r="AL91" s="218"/>
      <c r="AM91" s="218"/>
      <c r="AN91" s="218"/>
      <c r="AO91" s="218"/>
      <c r="AP91" s="218"/>
      <c r="AQ91" s="218"/>
      <c r="AR91" s="218"/>
      <c r="AS91" s="218"/>
      <c r="AT91" s="218"/>
      <c r="AU91" s="218"/>
      <c r="AV91" s="218"/>
      <c r="AW91" s="218"/>
      <c r="AX91" s="218"/>
      <c r="AY91" s="218"/>
      <c r="AZ91" s="218"/>
      <c r="BA91" s="218"/>
      <c r="BB91" s="218"/>
      <c r="BC91" s="218"/>
      <c r="BD91" s="218"/>
      <c r="BE91" s="218"/>
      <c r="BF91" s="218"/>
      <c r="BG91" s="218"/>
      <c r="BH91" s="218"/>
      <c r="BI91" s="218"/>
      <c r="BJ91" s="218"/>
      <c r="BK91" s="218"/>
      <c r="BL91" s="218"/>
      <c r="BM91" s="218"/>
      <c r="BN91" s="218"/>
      <c r="BO91" s="218"/>
      <c r="BP91" s="218"/>
      <c r="BQ91" s="218"/>
      <c r="BR91" s="218"/>
      <c r="BS91" s="218"/>
      <c r="BT91" s="218"/>
      <c r="BU91" s="218"/>
      <c r="BV91" s="218"/>
      <c r="BW91" s="218"/>
      <c r="BX91" s="218"/>
      <c r="BY91" s="218"/>
      <c r="BZ91" s="218"/>
      <c r="CA91" s="218"/>
      <c r="CB91" s="218"/>
      <c r="CC91" s="218"/>
      <c r="CD91" s="218"/>
      <c r="CE91" s="218"/>
      <c r="CF91" s="218"/>
      <c r="CG91" s="218"/>
      <c r="CH91" s="218"/>
      <c r="CI91" s="218"/>
      <c r="CJ91" s="218"/>
    </row>
    <row r="92" s="127" customFormat="1" ht="100" customHeight="1" spans="1:88">
      <c r="A92" s="156" t="s">
        <v>58</v>
      </c>
      <c r="B92" s="148" t="s">
        <v>222</v>
      </c>
      <c r="C92" s="148"/>
      <c r="D92" s="148"/>
      <c r="E92" s="149"/>
      <c r="F92" s="149"/>
      <c r="G92" s="149"/>
      <c r="H92" s="149"/>
      <c r="I92" s="149"/>
      <c r="J92" s="148"/>
      <c r="K92" s="174"/>
      <c r="L92" s="174"/>
      <c r="M92" s="174"/>
      <c r="N92" s="174"/>
      <c r="O92" s="174"/>
      <c r="P92" s="174"/>
      <c r="Q92" s="174"/>
      <c r="R92" s="174"/>
      <c r="S92" s="174"/>
      <c r="T92" s="174"/>
      <c r="U92" s="174"/>
      <c r="V92" s="174"/>
      <c r="W92" s="185"/>
      <c r="X92" s="185"/>
      <c r="Y92" s="185"/>
      <c r="Z92" s="185"/>
      <c r="AA92" s="308"/>
      <c r="AB92" s="308"/>
      <c r="AC92" s="308"/>
      <c r="AD92" s="308"/>
      <c r="AE92" s="308"/>
      <c r="AF92" s="218"/>
      <c r="AG92" s="218"/>
      <c r="AH92" s="218"/>
      <c r="AI92" s="218"/>
      <c r="AJ92" s="218"/>
      <c r="AK92" s="218"/>
      <c r="AL92" s="218"/>
      <c r="AM92" s="218"/>
      <c r="AN92" s="218"/>
      <c r="AO92" s="218"/>
      <c r="AP92" s="218"/>
      <c r="AQ92" s="218"/>
      <c r="AR92" s="218"/>
      <c r="AS92" s="218"/>
      <c r="AT92" s="218"/>
      <c r="AU92" s="218"/>
      <c r="AV92" s="218"/>
      <c r="AW92" s="218"/>
      <c r="AX92" s="218"/>
      <c r="AY92" s="218"/>
      <c r="AZ92" s="218"/>
      <c r="BA92" s="218"/>
      <c r="BB92" s="218"/>
      <c r="BC92" s="218"/>
      <c r="BD92" s="218"/>
      <c r="BE92" s="218"/>
      <c r="BF92" s="218"/>
      <c r="BG92" s="218"/>
      <c r="BH92" s="218"/>
      <c r="BI92" s="218"/>
      <c r="BJ92" s="218"/>
      <c r="BK92" s="218"/>
      <c r="BL92" s="218"/>
      <c r="BM92" s="218"/>
      <c r="BN92" s="218"/>
      <c r="BO92" s="218"/>
      <c r="BP92" s="218"/>
      <c r="BQ92" s="218"/>
      <c r="BR92" s="218"/>
      <c r="BS92" s="218"/>
      <c r="BT92" s="218"/>
      <c r="BU92" s="218"/>
      <c r="BV92" s="218"/>
      <c r="BW92" s="218"/>
      <c r="BX92" s="218"/>
      <c r="BY92" s="218"/>
      <c r="BZ92" s="218"/>
      <c r="CA92" s="218"/>
      <c r="CB92" s="218"/>
      <c r="CC92" s="218"/>
      <c r="CD92" s="218"/>
      <c r="CE92" s="218"/>
      <c r="CF92" s="218"/>
      <c r="CG92" s="218"/>
      <c r="CH92" s="218"/>
      <c r="CI92" s="218"/>
      <c r="CJ92" s="218"/>
    </row>
    <row r="93" s="127" customFormat="1" ht="100" customHeight="1" spans="1:88">
      <c r="A93" s="156" t="s">
        <v>58</v>
      </c>
      <c r="B93" s="148" t="s">
        <v>223</v>
      </c>
      <c r="C93" s="148"/>
      <c r="D93" s="148"/>
      <c r="E93" s="149"/>
      <c r="F93" s="149"/>
      <c r="G93" s="149"/>
      <c r="H93" s="149"/>
      <c r="I93" s="149"/>
      <c r="J93" s="148"/>
      <c r="K93" s="174">
        <f t="shared" ref="K93:V93" si="29">SUM(K94:K97)</f>
        <v>35.483</v>
      </c>
      <c r="L93" s="174">
        <f t="shared" si="29"/>
        <v>1197</v>
      </c>
      <c r="M93" s="174">
        <f t="shared" si="29"/>
        <v>4168</v>
      </c>
      <c r="N93" s="174">
        <f t="shared" si="29"/>
        <v>2152.82588</v>
      </c>
      <c r="O93" s="174">
        <f t="shared" si="29"/>
        <v>1127.35767</v>
      </c>
      <c r="P93" s="174">
        <f t="shared" si="29"/>
        <v>985</v>
      </c>
      <c r="Q93" s="174">
        <f t="shared" si="29"/>
        <v>0</v>
      </c>
      <c r="R93" s="174">
        <f t="shared" si="29"/>
        <v>29.135682</v>
      </c>
      <c r="S93" s="174">
        <f t="shared" si="29"/>
        <v>11.332528</v>
      </c>
      <c r="T93" s="174">
        <f t="shared" si="29"/>
        <v>0</v>
      </c>
      <c r="U93" s="174">
        <f t="shared" si="29"/>
        <v>0</v>
      </c>
      <c r="V93" s="174">
        <f t="shared" si="29"/>
        <v>0</v>
      </c>
      <c r="W93" s="185"/>
      <c r="X93" s="185"/>
      <c r="Y93" s="185"/>
      <c r="Z93" s="185"/>
      <c r="AA93" s="308"/>
      <c r="AB93" s="308"/>
      <c r="AC93" s="308"/>
      <c r="AD93" s="308"/>
      <c r="AE93" s="308"/>
      <c r="AF93" s="218"/>
      <c r="AG93" s="218"/>
      <c r="AH93" s="218"/>
      <c r="AI93" s="218"/>
      <c r="AJ93" s="218"/>
      <c r="AK93" s="218"/>
      <c r="AL93" s="218"/>
      <c r="AM93" s="218"/>
      <c r="AN93" s="218"/>
      <c r="AO93" s="218"/>
      <c r="AP93" s="218"/>
      <c r="AQ93" s="218"/>
      <c r="AR93" s="218"/>
      <c r="AS93" s="218"/>
      <c r="AT93" s="218"/>
      <c r="AU93" s="218"/>
      <c r="AV93" s="218"/>
      <c r="AW93" s="218"/>
      <c r="AX93" s="218"/>
      <c r="AY93" s="218"/>
      <c r="AZ93" s="218"/>
      <c r="BA93" s="218"/>
      <c r="BB93" s="218"/>
      <c r="BC93" s="218"/>
      <c r="BD93" s="218"/>
      <c r="BE93" s="218"/>
      <c r="BF93" s="218"/>
      <c r="BG93" s="218"/>
      <c r="BH93" s="218"/>
      <c r="BI93" s="218"/>
      <c r="BJ93" s="218"/>
      <c r="BK93" s="218"/>
      <c r="BL93" s="218"/>
      <c r="BM93" s="218"/>
      <c r="BN93" s="218"/>
      <c r="BO93" s="218"/>
      <c r="BP93" s="218"/>
      <c r="BQ93" s="218"/>
      <c r="BR93" s="218"/>
      <c r="BS93" s="218"/>
      <c r="BT93" s="218"/>
      <c r="BU93" s="218"/>
      <c r="BV93" s="218"/>
      <c r="BW93" s="218"/>
      <c r="BX93" s="218"/>
      <c r="BY93" s="218"/>
      <c r="BZ93" s="218"/>
      <c r="CA93" s="218"/>
      <c r="CB93" s="218"/>
      <c r="CC93" s="218"/>
      <c r="CD93" s="218"/>
      <c r="CE93" s="218"/>
      <c r="CF93" s="218"/>
      <c r="CG93" s="218"/>
      <c r="CH93" s="218"/>
      <c r="CI93" s="218"/>
      <c r="CJ93" s="218"/>
    </row>
    <row r="94" s="124" customFormat="1" ht="241" customHeight="1" spans="1:89">
      <c r="A94" s="288">
        <v>22</v>
      </c>
      <c r="B94" s="241" t="s">
        <v>341</v>
      </c>
      <c r="C94" s="291">
        <v>2025</v>
      </c>
      <c r="D94" s="241" t="s">
        <v>342</v>
      </c>
      <c r="E94" s="254" t="s">
        <v>123</v>
      </c>
      <c r="F94" s="242" t="s">
        <v>223</v>
      </c>
      <c r="G94" s="242" t="s">
        <v>47</v>
      </c>
      <c r="H94" s="242" t="s">
        <v>343</v>
      </c>
      <c r="I94" s="242" t="s">
        <v>100</v>
      </c>
      <c r="J94" s="241" t="s">
        <v>400</v>
      </c>
      <c r="K94" s="242">
        <v>12.559</v>
      </c>
      <c r="L94" s="242">
        <v>367</v>
      </c>
      <c r="M94" s="242">
        <v>1386</v>
      </c>
      <c r="N94" s="241">
        <v>657.412241</v>
      </c>
      <c r="O94" s="254">
        <v>656.883171</v>
      </c>
      <c r="P94" s="248"/>
      <c r="Q94" s="248"/>
      <c r="R94" s="248"/>
      <c r="S94" s="248">
        <v>0.52907</v>
      </c>
      <c r="T94" s="248"/>
      <c r="U94" s="248"/>
      <c r="V94" s="248"/>
      <c r="W94" s="254" t="s">
        <v>345</v>
      </c>
      <c r="X94" s="254" t="s">
        <v>346</v>
      </c>
      <c r="Y94" s="254" t="s">
        <v>72</v>
      </c>
      <c r="Z94" s="254" t="s">
        <v>54</v>
      </c>
      <c r="AA94" s="254" t="s">
        <v>55</v>
      </c>
      <c r="AB94" s="289" t="s">
        <v>347</v>
      </c>
      <c r="AC94" s="289" t="s">
        <v>229</v>
      </c>
      <c r="AD94" s="254"/>
      <c r="AE94" s="302"/>
      <c r="AF94" s="134"/>
      <c r="AG94" s="134"/>
      <c r="AH94" s="134"/>
      <c r="AI94" s="134"/>
      <c r="AJ94" s="134"/>
      <c r="AK94" s="134"/>
      <c r="AL94" s="134"/>
      <c r="AM94" s="134"/>
      <c r="AN94" s="134"/>
      <c r="AO94" s="134"/>
      <c r="AP94" s="134"/>
      <c r="AQ94" s="134"/>
      <c r="AR94" s="134"/>
      <c r="AS94" s="134"/>
      <c r="AT94" s="134"/>
      <c r="AU94" s="134"/>
      <c r="AV94" s="134"/>
      <c r="AW94" s="134"/>
      <c r="AX94" s="134"/>
      <c r="AY94" s="134"/>
      <c r="AZ94" s="134"/>
      <c r="BA94" s="134"/>
      <c r="BB94" s="134"/>
      <c r="BC94" s="134"/>
      <c r="BD94" s="134"/>
      <c r="BE94" s="134"/>
      <c r="BF94" s="134"/>
      <c r="BG94" s="134"/>
      <c r="BH94" s="134"/>
      <c r="BI94" s="134"/>
      <c r="BJ94" s="134"/>
      <c r="BK94" s="134"/>
      <c r="BL94" s="134"/>
      <c r="BM94" s="134"/>
      <c r="BN94" s="134"/>
      <c r="BO94" s="134"/>
      <c r="BP94" s="134"/>
      <c r="BQ94" s="134"/>
      <c r="BR94" s="134"/>
      <c r="BS94" s="134"/>
      <c r="BT94" s="134"/>
      <c r="BU94" s="134"/>
      <c r="BV94" s="134"/>
      <c r="BW94" s="134"/>
      <c r="BX94" s="134"/>
      <c r="BY94" s="134"/>
      <c r="BZ94" s="134"/>
      <c r="CA94" s="134"/>
      <c r="CB94" s="134"/>
      <c r="CC94" s="134"/>
      <c r="CD94" s="134"/>
      <c r="CE94" s="134"/>
      <c r="CF94" s="134"/>
      <c r="CG94" s="134"/>
      <c r="CH94" s="134"/>
      <c r="CI94" s="134"/>
      <c r="CJ94" s="134"/>
      <c r="CK94" s="213"/>
    </row>
    <row r="95" s="124" customFormat="1" ht="241" customHeight="1" spans="1:89">
      <c r="A95" s="288">
        <v>23</v>
      </c>
      <c r="B95" s="241" t="s">
        <v>348</v>
      </c>
      <c r="C95" s="291">
        <v>2025</v>
      </c>
      <c r="D95" s="241" t="s">
        <v>349</v>
      </c>
      <c r="E95" s="254" t="s">
        <v>123</v>
      </c>
      <c r="F95" s="242" t="s">
        <v>223</v>
      </c>
      <c r="G95" s="242" t="s">
        <v>47</v>
      </c>
      <c r="H95" s="242" t="s">
        <v>350</v>
      </c>
      <c r="I95" s="242" t="s">
        <v>100</v>
      </c>
      <c r="J95" s="241" t="s">
        <v>351</v>
      </c>
      <c r="K95" s="242">
        <v>12.405</v>
      </c>
      <c r="L95" s="254">
        <v>122</v>
      </c>
      <c r="M95" s="254">
        <v>441</v>
      </c>
      <c r="N95" s="241">
        <v>409.819873</v>
      </c>
      <c r="O95" s="241">
        <v>409.819873</v>
      </c>
      <c r="P95" s="248"/>
      <c r="Q95" s="248"/>
      <c r="R95" s="248"/>
      <c r="S95" s="248"/>
      <c r="T95" s="248"/>
      <c r="U95" s="248"/>
      <c r="V95" s="248"/>
      <c r="W95" s="254" t="s">
        <v>325</v>
      </c>
      <c r="X95" s="254" t="s">
        <v>326</v>
      </c>
      <c r="Y95" s="254" t="s">
        <v>72</v>
      </c>
      <c r="Z95" s="254" t="s">
        <v>54</v>
      </c>
      <c r="AA95" s="254" t="s">
        <v>55</v>
      </c>
      <c r="AB95" s="289" t="s">
        <v>352</v>
      </c>
      <c r="AC95" s="289" t="s">
        <v>229</v>
      </c>
      <c r="AD95" s="254"/>
      <c r="AE95" s="302"/>
      <c r="AF95" s="134"/>
      <c r="AG95" s="134"/>
      <c r="AH95" s="134"/>
      <c r="AI95" s="134"/>
      <c r="AJ95" s="134"/>
      <c r="AK95" s="134"/>
      <c r="AL95" s="134"/>
      <c r="AM95" s="134"/>
      <c r="AN95" s="134"/>
      <c r="AO95" s="134"/>
      <c r="AP95" s="134"/>
      <c r="AQ95" s="134"/>
      <c r="AR95" s="134"/>
      <c r="AS95" s="134"/>
      <c r="AT95" s="134"/>
      <c r="AU95" s="134"/>
      <c r="AV95" s="134"/>
      <c r="AW95" s="134"/>
      <c r="AX95" s="134"/>
      <c r="AY95" s="134"/>
      <c r="AZ95" s="134"/>
      <c r="BA95" s="134"/>
      <c r="BB95" s="134"/>
      <c r="BC95" s="134"/>
      <c r="BD95" s="134"/>
      <c r="BE95" s="134"/>
      <c r="BF95" s="134"/>
      <c r="BG95" s="134"/>
      <c r="BH95" s="134"/>
      <c r="BI95" s="134"/>
      <c r="BJ95" s="134"/>
      <c r="BK95" s="134"/>
      <c r="BL95" s="134"/>
      <c r="BM95" s="134"/>
      <c r="BN95" s="134"/>
      <c r="BO95" s="134"/>
      <c r="BP95" s="134"/>
      <c r="BQ95" s="134"/>
      <c r="BR95" s="134"/>
      <c r="BS95" s="134"/>
      <c r="BT95" s="134"/>
      <c r="BU95" s="134"/>
      <c r="BV95" s="134"/>
      <c r="BW95" s="134"/>
      <c r="BX95" s="134"/>
      <c r="BY95" s="134"/>
      <c r="BZ95" s="134"/>
      <c r="CA95" s="134"/>
      <c r="CB95" s="134"/>
      <c r="CC95" s="134"/>
      <c r="CD95" s="134"/>
      <c r="CE95" s="134"/>
      <c r="CF95" s="134"/>
      <c r="CG95" s="134"/>
      <c r="CH95" s="134"/>
      <c r="CI95" s="134"/>
      <c r="CJ95" s="134"/>
      <c r="CK95" s="213"/>
    </row>
    <row r="96" s="124" customFormat="1" ht="241" customHeight="1" spans="1:89">
      <c r="A96" s="288">
        <v>24</v>
      </c>
      <c r="B96" s="241" t="s">
        <v>353</v>
      </c>
      <c r="C96" s="291">
        <v>2025</v>
      </c>
      <c r="D96" s="241" t="s">
        <v>406</v>
      </c>
      <c r="E96" s="254" t="s">
        <v>123</v>
      </c>
      <c r="F96" s="242" t="s">
        <v>223</v>
      </c>
      <c r="G96" s="242" t="s">
        <v>47</v>
      </c>
      <c r="H96" s="242" t="s">
        <v>355</v>
      </c>
      <c r="I96" s="242" t="s">
        <v>100</v>
      </c>
      <c r="J96" s="241" t="s">
        <v>356</v>
      </c>
      <c r="K96" s="242">
        <v>6.6</v>
      </c>
      <c r="L96" s="254">
        <v>350</v>
      </c>
      <c r="M96" s="242">
        <v>965</v>
      </c>
      <c r="N96" s="241">
        <v>568.45432</v>
      </c>
      <c r="O96" s="254"/>
      <c r="P96" s="248">
        <v>560</v>
      </c>
      <c r="Q96" s="248"/>
      <c r="R96" s="248"/>
      <c r="S96" s="248">
        <v>8.45432</v>
      </c>
      <c r="T96" s="248"/>
      <c r="U96" s="248"/>
      <c r="V96" s="248"/>
      <c r="W96" s="254" t="s">
        <v>317</v>
      </c>
      <c r="X96" s="254" t="s">
        <v>318</v>
      </c>
      <c r="Y96" s="254" t="s">
        <v>72</v>
      </c>
      <c r="Z96" s="254" t="s">
        <v>54</v>
      </c>
      <c r="AA96" s="254" t="s">
        <v>55</v>
      </c>
      <c r="AB96" s="289" t="s">
        <v>401</v>
      </c>
      <c r="AC96" s="289" t="s">
        <v>229</v>
      </c>
      <c r="AD96" s="301"/>
      <c r="AE96" s="302"/>
      <c r="AF96" s="134"/>
      <c r="AG96" s="134"/>
      <c r="AH96" s="134"/>
      <c r="AI96" s="134"/>
      <c r="AJ96" s="134"/>
      <c r="AK96" s="134"/>
      <c r="AL96" s="134"/>
      <c r="AM96" s="134"/>
      <c r="AN96" s="134"/>
      <c r="AO96" s="134"/>
      <c r="AP96" s="134"/>
      <c r="AQ96" s="134"/>
      <c r="AR96" s="134"/>
      <c r="AS96" s="134"/>
      <c r="AT96" s="134"/>
      <c r="AU96" s="134"/>
      <c r="AV96" s="134"/>
      <c r="AW96" s="134"/>
      <c r="AX96" s="134"/>
      <c r="AY96" s="134"/>
      <c r="AZ96" s="134"/>
      <c r="BA96" s="134"/>
      <c r="BB96" s="134"/>
      <c r="BC96" s="134"/>
      <c r="BD96" s="134"/>
      <c r="BE96" s="134"/>
      <c r="BF96" s="134"/>
      <c r="BG96" s="134"/>
      <c r="BH96" s="134"/>
      <c r="BI96" s="134"/>
      <c r="BJ96" s="134"/>
      <c r="BK96" s="134"/>
      <c r="BL96" s="134"/>
      <c r="BM96" s="134"/>
      <c r="BN96" s="134"/>
      <c r="BO96" s="134"/>
      <c r="BP96" s="134"/>
      <c r="BQ96" s="134"/>
      <c r="BR96" s="134"/>
      <c r="BS96" s="134"/>
      <c r="BT96" s="134"/>
      <c r="BU96" s="134"/>
      <c r="BV96" s="134"/>
      <c r="BW96" s="134"/>
      <c r="BX96" s="134"/>
      <c r="BY96" s="134"/>
      <c r="BZ96" s="134"/>
      <c r="CA96" s="134"/>
      <c r="CB96" s="134"/>
      <c r="CC96" s="134"/>
      <c r="CD96" s="134"/>
      <c r="CE96" s="134"/>
      <c r="CF96" s="134"/>
      <c r="CG96" s="134"/>
      <c r="CH96" s="134"/>
      <c r="CI96" s="134"/>
      <c r="CJ96" s="134"/>
      <c r="CK96" s="213"/>
    </row>
    <row r="97" s="124" customFormat="1" ht="241" customHeight="1" spans="1:89">
      <c r="A97" s="288">
        <v>25</v>
      </c>
      <c r="B97" s="241" t="s">
        <v>426</v>
      </c>
      <c r="C97" s="291">
        <v>2025</v>
      </c>
      <c r="D97" s="241" t="s">
        <v>427</v>
      </c>
      <c r="E97" s="254" t="s">
        <v>123</v>
      </c>
      <c r="F97" s="242" t="s">
        <v>223</v>
      </c>
      <c r="G97" s="242" t="s">
        <v>47</v>
      </c>
      <c r="H97" s="242" t="s">
        <v>428</v>
      </c>
      <c r="I97" s="242" t="s">
        <v>100</v>
      </c>
      <c r="J97" s="241" t="s">
        <v>429</v>
      </c>
      <c r="K97" s="242">
        <v>3.919</v>
      </c>
      <c r="L97" s="242">
        <v>358</v>
      </c>
      <c r="M97" s="242">
        <v>1376</v>
      </c>
      <c r="N97" s="241">
        <v>517.139446</v>
      </c>
      <c r="O97" s="254">
        <v>60.654626</v>
      </c>
      <c r="P97" s="248">
        <v>425</v>
      </c>
      <c r="Q97" s="248"/>
      <c r="R97" s="248">
        <v>29.135682</v>
      </c>
      <c r="S97" s="242">
        <v>2.349138</v>
      </c>
      <c r="T97" s="248"/>
      <c r="U97" s="248"/>
      <c r="V97" s="248"/>
      <c r="W97" s="254" t="s">
        <v>430</v>
      </c>
      <c r="X97" s="254" t="s">
        <v>431</v>
      </c>
      <c r="Y97" s="254" t="s">
        <v>72</v>
      </c>
      <c r="Z97" s="254" t="s">
        <v>54</v>
      </c>
      <c r="AA97" s="254" t="s">
        <v>55</v>
      </c>
      <c r="AB97" s="289" t="s">
        <v>432</v>
      </c>
      <c r="AC97" s="289" t="s">
        <v>229</v>
      </c>
      <c r="AD97" s="254"/>
      <c r="AE97" s="302"/>
      <c r="AF97" s="134"/>
      <c r="AG97" s="134"/>
      <c r="AH97" s="134"/>
      <c r="AI97" s="134"/>
      <c r="AJ97" s="134"/>
      <c r="AK97" s="134"/>
      <c r="AL97" s="134"/>
      <c r="AM97" s="134"/>
      <c r="AN97" s="134"/>
      <c r="AO97" s="134"/>
      <c r="AP97" s="134"/>
      <c r="AQ97" s="134"/>
      <c r="AR97" s="134"/>
      <c r="AS97" s="134"/>
      <c r="AT97" s="134"/>
      <c r="AU97" s="134"/>
      <c r="AV97" s="134"/>
      <c r="AW97" s="134"/>
      <c r="AX97" s="134"/>
      <c r="AY97" s="134"/>
      <c r="AZ97" s="134"/>
      <c r="BA97" s="134"/>
      <c r="BB97" s="134"/>
      <c r="BC97" s="134"/>
      <c r="BD97" s="134"/>
      <c r="BE97" s="134"/>
      <c r="BF97" s="134"/>
      <c r="BG97" s="134"/>
      <c r="BH97" s="134"/>
      <c r="BI97" s="134"/>
      <c r="BJ97" s="134"/>
      <c r="BK97" s="134"/>
      <c r="BL97" s="134"/>
      <c r="BM97" s="134"/>
      <c r="BN97" s="134"/>
      <c r="BO97" s="134"/>
      <c r="BP97" s="134"/>
      <c r="BQ97" s="134"/>
      <c r="BR97" s="134"/>
      <c r="BS97" s="134"/>
      <c r="BT97" s="134"/>
      <c r="BU97" s="134"/>
      <c r="BV97" s="134"/>
      <c r="BW97" s="134"/>
      <c r="BX97" s="134"/>
      <c r="BY97" s="134"/>
      <c r="BZ97" s="134"/>
      <c r="CA97" s="134"/>
      <c r="CB97" s="134"/>
      <c r="CC97" s="134"/>
      <c r="CD97" s="134"/>
      <c r="CE97" s="134"/>
      <c r="CF97" s="134"/>
      <c r="CG97" s="134"/>
      <c r="CH97" s="134"/>
      <c r="CI97" s="134"/>
      <c r="CJ97" s="134"/>
      <c r="CK97" s="213"/>
    </row>
    <row r="98" s="127" customFormat="1" ht="100" customHeight="1" spans="1:88">
      <c r="A98" s="156" t="s">
        <v>58</v>
      </c>
      <c r="B98" s="148" t="s">
        <v>230</v>
      </c>
      <c r="C98" s="148"/>
      <c r="D98" s="148"/>
      <c r="E98" s="149"/>
      <c r="F98" s="149"/>
      <c r="G98" s="149"/>
      <c r="H98" s="149"/>
      <c r="I98" s="149"/>
      <c r="J98" s="148"/>
      <c r="K98" s="174">
        <v>0</v>
      </c>
      <c r="L98" s="174">
        <v>0</v>
      </c>
      <c r="M98" s="174">
        <v>0</v>
      </c>
      <c r="N98" s="174">
        <v>0</v>
      </c>
      <c r="O98" s="174">
        <v>0</v>
      </c>
      <c r="P98" s="174">
        <v>0</v>
      </c>
      <c r="Q98" s="174">
        <v>0</v>
      </c>
      <c r="R98" s="174">
        <v>0</v>
      </c>
      <c r="S98" s="174">
        <v>0</v>
      </c>
      <c r="T98" s="174">
        <v>0</v>
      </c>
      <c r="U98" s="174">
        <v>0</v>
      </c>
      <c r="V98" s="174">
        <v>0</v>
      </c>
      <c r="W98" s="185"/>
      <c r="X98" s="185"/>
      <c r="Y98" s="185"/>
      <c r="Z98" s="185"/>
      <c r="AA98" s="308"/>
      <c r="AB98" s="308"/>
      <c r="AC98" s="308"/>
      <c r="AD98" s="308"/>
      <c r="AE98" s="308"/>
      <c r="AF98" s="218"/>
      <c r="AG98" s="218"/>
      <c r="AH98" s="218"/>
      <c r="AI98" s="218"/>
      <c r="AJ98" s="218"/>
      <c r="AK98" s="218"/>
      <c r="AL98" s="218"/>
      <c r="AM98" s="218"/>
      <c r="AN98" s="218"/>
      <c r="AO98" s="218"/>
      <c r="AP98" s="218"/>
      <c r="AQ98" s="218"/>
      <c r="AR98" s="218"/>
      <c r="AS98" s="218"/>
      <c r="AT98" s="218"/>
      <c r="AU98" s="218"/>
      <c r="AV98" s="218"/>
      <c r="AW98" s="218"/>
      <c r="AX98" s="218"/>
      <c r="AY98" s="218"/>
      <c r="AZ98" s="218"/>
      <c r="BA98" s="218"/>
      <c r="BB98" s="218"/>
      <c r="BC98" s="218"/>
      <c r="BD98" s="218"/>
      <c r="BE98" s="218"/>
      <c r="BF98" s="218"/>
      <c r="BG98" s="218"/>
      <c r="BH98" s="218"/>
      <c r="BI98" s="218"/>
      <c r="BJ98" s="218"/>
      <c r="BK98" s="218"/>
      <c r="BL98" s="218"/>
      <c r="BM98" s="218"/>
      <c r="BN98" s="218"/>
      <c r="BO98" s="218"/>
      <c r="BP98" s="218"/>
      <c r="BQ98" s="218"/>
      <c r="BR98" s="218"/>
      <c r="BS98" s="218"/>
      <c r="BT98" s="218"/>
      <c r="BU98" s="218"/>
      <c r="BV98" s="218"/>
      <c r="BW98" s="218"/>
      <c r="BX98" s="218"/>
      <c r="BY98" s="218"/>
      <c r="BZ98" s="218"/>
      <c r="CA98" s="218"/>
      <c r="CB98" s="218"/>
      <c r="CC98" s="218"/>
      <c r="CD98" s="218"/>
      <c r="CE98" s="218"/>
      <c r="CF98" s="218"/>
      <c r="CG98" s="218"/>
      <c r="CH98" s="218"/>
      <c r="CI98" s="218"/>
      <c r="CJ98" s="218"/>
    </row>
    <row r="99" s="127" customFormat="1" ht="100" customHeight="1" spans="1:88">
      <c r="A99" s="156" t="s">
        <v>58</v>
      </c>
      <c r="B99" s="148" t="s">
        <v>231</v>
      </c>
      <c r="C99" s="148"/>
      <c r="D99" s="148"/>
      <c r="E99" s="149"/>
      <c r="F99" s="149"/>
      <c r="G99" s="149"/>
      <c r="H99" s="149"/>
      <c r="I99" s="149"/>
      <c r="J99" s="148"/>
      <c r="K99" s="174"/>
      <c r="L99" s="174"/>
      <c r="M99" s="174"/>
      <c r="N99" s="174"/>
      <c r="O99" s="174"/>
      <c r="P99" s="174"/>
      <c r="Q99" s="174"/>
      <c r="R99" s="174"/>
      <c r="S99" s="174"/>
      <c r="T99" s="174"/>
      <c r="U99" s="174"/>
      <c r="V99" s="174"/>
      <c r="W99" s="185"/>
      <c r="X99" s="185"/>
      <c r="Y99" s="185"/>
      <c r="Z99" s="185"/>
      <c r="AA99" s="308"/>
      <c r="AB99" s="308"/>
      <c r="AC99" s="308"/>
      <c r="AD99" s="308"/>
      <c r="AE99" s="308"/>
      <c r="AF99" s="218"/>
      <c r="AG99" s="218"/>
      <c r="AH99" s="218"/>
      <c r="AI99" s="218"/>
      <c r="AJ99" s="218"/>
      <c r="AK99" s="218"/>
      <c r="AL99" s="218"/>
      <c r="AM99" s="218"/>
      <c r="AN99" s="218"/>
      <c r="AO99" s="218"/>
      <c r="AP99" s="218"/>
      <c r="AQ99" s="218"/>
      <c r="AR99" s="218"/>
      <c r="AS99" s="218"/>
      <c r="AT99" s="218"/>
      <c r="AU99" s="218"/>
      <c r="AV99" s="218"/>
      <c r="AW99" s="218"/>
      <c r="AX99" s="218"/>
      <c r="AY99" s="218"/>
      <c r="AZ99" s="218"/>
      <c r="BA99" s="218"/>
      <c r="BB99" s="218"/>
      <c r="BC99" s="218"/>
      <c r="BD99" s="218"/>
      <c r="BE99" s="218"/>
      <c r="BF99" s="218"/>
      <c r="BG99" s="218"/>
      <c r="BH99" s="218"/>
      <c r="BI99" s="218"/>
      <c r="BJ99" s="218"/>
      <c r="BK99" s="218"/>
      <c r="BL99" s="218"/>
      <c r="BM99" s="218"/>
      <c r="BN99" s="218"/>
      <c r="BO99" s="218"/>
      <c r="BP99" s="218"/>
      <c r="BQ99" s="218"/>
      <c r="BR99" s="218"/>
      <c r="BS99" s="218"/>
      <c r="BT99" s="218"/>
      <c r="BU99" s="218"/>
      <c r="BV99" s="218"/>
      <c r="BW99" s="218"/>
      <c r="BX99" s="218"/>
      <c r="BY99" s="218"/>
      <c r="BZ99" s="218"/>
      <c r="CA99" s="218"/>
      <c r="CB99" s="218"/>
      <c r="CC99" s="218"/>
      <c r="CD99" s="218"/>
      <c r="CE99" s="218"/>
      <c r="CF99" s="218"/>
      <c r="CG99" s="218"/>
      <c r="CH99" s="218"/>
      <c r="CI99" s="218"/>
      <c r="CJ99" s="218"/>
    </row>
    <row r="100" s="127" customFormat="1" ht="100" customHeight="1" spans="1:88">
      <c r="A100" s="149" t="s">
        <v>41</v>
      </c>
      <c r="B100" s="148" t="s">
        <v>232</v>
      </c>
      <c r="C100" s="148"/>
      <c r="D100" s="148"/>
      <c r="E100" s="149"/>
      <c r="F100" s="149"/>
      <c r="G100" s="149"/>
      <c r="H100" s="149"/>
      <c r="I100" s="149"/>
      <c r="J100" s="148"/>
      <c r="K100" s="174">
        <f t="shared" ref="K100:V100" si="30">K101+K102+K103+K104+K105+K106</f>
        <v>0</v>
      </c>
      <c r="L100" s="174">
        <f t="shared" si="30"/>
        <v>0</v>
      </c>
      <c r="M100" s="174">
        <f t="shared" si="30"/>
        <v>0</v>
      </c>
      <c r="N100" s="174">
        <f t="shared" si="30"/>
        <v>0</v>
      </c>
      <c r="O100" s="174">
        <f t="shared" si="30"/>
        <v>0</v>
      </c>
      <c r="P100" s="174">
        <f t="shared" si="30"/>
        <v>0</v>
      </c>
      <c r="Q100" s="174">
        <f t="shared" si="30"/>
        <v>0</v>
      </c>
      <c r="R100" s="174">
        <f t="shared" si="30"/>
        <v>0</v>
      </c>
      <c r="S100" s="174">
        <f t="shared" si="30"/>
        <v>0</v>
      </c>
      <c r="T100" s="174">
        <f t="shared" si="30"/>
        <v>0</v>
      </c>
      <c r="U100" s="174">
        <f t="shared" si="30"/>
        <v>0</v>
      </c>
      <c r="V100" s="174">
        <f t="shared" si="30"/>
        <v>0</v>
      </c>
      <c r="W100" s="185"/>
      <c r="X100" s="185"/>
      <c r="Y100" s="185"/>
      <c r="Z100" s="185"/>
      <c r="AA100" s="308"/>
      <c r="AB100" s="308"/>
      <c r="AC100" s="308"/>
      <c r="AD100" s="308"/>
      <c r="AE100" s="308"/>
      <c r="AF100" s="218"/>
      <c r="AG100" s="218"/>
      <c r="AH100" s="218"/>
      <c r="AI100" s="218"/>
      <c r="AJ100" s="218"/>
      <c r="AK100" s="218"/>
      <c r="AL100" s="218"/>
      <c r="AM100" s="218"/>
      <c r="AN100" s="218"/>
      <c r="AO100" s="218"/>
      <c r="AP100" s="218"/>
      <c r="AQ100" s="218"/>
      <c r="AR100" s="218"/>
      <c r="AS100" s="218"/>
      <c r="AT100" s="218"/>
      <c r="AU100" s="218"/>
      <c r="AV100" s="218"/>
      <c r="AW100" s="218"/>
      <c r="AX100" s="218"/>
      <c r="AY100" s="218"/>
      <c r="AZ100" s="218"/>
      <c r="BA100" s="218"/>
      <c r="BB100" s="218"/>
      <c r="BC100" s="218"/>
      <c r="BD100" s="218"/>
      <c r="BE100" s="218"/>
      <c r="BF100" s="218"/>
      <c r="BG100" s="218"/>
      <c r="BH100" s="218"/>
      <c r="BI100" s="218"/>
      <c r="BJ100" s="218"/>
      <c r="BK100" s="218"/>
      <c r="BL100" s="218"/>
      <c r="BM100" s="218"/>
      <c r="BN100" s="218"/>
      <c r="BO100" s="218"/>
      <c r="BP100" s="218"/>
      <c r="BQ100" s="218"/>
      <c r="BR100" s="218"/>
      <c r="BS100" s="218"/>
      <c r="BT100" s="218"/>
      <c r="BU100" s="218"/>
      <c r="BV100" s="218"/>
      <c r="BW100" s="218"/>
      <c r="BX100" s="218"/>
      <c r="BY100" s="218"/>
      <c r="BZ100" s="218"/>
      <c r="CA100" s="218"/>
      <c r="CB100" s="218"/>
      <c r="CC100" s="218"/>
      <c r="CD100" s="218"/>
      <c r="CE100" s="218"/>
      <c r="CF100" s="218"/>
      <c r="CG100" s="218"/>
      <c r="CH100" s="218"/>
      <c r="CI100" s="218"/>
      <c r="CJ100" s="218"/>
    </row>
    <row r="101" s="127" customFormat="1" ht="100" customHeight="1" spans="1:88">
      <c r="A101" s="156" t="s">
        <v>58</v>
      </c>
      <c r="B101" s="148" t="s">
        <v>233</v>
      </c>
      <c r="C101" s="148"/>
      <c r="D101" s="148"/>
      <c r="E101" s="149"/>
      <c r="F101" s="149"/>
      <c r="G101" s="149"/>
      <c r="H101" s="149"/>
      <c r="I101" s="149"/>
      <c r="J101" s="148"/>
      <c r="K101" s="174"/>
      <c r="L101" s="174"/>
      <c r="M101" s="174"/>
      <c r="N101" s="174"/>
      <c r="O101" s="174"/>
      <c r="P101" s="174"/>
      <c r="Q101" s="174"/>
      <c r="R101" s="174"/>
      <c r="S101" s="174"/>
      <c r="T101" s="174"/>
      <c r="U101" s="174"/>
      <c r="V101" s="174"/>
      <c r="W101" s="185"/>
      <c r="X101" s="185"/>
      <c r="Y101" s="185"/>
      <c r="Z101" s="185"/>
      <c r="AA101" s="308"/>
      <c r="AB101" s="308"/>
      <c r="AC101" s="308"/>
      <c r="AD101" s="308"/>
      <c r="AE101" s="308"/>
      <c r="AF101" s="218"/>
      <c r="AG101" s="218"/>
      <c r="AH101" s="218"/>
      <c r="AI101" s="218"/>
      <c r="AJ101" s="218"/>
      <c r="AK101" s="218"/>
      <c r="AL101" s="218"/>
      <c r="AM101" s="218"/>
      <c r="AN101" s="218"/>
      <c r="AO101" s="218"/>
      <c r="AP101" s="218"/>
      <c r="AQ101" s="218"/>
      <c r="AR101" s="218"/>
      <c r="AS101" s="218"/>
      <c r="AT101" s="218"/>
      <c r="AU101" s="218"/>
      <c r="AV101" s="218"/>
      <c r="AW101" s="218"/>
      <c r="AX101" s="218"/>
      <c r="AY101" s="218"/>
      <c r="AZ101" s="218"/>
      <c r="BA101" s="218"/>
      <c r="BB101" s="218"/>
      <c r="BC101" s="218"/>
      <c r="BD101" s="218"/>
      <c r="BE101" s="218"/>
      <c r="BF101" s="218"/>
      <c r="BG101" s="218"/>
      <c r="BH101" s="218"/>
      <c r="BI101" s="218"/>
      <c r="BJ101" s="218"/>
      <c r="BK101" s="218"/>
      <c r="BL101" s="218"/>
      <c r="BM101" s="218"/>
      <c r="BN101" s="218"/>
      <c r="BO101" s="218"/>
      <c r="BP101" s="218"/>
      <c r="BQ101" s="218"/>
      <c r="BR101" s="218"/>
      <c r="BS101" s="218"/>
      <c r="BT101" s="218"/>
      <c r="BU101" s="218"/>
      <c r="BV101" s="218"/>
      <c r="BW101" s="218"/>
      <c r="BX101" s="218"/>
      <c r="BY101" s="218"/>
      <c r="BZ101" s="218"/>
      <c r="CA101" s="218"/>
      <c r="CB101" s="218"/>
      <c r="CC101" s="218"/>
      <c r="CD101" s="218"/>
      <c r="CE101" s="218"/>
      <c r="CF101" s="218"/>
      <c r="CG101" s="218"/>
      <c r="CH101" s="218"/>
      <c r="CI101" s="218"/>
      <c r="CJ101" s="218"/>
    </row>
    <row r="102" s="127" customFormat="1" ht="100" customHeight="1" spans="1:88">
      <c r="A102" s="156" t="s">
        <v>58</v>
      </c>
      <c r="B102" s="148" t="s">
        <v>234</v>
      </c>
      <c r="C102" s="148"/>
      <c r="D102" s="148"/>
      <c r="E102" s="149"/>
      <c r="F102" s="149"/>
      <c r="G102" s="149"/>
      <c r="H102" s="149"/>
      <c r="I102" s="149"/>
      <c r="J102" s="148"/>
      <c r="K102" s="174"/>
      <c r="L102" s="174"/>
      <c r="M102" s="174"/>
      <c r="N102" s="174"/>
      <c r="O102" s="174"/>
      <c r="P102" s="174"/>
      <c r="Q102" s="174"/>
      <c r="R102" s="174"/>
      <c r="S102" s="174"/>
      <c r="T102" s="174"/>
      <c r="U102" s="174"/>
      <c r="V102" s="174"/>
      <c r="W102" s="185"/>
      <c r="X102" s="185"/>
      <c r="Y102" s="185"/>
      <c r="Z102" s="185"/>
      <c r="AA102" s="308"/>
      <c r="AB102" s="308"/>
      <c r="AC102" s="308"/>
      <c r="AD102" s="308"/>
      <c r="AE102" s="308"/>
      <c r="AF102" s="218"/>
      <c r="AG102" s="218"/>
      <c r="AH102" s="218"/>
      <c r="AI102" s="218"/>
      <c r="AJ102" s="218"/>
      <c r="AK102" s="218"/>
      <c r="AL102" s="218"/>
      <c r="AM102" s="218"/>
      <c r="AN102" s="218"/>
      <c r="AO102" s="218"/>
      <c r="AP102" s="218"/>
      <c r="AQ102" s="218"/>
      <c r="AR102" s="218"/>
      <c r="AS102" s="218"/>
      <c r="AT102" s="218"/>
      <c r="AU102" s="218"/>
      <c r="AV102" s="218"/>
      <c r="AW102" s="218"/>
      <c r="AX102" s="218"/>
      <c r="AY102" s="218"/>
      <c r="AZ102" s="218"/>
      <c r="BA102" s="218"/>
      <c r="BB102" s="218"/>
      <c r="BC102" s="218"/>
      <c r="BD102" s="218"/>
      <c r="BE102" s="218"/>
      <c r="BF102" s="218"/>
      <c r="BG102" s="218"/>
      <c r="BH102" s="218"/>
      <c r="BI102" s="218"/>
      <c r="BJ102" s="218"/>
      <c r="BK102" s="218"/>
      <c r="BL102" s="218"/>
      <c r="BM102" s="218"/>
      <c r="BN102" s="218"/>
      <c r="BO102" s="218"/>
      <c r="BP102" s="218"/>
      <c r="BQ102" s="218"/>
      <c r="BR102" s="218"/>
      <c r="BS102" s="218"/>
      <c r="BT102" s="218"/>
      <c r="BU102" s="218"/>
      <c r="BV102" s="218"/>
      <c r="BW102" s="218"/>
      <c r="BX102" s="218"/>
      <c r="BY102" s="218"/>
      <c r="BZ102" s="218"/>
      <c r="CA102" s="218"/>
      <c r="CB102" s="218"/>
      <c r="CC102" s="218"/>
      <c r="CD102" s="218"/>
      <c r="CE102" s="218"/>
      <c r="CF102" s="218"/>
      <c r="CG102" s="218"/>
      <c r="CH102" s="218"/>
      <c r="CI102" s="218"/>
      <c r="CJ102" s="218"/>
    </row>
    <row r="103" s="127" customFormat="1" ht="100" customHeight="1" spans="1:88">
      <c r="A103" s="156" t="s">
        <v>58</v>
      </c>
      <c r="B103" s="148" t="s">
        <v>235</v>
      </c>
      <c r="C103" s="148"/>
      <c r="D103" s="148"/>
      <c r="E103" s="149"/>
      <c r="F103" s="149"/>
      <c r="G103" s="149"/>
      <c r="H103" s="149"/>
      <c r="I103" s="149"/>
      <c r="J103" s="148"/>
      <c r="K103" s="174"/>
      <c r="L103" s="174"/>
      <c r="M103" s="174"/>
      <c r="N103" s="174"/>
      <c r="O103" s="174"/>
      <c r="P103" s="174"/>
      <c r="Q103" s="174"/>
      <c r="R103" s="174"/>
      <c r="S103" s="174"/>
      <c r="T103" s="174"/>
      <c r="U103" s="174"/>
      <c r="V103" s="174"/>
      <c r="W103" s="185"/>
      <c r="X103" s="185"/>
      <c r="Y103" s="185"/>
      <c r="Z103" s="185"/>
      <c r="AA103" s="308"/>
      <c r="AB103" s="308"/>
      <c r="AC103" s="308"/>
      <c r="AD103" s="308"/>
      <c r="AE103" s="308"/>
      <c r="AF103" s="218"/>
      <c r="AG103" s="218"/>
      <c r="AH103" s="218"/>
      <c r="AI103" s="218"/>
      <c r="AJ103" s="218"/>
      <c r="AK103" s="218"/>
      <c r="AL103" s="218"/>
      <c r="AM103" s="218"/>
      <c r="AN103" s="218"/>
      <c r="AO103" s="218"/>
      <c r="AP103" s="218"/>
      <c r="AQ103" s="218"/>
      <c r="AR103" s="218"/>
      <c r="AS103" s="218"/>
      <c r="AT103" s="218"/>
      <c r="AU103" s="218"/>
      <c r="AV103" s="218"/>
      <c r="AW103" s="218"/>
      <c r="AX103" s="218"/>
      <c r="AY103" s="218"/>
      <c r="AZ103" s="218"/>
      <c r="BA103" s="218"/>
      <c r="BB103" s="218"/>
      <c r="BC103" s="218"/>
      <c r="BD103" s="218"/>
      <c r="BE103" s="218"/>
      <c r="BF103" s="218"/>
      <c r="BG103" s="218"/>
      <c r="BH103" s="218"/>
      <c r="BI103" s="218"/>
      <c r="BJ103" s="218"/>
      <c r="BK103" s="218"/>
      <c r="BL103" s="218"/>
      <c r="BM103" s="218"/>
      <c r="BN103" s="218"/>
      <c r="BO103" s="218"/>
      <c r="BP103" s="218"/>
      <c r="BQ103" s="218"/>
      <c r="BR103" s="218"/>
      <c r="BS103" s="218"/>
      <c r="BT103" s="218"/>
      <c r="BU103" s="218"/>
      <c r="BV103" s="218"/>
      <c r="BW103" s="218"/>
      <c r="BX103" s="218"/>
      <c r="BY103" s="218"/>
      <c r="BZ103" s="218"/>
      <c r="CA103" s="218"/>
      <c r="CB103" s="218"/>
      <c r="CC103" s="218"/>
      <c r="CD103" s="218"/>
      <c r="CE103" s="218"/>
      <c r="CF103" s="218"/>
      <c r="CG103" s="218"/>
      <c r="CH103" s="218"/>
      <c r="CI103" s="218"/>
      <c r="CJ103" s="218"/>
    </row>
    <row r="104" s="127" customFormat="1" ht="100" customHeight="1" spans="1:88">
      <c r="A104" s="156" t="s">
        <v>58</v>
      </c>
      <c r="B104" s="148" t="s">
        <v>236</v>
      </c>
      <c r="C104" s="148"/>
      <c r="D104" s="148"/>
      <c r="E104" s="149"/>
      <c r="F104" s="149"/>
      <c r="G104" s="149"/>
      <c r="H104" s="149"/>
      <c r="I104" s="149"/>
      <c r="J104" s="148"/>
      <c r="K104" s="174"/>
      <c r="L104" s="174"/>
      <c r="M104" s="174"/>
      <c r="N104" s="174"/>
      <c r="O104" s="174"/>
      <c r="P104" s="174"/>
      <c r="Q104" s="174"/>
      <c r="R104" s="174"/>
      <c r="S104" s="174"/>
      <c r="T104" s="174"/>
      <c r="U104" s="174"/>
      <c r="V104" s="174"/>
      <c r="W104" s="185"/>
      <c r="X104" s="185"/>
      <c r="Y104" s="185"/>
      <c r="Z104" s="185"/>
      <c r="AA104" s="308"/>
      <c r="AB104" s="308"/>
      <c r="AC104" s="308"/>
      <c r="AD104" s="308"/>
      <c r="AE104" s="308"/>
      <c r="AF104" s="218"/>
      <c r="AG104" s="218"/>
      <c r="AH104" s="218"/>
      <c r="AI104" s="218"/>
      <c r="AJ104" s="218"/>
      <c r="AK104" s="218"/>
      <c r="AL104" s="218"/>
      <c r="AM104" s="218"/>
      <c r="AN104" s="218"/>
      <c r="AO104" s="218"/>
      <c r="AP104" s="218"/>
      <c r="AQ104" s="218"/>
      <c r="AR104" s="218"/>
      <c r="AS104" s="218"/>
      <c r="AT104" s="218"/>
      <c r="AU104" s="218"/>
      <c r="AV104" s="218"/>
      <c r="AW104" s="218"/>
      <c r="AX104" s="218"/>
      <c r="AY104" s="218"/>
      <c r="AZ104" s="218"/>
      <c r="BA104" s="218"/>
      <c r="BB104" s="218"/>
      <c r="BC104" s="218"/>
      <c r="BD104" s="218"/>
      <c r="BE104" s="218"/>
      <c r="BF104" s="218"/>
      <c r="BG104" s="218"/>
      <c r="BH104" s="218"/>
      <c r="BI104" s="218"/>
      <c r="BJ104" s="218"/>
      <c r="BK104" s="218"/>
      <c r="BL104" s="218"/>
      <c r="BM104" s="218"/>
      <c r="BN104" s="218"/>
      <c r="BO104" s="218"/>
      <c r="BP104" s="218"/>
      <c r="BQ104" s="218"/>
      <c r="BR104" s="218"/>
      <c r="BS104" s="218"/>
      <c r="BT104" s="218"/>
      <c r="BU104" s="218"/>
      <c r="BV104" s="218"/>
      <c r="BW104" s="218"/>
      <c r="BX104" s="218"/>
      <c r="BY104" s="218"/>
      <c r="BZ104" s="218"/>
      <c r="CA104" s="218"/>
      <c r="CB104" s="218"/>
      <c r="CC104" s="218"/>
      <c r="CD104" s="218"/>
      <c r="CE104" s="218"/>
      <c r="CF104" s="218"/>
      <c r="CG104" s="218"/>
      <c r="CH104" s="218"/>
      <c r="CI104" s="218"/>
      <c r="CJ104" s="218"/>
    </row>
    <row r="105" s="127" customFormat="1" ht="100" customHeight="1" spans="1:88">
      <c r="A105" s="156" t="s">
        <v>58</v>
      </c>
      <c r="B105" s="148" t="s">
        <v>237</v>
      </c>
      <c r="C105" s="148"/>
      <c r="D105" s="148"/>
      <c r="E105" s="149"/>
      <c r="F105" s="149"/>
      <c r="G105" s="149"/>
      <c r="H105" s="149"/>
      <c r="I105" s="149"/>
      <c r="J105" s="148"/>
      <c r="K105" s="174"/>
      <c r="L105" s="174"/>
      <c r="M105" s="174"/>
      <c r="N105" s="174"/>
      <c r="O105" s="174"/>
      <c r="P105" s="174"/>
      <c r="Q105" s="174"/>
      <c r="R105" s="174"/>
      <c r="S105" s="174"/>
      <c r="T105" s="174"/>
      <c r="U105" s="174"/>
      <c r="V105" s="174"/>
      <c r="W105" s="185"/>
      <c r="X105" s="185"/>
      <c r="Y105" s="185"/>
      <c r="Z105" s="185"/>
      <c r="AA105" s="308"/>
      <c r="AB105" s="308"/>
      <c r="AC105" s="308"/>
      <c r="AD105" s="308"/>
      <c r="AE105" s="30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row>
    <row r="106" s="127" customFormat="1" ht="100" customHeight="1" spans="1:88">
      <c r="A106" s="156" t="s">
        <v>58</v>
      </c>
      <c r="B106" s="148" t="s">
        <v>238</v>
      </c>
      <c r="C106" s="148"/>
      <c r="D106" s="148"/>
      <c r="E106" s="149"/>
      <c r="F106" s="149"/>
      <c r="G106" s="149"/>
      <c r="H106" s="149"/>
      <c r="I106" s="149"/>
      <c r="J106" s="148"/>
      <c r="K106" s="174"/>
      <c r="L106" s="174"/>
      <c r="M106" s="174"/>
      <c r="N106" s="174"/>
      <c r="O106" s="174"/>
      <c r="P106" s="174"/>
      <c r="Q106" s="174"/>
      <c r="R106" s="174"/>
      <c r="S106" s="174"/>
      <c r="T106" s="174"/>
      <c r="U106" s="174"/>
      <c r="V106" s="174"/>
      <c r="W106" s="185"/>
      <c r="X106" s="185"/>
      <c r="Y106" s="185"/>
      <c r="Z106" s="185"/>
      <c r="AA106" s="308"/>
      <c r="AB106" s="308"/>
      <c r="AC106" s="308"/>
      <c r="AD106" s="308"/>
      <c r="AE106" s="308"/>
      <c r="AF106" s="218"/>
      <c r="AG106" s="218"/>
      <c r="AH106" s="218"/>
      <c r="AI106" s="218"/>
      <c r="AJ106" s="218"/>
      <c r="AK106" s="218"/>
      <c r="AL106" s="218"/>
      <c r="AM106" s="218"/>
      <c r="AN106" s="218"/>
      <c r="AO106" s="218"/>
      <c r="AP106" s="218"/>
      <c r="AQ106" s="218"/>
      <c r="AR106" s="218"/>
      <c r="AS106" s="218"/>
      <c r="AT106" s="218"/>
      <c r="AU106" s="218"/>
      <c r="AV106" s="218"/>
      <c r="AW106" s="218"/>
      <c r="AX106" s="218"/>
      <c r="AY106" s="218"/>
      <c r="AZ106" s="218"/>
      <c r="BA106" s="218"/>
      <c r="BB106" s="218"/>
      <c r="BC106" s="218"/>
      <c r="BD106" s="218"/>
      <c r="BE106" s="218"/>
      <c r="BF106" s="218"/>
      <c r="BG106" s="218"/>
      <c r="BH106" s="218"/>
      <c r="BI106" s="218"/>
      <c r="BJ106" s="218"/>
      <c r="BK106" s="218"/>
      <c r="BL106" s="218"/>
      <c r="BM106" s="218"/>
      <c r="BN106" s="218"/>
      <c r="BO106" s="218"/>
      <c r="BP106" s="218"/>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row>
    <row r="107" s="127" customFormat="1" ht="100" customHeight="1" spans="1:88">
      <c r="A107" s="147" t="s">
        <v>39</v>
      </c>
      <c r="B107" s="148" t="s">
        <v>239</v>
      </c>
      <c r="C107" s="148"/>
      <c r="D107" s="148"/>
      <c r="E107" s="149"/>
      <c r="F107" s="149"/>
      <c r="G107" s="149"/>
      <c r="H107" s="149"/>
      <c r="I107" s="149"/>
      <c r="J107" s="148"/>
      <c r="K107" s="174">
        <f t="shared" ref="K107:V107" si="31">K108</f>
        <v>0</v>
      </c>
      <c r="L107" s="174">
        <f t="shared" si="31"/>
        <v>0</v>
      </c>
      <c r="M107" s="174">
        <f t="shared" si="31"/>
        <v>0</v>
      </c>
      <c r="N107" s="174">
        <f t="shared" si="31"/>
        <v>0</v>
      </c>
      <c r="O107" s="174">
        <f t="shared" si="31"/>
        <v>0</v>
      </c>
      <c r="P107" s="174">
        <f t="shared" si="31"/>
        <v>0</v>
      </c>
      <c r="Q107" s="174">
        <f t="shared" si="31"/>
        <v>0</v>
      </c>
      <c r="R107" s="174">
        <f t="shared" si="31"/>
        <v>0</v>
      </c>
      <c r="S107" s="174">
        <f t="shared" si="31"/>
        <v>0</v>
      </c>
      <c r="T107" s="174">
        <f t="shared" si="31"/>
        <v>0</v>
      </c>
      <c r="U107" s="174">
        <f t="shared" si="31"/>
        <v>0</v>
      </c>
      <c r="V107" s="174">
        <f t="shared" si="31"/>
        <v>0</v>
      </c>
      <c r="W107" s="185"/>
      <c r="X107" s="185"/>
      <c r="Y107" s="185"/>
      <c r="Z107" s="185"/>
      <c r="AA107" s="308"/>
      <c r="AB107" s="308"/>
      <c r="AC107" s="308"/>
      <c r="AD107" s="308"/>
      <c r="AE107" s="308"/>
      <c r="AF107" s="218"/>
      <c r="AG107" s="218"/>
      <c r="AH107" s="218"/>
      <c r="AI107" s="218"/>
      <c r="AJ107" s="218"/>
      <c r="AK107" s="218"/>
      <c r="AL107" s="218"/>
      <c r="AM107" s="218"/>
      <c r="AN107" s="218"/>
      <c r="AO107" s="218"/>
      <c r="AP107" s="218"/>
      <c r="AQ107" s="218"/>
      <c r="AR107" s="218"/>
      <c r="AS107" s="218"/>
      <c r="AT107" s="218"/>
      <c r="AU107" s="218"/>
      <c r="AV107" s="218"/>
      <c r="AW107" s="218"/>
      <c r="AX107" s="218"/>
      <c r="AY107" s="218"/>
      <c r="AZ107" s="218"/>
      <c r="BA107" s="218"/>
      <c r="BB107" s="218"/>
      <c r="BC107" s="218"/>
      <c r="BD107" s="218"/>
      <c r="BE107" s="218"/>
      <c r="BF107" s="218"/>
      <c r="BG107" s="218"/>
      <c r="BH107" s="218"/>
      <c r="BI107" s="218"/>
      <c r="BJ107" s="218"/>
      <c r="BK107" s="218"/>
      <c r="BL107" s="218"/>
      <c r="BM107" s="218"/>
      <c r="BN107" s="218"/>
      <c r="BO107" s="218"/>
      <c r="BP107" s="218"/>
      <c r="BQ107" s="218"/>
      <c r="BR107" s="218"/>
      <c r="BS107" s="218"/>
      <c r="BT107" s="218"/>
      <c r="BU107" s="218"/>
      <c r="BV107" s="218"/>
      <c r="BW107" s="218"/>
      <c r="BX107" s="218"/>
      <c r="BY107" s="218"/>
      <c r="BZ107" s="218"/>
      <c r="CA107" s="218"/>
      <c r="CB107" s="218"/>
      <c r="CC107" s="218"/>
      <c r="CD107" s="218"/>
      <c r="CE107" s="218"/>
      <c r="CF107" s="218"/>
      <c r="CG107" s="218"/>
      <c r="CH107" s="218"/>
      <c r="CI107" s="218"/>
      <c r="CJ107" s="218"/>
    </row>
    <row r="108" s="127" customFormat="1" ht="100" customHeight="1" spans="1:88">
      <c r="A108" s="147" t="s">
        <v>41</v>
      </c>
      <c r="B108" s="148" t="s">
        <v>239</v>
      </c>
      <c r="C108" s="148"/>
      <c r="D108" s="148"/>
      <c r="E108" s="149"/>
      <c r="F108" s="149"/>
      <c r="G108" s="149"/>
      <c r="H108" s="149"/>
      <c r="I108" s="149"/>
      <c r="J108" s="148"/>
      <c r="K108" s="174">
        <f t="shared" ref="K108:V108" si="32">K109+K110+K111+K112+K113+K114</f>
        <v>0</v>
      </c>
      <c r="L108" s="174">
        <f t="shared" si="32"/>
        <v>0</v>
      </c>
      <c r="M108" s="174">
        <f t="shared" si="32"/>
        <v>0</v>
      </c>
      <c r="N108" s="174">
        <f t="shared" si="32"/>
        <v>0</v>
      </c>
      <c r="O108" s="174">
        <f t="shared" si="32"/>
        <v>0</v>
      </c>
      <c r="P108" s="174">
        <f t="shared" si="32"/>
        <v>0</v>
      </c>
      <c r="Q108" s="174">
        <f t="shared" si="32"/>
        <v>0</v>
      </c>
      <c r="R108" s="174">
        <f t="shared" si="32"/>
        <v>0</v>
      </c>
      <c r="S108" s="174">
        <f t="shared" si="32"/>
        <v>0</v>
      </c>
      <c r="T108" s="174">
        <f t="shared" si="32"/>
        <v>0</v>
      </c>
      <c r="U108" s="174">
        <f t="shared" si="32"/>
        <v>0</v>
      </c>
      <c r="V108" s="174">
        <f t="shared" si="32"/>
        <v>0</v>
      </c>
      <c r="W108" s="185"/>
      <c r="X108" s="185"/>
      <c r="Y108" s="185"/>
      <c r="Z108" s="185"/>
      <c r="AA108" s="308"/>
      <c r="AB108" s="308"/>
      <c r="AC108" s="308"/>
      <c r="AD108" s="308"/>
      <c r="AE108" s="308"/>
      <c r="AF108" s="218"/>
      <c r="AG108" s="218"/>
      <c r="AH108" s="218"/>
      <c r="AI108" s="218"/>
      <c r="AJ108" s="218"/>
      <c r="AK108" s="218"/>
      <c r="AL108" s="218"/>
      <c r="AM108" s="218"/>
      <c r="AN108" s="218"/>
      <c r="AO108" s="218"/>
      <c r="AP108" s="218"/>
      <c r="AQ108" s="218"/>
      <c r="AR108" s="218"/>
      <c r="AS108" s="218"/>
      <c r="AT108" s="218"/>
      <c r="AU108" s="218"/>
      <c r="AV108" s="218"/>
      <c r="AW108" s="218"/>
      <c r="AX108" s="218"/>
      <c r="AY108" s="218"/>
      <c r="AZ108" s="218"/>
      <c r="BA108" s="218"/>
      <c r="BB108" s="218"/>
      <c r="BC108" s="218"/>
      <c r="BD108" s="218"/>
      <c r="BE108" s="218"/>
      <c r="BF108" s="218"/>
      <c r="BG108" s="218"/>
      <c r="BH108" s="218"/>
      <c r="BI108" s="218"/>
      <c r="BJ108" s="218"/>
      <c r="BK108" s="218"/>
      <c r="BL108" s="218"/>
      <c r="BM108" s="218"/>
      <c r="BN108" s="218"/>
      <c r="BO108" s="218"/>
      <c r="BP108" s="218"/>
      <c r="BQ108" s="218"/>
      <c r="BR108" s="218"/>
      <c r="BS108" s="218"/>
      <c r="BT108" s="218"/>
      <c r="BU108" s="218"/>
      <c r="BV108" s="218"/>
      <c r="BW108" s="218"/>
      <c r="BX108" s="218"/>
      <c r="BY108" s="218"/>
      <c r="BZ108" s="218"/>
      <c r="CA108" s="218"/>
      <c r="CB108" s="218"/>
      <c r="CC108" s="218"/>
      <c r="CD108" s="218"/>
      <c r="CE108" s="218"/>
      <c r="CF108" s="218"/>
      <c r="CG108" s="218"/>
      <c r="CH108" s="218"/>
      <c r="CI108" s="218"/>
      <c r="CJ108" s="218"/>
    </row>
    <row r="109" s="127" customFormat="1" ht="100" customHeight="1" spans="1:88">
      <c r="A109" s="156" t="s">
        <v>58</v>
      </c>
      <c r="B109" s="148" t="s">
        <v>240</v>
      </c>
      <c r="C109" s="148"/>
      <c r="D109" s="148"/>
      <c r="E109" s="149"/>
      <c r="F109" s="149"/>
      <c r="G109" s="149"/>
      <c r="H109" s="149"/>
      <c r="I109" s="149"/>
      <c r="J109" s="148"/>
      <c r="K109" s="174"/>
      <c r="L109" s="174"/>
      <c r="M109" s="174"/>
      <c r="N109" s="174"/>
      <c r="O109" s="174"/>
      <c r="P109" s="174"/>
      <c r="Q109" s="174"/>
      <c r="R109" s="174"/>
      <c r="S109" s="174"/>
      <c r="T109" s="174"/>
      <c r="U109" s="174"/>
      <c r="V109" s="174"/>
      <c r="W109" s="185"/>
      <c r="X109" s="185"/>
      <c r="Y109" s="185"/>
      <c r="Z109" s="185"/>
      <c r="AA109" s="308"/>
      <c r="AB109" s="308"/>
      <c r="AC109" s="308"/>
      <c r="AD109" s="308"/>
      <c r="AE109" s="308"/>
      <c r="AF109" s="218"/>
      <c r="AG109" s="218"/>
      <c r="AH109" s="218"/>
      <c r="AI109" s="218"/>
      <c r="AJ109" s="218"/>
      <c r="AK109" s="218"/>
      <c r="AL109" s="218"/>
      <c r="AM109" s="218"/>
      <c r="AN109" s="218"/>
      <c r="AO109" s="218"/>
      <c r="AP109" s="218"/>
      <c r="AQ109" s="218"/>
      <c r="AR109" s="218"/>
      <c r="AS109" s="218"/>
      <c r="AT109" s="218"/>
      <c r="AU109" s="218"/>
      <c r="AV109" s="218"/>
      <c r="AW109" s="218"/>
      <c r="AX109" s="218"/>
      <c r="AY109" s="218"/>
      <c r="AZ109" s="218"/>
      <c r="BA109" s="218"/>
      <c r="BB109" s="218"/>
      <c r="BC109" s="218"/>
      <c r="BD109" s="218"/>
      <c r="BE109" s="218"/>
      <c r="BF109" s="218"/>
      <c r="BG109" s="218"/>
      <c r="BH109" s="218"/>
      <c r="BI109" s="218"/>
      <c r="BJ109" s="218"/>
      <c r="BK109" s="218"/>
      <c r="BL109" s="218"/>
      <c r="BM109" s="218"/>
      <c r="BN109" s="218"/>
      <c r="BO109" s="218"/>
      <c r="BP109" s="218"/>
      <c r="BQ109" s="218"/>
      <c r="BR109" s="218"/>
      <c r="BS109" s="218"/>
      <c r="BT109" s="218"/>
      <c r="BU109" s="218"/>
      <c r="BV109" s="218"/>
      <c r="BW109" s="218"/>
      <c r="BX109" s="218"/>
      <c r="BY109" s="218"/>
      <c r="BZ109" s="218"/>
      <c r="CA109" s="218"/>
      <c r="CB109" s="218"/>
      <c r="CC109" s="218"/>
      <c r="CD109" s="218"/>
      <c r="CE109" s="218"/>
      <c r="CF109" s="218"/>
      <c r="CG109" s="218"/>
      <c r="CH109" s="218"/>
      <c r="CI109" s="218"/>
      <c r="CJ109" s="218"/>
    </row>
    <row r="110" s="127" customFormat="1" ht="100" customHeight="1" spans="1:88">
      <c r="A110" s="156" t="s">
        <v>58</v>
      </c>
      <c r="B110" s="148" t="s">
        <v>241</v>
      </c>
      <c r="C110" s="148"/>
      <c r="D110" s="148"/>
      <c r="E110" s="149"/>
      <c r="F110" s="149"/>
      <c r="G110" s="149"/>
      <c r="H110" s="149"/>
      <c r="I110" s="149"/>
      <c r="J110" s="148"/>
      <c r="K110" s="174"/>
      <c r="L110" s="174"/>
      <c r="M110" s="174"/>
      <c r="N110" s="174"/>
      <c r="O110" s="174"/>
      <c r="P110" s="174"/>
      <c r="Q110" s="174"/>
      <c r="R110" s="174"/>
      <c r="S110" s="174"/>
      <c r="T110" s="174"/>
      <c r="U110" s="174"/>
      <c r="V110" s="174"/>
      <c r="W110" s="185"/>
      <c r="X110" s="185"/>
      <c r="Y110" s="185"/>
      <c r="Z110" s="185"/>
      <c r="AA110" s="308"/>
      <c r="AB110" s="308"/>
      <c r="AC110" s="308"/>
      <c r="AD110" s="308"/>
      <c r="AE110" s="308"/>
      <c r="AF110" s="218"/>
      <c r="AG110" s="218"/>
      <c r="AH110" s="218"/>
      <c r="AI110" s="218"/>
      <c r="AJ110" s="218"/>
      <c r="AK110" s="218"/>
      <c r="AL110" s="218"/>
      <c r="AM110" s="218"/>
      <c r="AN110" s="218"/>
      <c r="AO110" s="218"/>
      <c r="AP110" s="218"/>
      <c r="AQ110" s="218"/>
      <c r="AR110" s="218"/>
      <c r="AS110" s="218"/>
      <c r="AT110" s="218"/>
      <c r="AU110" s="218"/>
      <c r="AV110" s="218"/>
      <c r="AW110" s="218"/>
      <c r="AX110" s="218"/>
      <c r="AY110" s="218"/>
      <c r="AZ110" s="218"/>
      <c r="BA110" s="218"/>
      <c r="BB110" s="218"/>
      <c r="BC110" s="218"/>
      <c r="BD110" s="218"/>
      <c r="BE110" s="218"/>
      <c r="BF110" s="218"/>
      <c r="BG110" s="218"/>
      <c r="BH110" s="218"/>
      <c r="BI110" s="218"/>
      <c r="BJ110" s="218"/>
      <c r="BK110" s="218"/>
      <c r="BL110" s="218"/>
      <c r="BM110" s="218"/>
      <c r="BN110" s="218"/>
      <c r="BO110" s="218"/>
      <c r="BP110" s="218"/>
      <c r="BQ110" s="218"/>
      <c r="BR110" s="218"/>
      <c r="BS110" s="218"/>
      <c r="BT110" s="218"/>
      <c r="BU110" s="218"/>
      <c r="BV110" s="218"/>
      <c r="BW110" s="218"/>
      <c r="BX110" s="218"/>
      <c r="BY110" s="218"/>
      <c r="BZ110" s="218"/>
      <c r="CA110" s="218"/>
      <c r="CB110" s="218"/>
      <c r="CC110" s="218"/>
      <c r="CD110" s="218"/>
      <c r="CE110" s="218"/>
      <c r="CF110" s="218"/>
      <c r="CG110" s="218"/>
      <c r="CH110" s="218"/>
      <c r="CI110" s="218"/>
      <c r="CJ110" s="218"/>
    </row>
    <row r="111" s="127" customFormat="1" ht="100" customHeight="1" spans="1:88">
      <c r="A111" s="156" t="s">
        <v>58</v>
      </c>
      <c r="B111" s="148" t="s">
        <v>242</v>
      </c>
      <c r="C111" s="148"/>
      <c r="D111" s="148"/>
      <c r="E111" s="149"/>
      <c r="F111" s="149"/>
      <c r="G111" s="149"/>
      <c r="H111" s="149"/>
      <c r="I111" s="149"/>
      <c r="J111" s="148"/>
      <c r="K111" s="174"/>
      <c r="L111" s="174"/>
      <c r="M111" s="174"/>
      <c r="N111" s="174"/>
      <c r="O111" s="174"/>
      <c r="P111" s="174"/>
      <c r="Q111" s="174"/>
      <c r="R111" s="174"/>
      <c r="S111" s="174"/>
      <c r="T111" s="174"/>
      <c r="U111" s="174"/>
      <c r="V111" s="174"/>
      <c r="W111" s="185"/>
      <c r="X111" s="185"/>
      <c r="Y111" s="185"/>
      <c r="Z111" s="185"/>
      <c r="AA111" s="308"/>
      <c r="AB111" s="308"/>
      <c r="AC111" s="308"/>
      <c r="AD111" s="308"/>
      <c r="AE111" s="308"/>
      <c r="AF111" s="218"/>
      <c r="AG111" s="218"/>
      <c r="AH111" s="218"/>
      <c r="AI111" s="218"/>
      <c r="AJ111" s="218"/>
      <c r="AK111" s="218"/>
      <c r="AL111" s="218"/>
      <c r="AM111" s="218"/>
      <c r="AN111" s="218"/>
      <c r="AO111" s="218"/>
      <c r="AP111" s="218"/>
      <c r="AQ111" s="218"/>
      <c r="AR111" s="218"/>
      <c r="AS111" s="218"/>
      <c r="AT111" s="218"/>
      <c r="AU111" s="218"/>
      <c r="AV111" s="218"/>
      <c r="AW111" s="218"/>
      <c r="AX111" s="218"/>
      <c r="AY111" s="218"/>
      <c r="AZ111" s="218"/>
      <c r="BA111" s="218"/>
      <c r="BB111" s="218"/>
      <c r="BC111" s="218"/>
      <c r="BD111" s="218"/>
      <c r="BE111" s="218"/>
      <c r="BF111" s="218"/>
      <c r="BG111" s="218"/>
      <c r="BH111" s="218"/>
      <c r="BI111" s="218"/>
      <c r="BJ111" s="218"/>
      <c r="BK111" s="218"/>
      <c r="BL111" s="218"/>
      <c r="BM111" s="218"/>
      <c r="BN111" s="218"/>
      <c r="BO111" s="218"/>
      <c r="BP111" s="218"/>
      <c r="BQ111" s="218"/>
      <c r="BR111" s="218"/>
      <c r="BS111" s="218"/>
      <c r="BT111" s="218"/>
      <c r="BU111" s="218"/>
      <c r="BV111" s="218"/>
      <c r="BW111" s="218"/>
      <c r="BX111" s="218"/>
      <c r="BY111" s="218"/>
      <c r="BZ111" s="218"/>
      <c r="CA111" s="218"/>
      <c r="CB111" s="218"/>
      <c r="CC111" s="218"/>
      <c r="CD111" s="218"/>
      <c r="CE111" s="218"/>
      <c r="CF111" s="218"/>
      <c r="CG111" s="218"/>
      <c r="CH111" s="218"/>
      <c r="CI111" s="218"/>
      <c r="CJ111" s="218"/>
    </row>
    <row r="112" s="127" customFormat="1" ht="100" customHeight="1" spans="1:88">
      <c r="A112" s="156" t="s">
        <v>58</v>
      </c>
      <c r="B112" s="148" t="s">
        <v>243</v>
      </c>
      <c r="C112" s="148"/>
      <c r="D112" s="148"/>
      <c r="E112" s="149"/>
      <c r="F112" s="149"/>
      <c r="G112" s="149"/>
      <c r="H112" s="149"/>
      <c r="I112" s="149"/>
      <c r="J112" s="148"/>
      <c r="K112" s="174"/>
      <c r="L112" s="174"/>
      <c r="M112" s="174"/>
      <c r="N112" s="174"/>
      <c r="O112" s="174"/>
      <c r="P112" s="174"/>
      <c r="Q112" s="174"/>
      <c r="R112" s="174"/>
      <c r="S112" s="174"/>
      <c r="T112" s="174"/>
      <c r="U112" s="174"/>
      <c r="V112" s="174"/>
      <c r="W112" s="185"/>
      <c r="X112" s="185"/>
      <c r="Y112" s="185"/>
      <c r="Z112" s="185"/>
      <c r="AA112" s="308"/>
      <c r="AB112" s="308"/>
      <c r="AC112" s="308"/>
      <c r="AD112" s="308"/>
      <c r="AE112" s="308"/>
      <c r="AF112" s="218"/>
      <c r="AG112" s="218"/>
      <c r="AH112" s="218"/>
      <c r="AI112" s="218"/>
      <c r="AJ112" s="218"/>
      <c r="AK112" s="218"/>
      <c r="AL112" s="218"/>
      <c r="AM112" s="218"/>
      <c r="AN112" s="218"/>
      <c r="AO112" s="218"/>
      <c r="AP112" s="218"/>
      <c r="AQ112" s="218"/>
      <c r="AR112" s="218"/>
      <c r="AS112" s="218"/>
      <c r="AT112" s="218"/>
      <c r="AU112" s="218"/>
      <c r="AV112" s="218"/>
      <c r="AW112" s="218"/>
      <c r="AX112" s="218"/>
      <c r="AY112" s="218"/>
      <c r="AZ112" s="218"/>
      <c r="BA112" s="218"/>
      <c r="BB112" s="218"/>
      <c r="BC112" s="218"/>
      <c r="BD112" s="218"/>
      <c r="BE112" s="218"/>
      <c r="BF112" s="218"/>
      <c r="BG112" s="218"/>
      <c r="BH112" s="218"/>
      <c r="BI112" s="218"/>
      <c r="BJ112" s="218"/>
      <c r="BK112" s="218"/>
      <c r="BL112" s="218"/>
      <c r="BM112" s="218"/>
      <c r="BN112" s="218"/>
      <c r="BO112" s="218"/>
      <c r="BP112" s="218"/>
      <c r="BQ112" s="218"/>
      <c r="BR112" s="218"/>
      <c r="BS112" s="218"/>
      <c r="BT112" s="218"/>
      <c r="BU112" s="218"/>
      <c r="BV112" s="218"/>
      <c r="BW112" s="218"/>
      <c r="BX112" s="218"/>
      <c r="BY112" s="218"/>
      <c r="BZ112" s="218"/>
      <c r="CA112" s="218"/>
      <c r="CB112" s="218"/>
      <c r="CC112" s="218"/>
      <c r="CD112" s="218"/>
      <c r="CE112" s="218"/>
      <c r="CF112" s="218"/>
      <c r="CG112" s="218"/>
      <c r="CH112" s="218"/>
      <c r="CI112" s="218"/>
      <c r="CJ112" s="218"/>
    </row>
    <row r="113" s="127" customFormat="1" ht="100" customHeight="1" spans="1:88">
      <c r="A113" s="156" t="s">
        <v>58</v>
      </c>
      <c r="B113" s="148" t="s">
        <v>244</v>
      </c>
      <c r="C113" s="148"/>
      <c r="D113" s="148"/>
      <c r="E113" s="149"/>
      <c r="F113" s="149"/>
      <c r="G113" s="149"/>
      <c r="H113" s="149"/>
      <c r="I113" s="149"/>
      <c r="J113" s="148"/>
      <c r="K113" s="174"/>
      <c r="L113" s="174"/>
      <c r="M113" s="174"/>
      <c r="N113" s="174"/>
      <c r="O113" s="174"/>
      <c r="P113" s="174"/>
      <c r="Q113" s="174"/>
      <c r="R113" s="174"/>
      <c r="S113" s="174"/>
      <c r="T113" s="174"/>
      <c r="U113" s="174"/>
      <c r="V113" s="174"/>
      <c r="W113" s="185"/>
      <c r="X113" s="185"/>
      <c r="Y113" s="185"/>
      <c r="Z113" s="185"/>
      <c r="AA113" s="308"/>
      <c r="AB113" s="308"/>
      <c r="AC113" s="308"/>
      <c r="AD113" s="308"/>
      <c r="AE113" s="308"/>
      <c r="AF113" s="218"/>
      <c r="AG113" s="218"/>
      <c r="AH113" s="218"/>
      <c r="AI113" s="218"/>
      <c r="AJ113" s="218"/>
      <c r="AK113" s="218"/>
      <c r="AL113" s="218"/>
      <c r="AM113" s="218"/>
      <c r="AN113" s="218"/>
      <c r="AO113" s="218"/>
      <c r="AP113" s="218"/>
      <c r="AQ113" s="218"/>
      <c r="AR113" s="218"/>
      <c r="AS113" s="218"/>
      <c r="AT113" s="218"/>
      <c r="AU113" s="218"/>
      <c r="AV113" s="218"/>
      <c r="AW113" s="218"/>
      <c r="AX113" s="218"/>
      <c r="AY113" s="218"/>
      <c r="AZ113" s="218"/>
      <c r="BA113" s="218"/>
      <c r="BB113" s="218"/>
      <c r="BC113" s="218"/>
      <c r="BD113" s="218"/>
      <c r="BE113" s="218"/>
      <c r="BF113" s="218"/>
      <c r="BG113" s="218"/>
      <c r="BH113" s="218"/>
      <c r="BI113" s="218"/>
      <c r="BJ113" s="218"/>
      <c r="BK113" s="218"/>
      <c r="BL113" s="218"/>
      <c r="BM113" s="218"/>
      <c r="BN113" s="218"/>
      <c r="BO113" s="218"/>
      <c r="BP113" s="218"/>
      <c r="BQ113" s="218"/>
      <c r="BR113" s="218"/>
      <c r="BS113" s="218"/>
      <c r="BT113" s="218"/>
      <c r="BU113" s="218"/>
      <c r="BV113" s="218"/>
      <c r="BW113" s="218"/>
      <c r="BX113" s="218"/>
      <c r="BY113" s="218"/>
      <c r="BZ113" s="218"/>
      <c r="CA113" s="218"/>
      <c r="CB113" s="218"/>
      <c r="CC113" s="218"/>
      <c r="CD113" s="218"/>
      <c r="CE113" s="218"/>
      <c r="CF113" s="218"/>
      <c r="CG113" s="218"/>
      <c r="CH113" s="218"/>
      <c r="CI113" s="218"/>
      <c r="CJ113" s="218"/>
    </row>
    <row r="114" s="127" customFormat="1" ht="100" customHeight="1" spans="1:88">
      <c r="A114" s="156" t="s">
        <v>58</v>
      </c>
      <c r="B114" s="148" t="s">
        <v>245</v>
      </c>
      <c r="C114" s="148"/>
      <c r="D114" s="148"/>
      <c r="E114" s="149"/>
      <c r="F114" s="149"/>
      <c r="G114" s="149"/>
      <c r="H114" s="149"/>
      <c r="I114" s="149"/>
      <c r="J114" s="148"/>
      <c r="K114" s="174"/>
      <c r="L114" s="174"/>
      <c r="M114" s="174"/>
      <c r="N114" s="174"/>
      <c r="O114" s="174"/>
      <c r="P114" s="174"/>
      <c r="Q114" s="174"/>
      <c r="R114" s="174"/>
      <c r="S114" s="174"/>
      <c r="T114" s="174"/>
      <c r="U114" s="174"/>
      <c r="V114" s="174"/>
      <c r="W114" s="185"/>
      <c r="X114" s="185"/>
      <c r="Y114" s="185"/>
      <c r="Z114" s="185"/>
      <c r="AA114" s="308"/>
      <c r="AB114" s="308"/>
      <c r="AC114" s="308"/>
      <c r="AD114" s="308"/>
      <c r="AE114" s="308"/>
      <c r="AF114" s="218"/>
      <c r="AG114" s="218"/>
      <c r="AH114" s="218"/>
      <c r="AI114" s="218"/>
      <c r="AJ114" s="218"/>
      <c r="AK114" s="218"/>
      <c r="AL114" s="218"/>
      <c r="AM114" s="218"/>
      <c r="AN114" s="218"/>
      <c r="AO114" s="218"/>
      <c r="AP114" s="218"/>
      <c r="AQ114" s="218"/>
      <c r="AR114" s="218"/>
      <c r="AS114" s="218"/>
      <c r="AT114" s="218"/>
      <c r="AU114" s="218"/>
      <c r="AV114" s="218"/>
      <c r="AW114" s="218"/>
      <c r="AX114" s="218"/>
      <c r="AY114" s="218"/>
      <c r="AZ114" s="218"/>
      <c r="BA114" s="218"/>
      <c r="BB114" s="218"/>
      <c r="BC114" s="218"/>
      <c r="BD114" s="218"/>
      <c r="BE114" s="218"/>
      <c r="BF114" s="218"/>
      <c r="BG114" s="218"/>
      <c r="BH114" s="218"/>
      <c r="BI114" s="218"/>
      <c r="BJ114" s="218"/>
      <c r="BK114" s="218"/>
      <c r="BL114" s="218"/>
      <c r="BM114" s="218"/>
      <c r="BN114" s="218"/>
      <c r="BO114" s="218"/>
      <c r="BP114" s="218"/>
      <c r="BQ114" s="218"/>
      <c r="BR114" s="218"/>
      <c r="BS114" s="218"/>
      <c r="BT114" s="218"/>
      <c r="BU114" s="218"/>
      <c r="BV114" s="218"/>
      <c r="BW114" s="218"/>
      <c r="BX114" s="218"/>
      <c r="BY114" s="218"/>
      <c r="BZ114" s="218"/>
      <c r="CA114" s="218"/>
      <c r="CB114" s="218"/>
      <c r="CC114" s="218"/>
      <c r="CD114" s="218"/>
      <c r="CE114" s="218"/>
      <c r="CF114" s="218"/>
      <c r="CG114" s="218"/>
      <c r="CH114" s="218"/>
      <c r="CI114" s="218"/>
      <c r="CJ114" s="218"/>
    </row>
    <row r="115" s="127" customFormat="1" ht="100" customHeight="1" spans="1:88">
      <c r="A115" s="147" t="s">
        <v>39</v>
      </c>
      <c r="B115" s="148" t="s">
        <v>246</v>
      </c>
      <c r="C115" s="148"/>
      <c r="D115" s="148"/>
      <c r="E115" s="149"/>
      <c r="F115" s="149"/>
      <c r="G115" s="149"/>
      <c r="H115" s="149"/>
      <c r="I115" s="149"/>
      <c r="J115" s="148"/>
      <c r="K115" s="174">
        <f t="shared" ref="K115:V115" si="33">K116+K118</f>
        <v>850</v>
      </c>
      <c r="L115" s="174">
        <f t="shared" si="33"/>
        <v>850</v>
      </c>
      <c r="M115" s="174">
        <f t="shared" si="33"/>
        <v>0</v>
      </c>
      <c r="N115" s="174">
        <f t="shared" si="33"/>
        <v>226.8</v>
      </c>
      <c r="O115" s="174">
        <f t="shared" si="33"/>
        <v>226.8</v>
      </c>
      <c r="P115" s="174">
        <f t="shared" si="33"/>
        <v>0</v>
      </c>
      <c r="Q115" s="174">
        <f t="shared" si="33"/>
        <v>0</v>
      </c>
      <c r="R115" s="174">
        <f t="shared" si="33"/>
        <v>0</v>
      </c>
      <c r="S115" s="174">
        <f t="shared" si="33"/>
        <v>0</v>
      </c>
      <c r="T115" s="174">
        <f t="shared" si="33"/>
        <v>0</v>
      </c>
      <c r="U115" s="174">
        <f t="shared" si="33"/>
        <v>0</v>
      </c>
      <c r="V115" s="174">
        <f t="shared" si="33"/>
        <v>0</v>
      </c>
      <c r="W115" s="185"/>
      <c r="X115" s="185"/>
      <c r="Y115" s="185"/>
      <c r="Z115" s="185"/>
      <c r="AA115" s="308"/>
      <c r="AB115" s="308"/>
      <c r="AC115" s="308"/>
      <c r="AD115" s="308"/>
      <c r="AE115" s="308"/>
      <c r="AF115" s="218"/>
      <c r="AG115" s="218"/>
      <c r="AH115" s="218"/>
      <c r="AI115" s="218"/>
      <c r="AJ115" s="218"/>
      <c r="AK115" s="218"/>
      <c r="AL115" s="218"/>
      <c r="AM115" s="218"/>
      <c r="AN115" s="218"/>
      <c r="AO115" s="218"/>
      <c r="AP115" s="218"/>
      <c r="AQ115" s="218"/>
      <c r="AR115" s="218"/>
      <c r="AS115" s="218"/>
      <c r="AT115" s="218"/>
      <c r="AU115" s="218"/>
      <c r="AV115" s="218"/>
      <c r="AW115" s="218"/>
      <c r="AX115" s="218"/>
      <c r="AY115" s="218"/>
      <c r="AZ115" s="218"/>
      <c r="BA115" s="218"/>
      <c r="BB115" s="218"/>
      <c r="BC115" s="218"/>
      <c r="BD115" s="218"/>
      <c r="BE115" s="218"/>
      <c r="BF115" s="218"/>
      <c r="BG115" s="218"/>
      <c r="BH115" s="218"/>
      <c r="BI115" s="218"/>
      <c r="BJ115" s="218"/>
      <c r="BK115" s="218"/>
      <c r="BL115" s="218"/>
      <c r="BM115" s="218"/>
      <c r="BN115" s="218"/>
      <c r="BO115" s="218"/>
      <c r="BP115" s="218"/>
      <c r="BQ115" s="218"/>
      <c r="BR115" s="218"/>
      <c r="BS115" s="218"/>
      <c r="BT115" s="218"/>
      <c r="BU115" s="218"/>
      <c r="BV115" s="218"/>
      <c r="BW115" s="218"/>
      <c r="BX115" s="218"/>
      <c r="BY115" s="218"/>
      <c r="BZ115" s="218"/>
      <c r="CA115" s="218"/>
      <c r="CB115" s="218"/>
      <c r="CC115" s="218"/>
      <c r="CD115" s="218"/>
      <c r="CE115" s="218"/>
      <c r="CF115" s="218"/>
      <c r="CG115" s="218"/>
      <c r="CH115" s="218"/>
      <c r="CI115" s="218"/>
      <c r="CJ115" s="218"/>
    </row>
    <row r="116" s="127" customFormat="1" ht="100" customHeight="1" spans="1:88">
      <c r="A116" s="149" t="s">
        <v>41</v>
      </c>
      <c r="B116" s="148" t="s">
        <v>247</v>
      </c>
      <c r="C116" s="148"/>
      <c r="D116" s="148"/>
      <c r="E116" s="149"/>
      <c r="F116" s="149"/>
      <c r="G116" s="149"/>
      <c r="H116" s="149"/>
      <c r="I116" s="149"/>
      <c r="J116" s="148"/>
      <c r="K116" s="174">
        <f t="shared" ref="K116:V116" si="34">K117</f>
        <v>0</v>
      </c>
      <c r="L116" s="174">
        <f t="shared" si="34"/>
        <v>0</v>
      </c>
      <c r="M116" s="174">
        <f t="shared" si="34"/>
        <v>0</v>
      </c>
      <c r="N116" s="174">
        <f t="shared" si="34"/>
        <v>0</v>
      </c>
      <c r="O116" s="174">
        <f t="shared" si="34"/>
        <v>0</v>
      </c>
      <c r="P116" s="174">
        <f t="shared" si="34"/>
        <v>0</v>
      </c>
      <c r="Q116" s="174">
        <f t="shared" si="34"/>
        <v>0</v>
      </c>
      <c r="R116" s="174">
        <f t="shared" si="34"/>
        <v>0</v>
      </c>
      <c r="S116" s="174">
        <f t="shared" si="34"/>
        <v>0</v>
      </c>
      <c r="T116" s="174">
        <f t="shared" si="34"/>
        <v>0</v>
      </c>
      <c r="U116" s="174">
        <f t="shared" si="34"/>
        <v>0</v>
      </c>
      <c r="V116" s="174">
        <f t="shared" si="34"/>
        <v>0</v>
      </c>
      <c r="W116" s="185"/>
      <c r="X116" s="185"/>
      <c r="Y116" s="185"/>
      <c r="Z116" s="185"/>
      <c r="AA116" s="308"/>
      <c r="AB116" s="308"/>
      <c r="AC116" s="308"/>
      <c r="AD116" s="308"/>
      <c r="AE116" s="308"/>
      <c r="AF116" s="218"/>
      <c r="AG116" s="218"/>
      <c r="AH116" s="218"/>
      <c r="AI116" s="218"/>
      <c r="AJ116" s="218"/>
      <c r="AK116" s="218"/>
      <c r="AL116" s="218"/>
      <c r="AM116" s="218"/>
      <c r="AN116" s="218"/>
      <c r="AO116" s="218"/>
      <c r="AP116" s="218"/>
      <c r="AQ116" s="218"/>
      <c r="AR116" s="218"/>
      <c r="AS116" s="218"/>
      <c r="AT116" s="218"/>
      <c r="AU116" s="218"/>
      <c r="AV116" s="218"/>
      <c r="AW116" s="218"/>
      <c r="AX116" s="218"/>
      <c r="AY116" s="218"/>
      <c r="AZ116" s="218"/>
      <c r="BA116" s="218"/>
      <c r="BB116" s="218"/>
      <c r="BC116" s="218"/>
      <c r="BD116" s="218"/>
      <c r="BE116" s="218"/>
      <c r="BF116" s="218"/>
      <c r="BG116" s="218"/>
      <c r="BH116" s="218"/>
      <c r="BI116" s="218"/>
      <c r="BJ116" s="218"/>
      <c r="BK116" s="218"/>
      <c r="BL116" s="218"/>
      <c r="BM116" s="218"/>
      <c r="BN116" s="218"/>
      <c r="BO116" s="218"/>
      <c r="BP116" s="218"/>
      <c r="BQ116" s="218"/>
      <c r="BR116" s="218"/>
      <c r="BS116" s="218"/>
      <c r="BT116" s="218"/>
      <c r="BU116" s="218"/>
      <c r="BV116" s="218"/>
      <c r="BW116" s="218"/>
      <c r="BX116" s="218"/>
      <c r="BY116" s="218"/>
      <c r="BZ116" s="218"/>
      <c r="CA116" s="218"/>
      <c r="CB116" s="218"/>
      <c r="CC116" s="218"/>
      <c r="CD116" s="218"/>
      <c r="CE116" s="218"/>
      <c r="CF116" s="218"/>
      <c r="CG116" s="218"/>
      <c r="CH116" s="218"/>
      <c r="CI116" s="218"/>
      <c r="CJ116" s="218"/>
    </row>
    <row r="117" s="127" customFormat="1" ht="100" customHeight="1" spans="1:88">
      <c r="A117" s="156" t="s">
        <v>58</v>
      </c>
      <c r="B117" s="148" t="s">
        <v>248</v>
      </c>
      <c r="C117" s="148"/>
      <c r="D117" s="148"/>
      <c r="E117" s="149"/>
      <c r="F117" s="149"/>
      <c r="G117" s="149"/>
      <c r="H117" s="149"/>
      <c r="I117" s="149"/>
      <c r="J117" s="148"/>
      <c r="K117" s="174"/>
      <c r="L117" s="174"/>
      <c r="M117" s="174"/>
      <c r="N117" s="174"/>
      <c r="O117" s="174"/>
      <c r="P117" s="174"/>
      <c r="Q117" s="174"/>
      <c r="R117" s="174"/>
      <c r="S117" s="174"/>
      <c r="T117" s="174"/>
      <c r="U117" s="174"/>
      <c r="V117" s="174"/>
      <c r="W117" s="185"/>
      <c r="X117" s="185"/>
      <c r="Y117" s="185"/>
      <c r="Z117" s="185"/>
      <c r="AA117" s="308"/>
      <c r="AB117" s="308"/>
      <c r="AC117" s="308"/>
      <c r="AD117" s="308"/>
      <c r="AE117" s="308"/>
      <c r="AF117" s="218"/>
      <c r="AG117" s="218"/>
      <c r="AH117" s="218"/>
      <c r="AI117" s="218"/>
      <c r="AJ117" s="218"/>
      <c r="AK117" s="218"/>
      <c r="AL117" s="218"/>
      <c r="AM117" s="218"/>
      <c r="AN117" s="218"/>
      <c r="AO117" s="218"/>
      <c r="AP117" s="218"/>
      <c r="AQ117" s="218"/>
      <c r="AR117" s="218"/>
      <c r="AS117" s="218"/>
      <c r="AT117" s="218"/>
      <c r="AU117" s="218"/>
      <c r="AV117" s="218"/>
      <c r="AW117" s="218"/>
      <c r="AX117" s="218"/>
      <c r="AY117" s="218"/>
      <c r="AZ117" s="218"/>
      <c r="BA117" s="218"/>
      <c r="BB117" s="218"/>
      <c r="BC117" s="218"/>
      <c r="BD117" s="218"/>
      <c r="BE117" s="218"/>
      <c r="BF117" s="218"/>
      <c r="BG117" s="218"/>
      <c r="BH117" s="218"/>
      <c r="BI117" s="218"/>
      <c r="BJ117" s="218"/>
      <c r="BK117" s="218"/>
      <c r="BL117" s="218"/>
      <c r="BM117" s="218"/>
      <c r="BN117" s="218"/>
      <c r="BO117" s="218"/>
      <c r="BP117" s="218"/>
      <c r="BQ117" s="218"/>
      <c r="BR117" s="218"/>
      <c r="BS117" s="218"/>
      <c r="BT117" s="218"/>
      <c r="BU117" s="218"/>
      <c r="BV117" s="218"/>
      <c r="BW117" s="218"/>
      <c r="BX117" s="218"/>
      <c r="BY117" s="218"/>
      <c r="BZ117" s="218"/>
      <c r="CA117" s="218"/>
      <c r="CB117" s="218"/>
      <c r="CC117" s="218"/>
      <c r="CD117" s="218"/>
      <c r="CE117" s="218"/>
      <c r="CF117" s="218"/>
      <c r="CG117" s="218"/>
      <c r="CH117" s="218"/>
      <c r="CI117" s="218"/>
      <c r="CJ117" s="218"/>
    </row>
    <row r="118" s="127" customFormat="1" ht="100" customHeight="1" spans="1:88">
      <c r="A118" s="149" t="s">
        <v>41</v>
      </c>
      <c r="B118" s="148" t="s">
        <v>249</v>
      </c>
      <c r="C118" s="148"/>
      <c r="D118" s="148"/>
      <c r="E118" s="149"/>
      <c r="F118" s="149"/>
      <c r="G118" s="149"/>
      <c r="H118" s="149"/>
      <c r="I118" s="149"/>
      <c r="J118" s="148"/>
      <c r="K118" s="174">
        <f t="shared" ref="K118:V118" si="35">K119</f>
        <v>850</v>
      </c>
      <c r="L118" s="174">
        <f t="shared" si="35"/>
        <v>850</v>
      </c>
      <c r="M118" s="174">
        <f t="shared" si="35"/>
        <v>0</v>
      </c>
      <c r="N118" s="174">
        <f t="shared" si="35"/>
        <v>226.8</v>
      </c>
      <c r="O118" s="174">
        <f t="shared" si="35"/>
        <v>226.8</v>
      </c>
      <c r="P118" s="174">
        <f t="shared" si="35"/>
        <v>0</v>
      </c>
      <c r="Q118" s="174">
        <f t="shared" si="35"/>
        <v>0</v>
      </c>
      <c r="R118" s="174">
        <f t="shared" si="35"/>
        <v>0</v>
      </c>
      <c r="S118" s="174">
        <f t="shared" si="35"/>
        <v>0</v>
      </c>
      <c r="T118" s="174">
        <f t="shared" si="35"/>
        <v>0</v>
      </c>
      <c r="U118" s="174">
        <f t="shared" si="35"/>
        <v>0</v>
      </c>
      <c r="V118" s="174">
        <f t="shared" si="35"/>
        <v>0</v>
      </c>
      <c r="W118" s="185"/>
      <c r="X118" s="185"/>
      <c r="Y118" s="185"/>
      <c r="Z118" s="185"/>
      <c r="AA118" s="308"/>
      <c r="AB118" s="308"/>
      <c r="AC118" s="308"/>
      <c r="AD118" s="308"/>
      <c r="AE118" s="308"/>
      <c r="AF118" s="218"/>
      <c r="AG118" s="218"/>
      <c r="AH118" s="218"/>
      <c r="AI118" s="218"/>
      <c r="AJ118" s="218"/>
      <c r="AK118" s="218"/>
      <c r="AL118" s="218"/>
      <c r="AM118" s="218"/>
      <c r="AN118" s="218"/>
      <c r="AO118" s="218"/>
      <c r="AP118" s="218"/>
      <c r="AQ118" s="218"/>
      <c r="AR118" s="218"/>
      <c r="AS118" s="218"/>
      <c r="AT118" s="218"/>
      <c r="AU118" s="218"/>
      <c r="AV118" s="218"/>
      <c r="AW118" s="218"/>
      <c r="AX118" s="218"/>
      <c r="AY118" s="218"/>
      <c r="AZ118" s="218"/>
      <c r="BA118" s="218"/>
      <c r="BB118" s="218"/>
      <c r="BC118" s="218"/>
      <c r="BD118" s="218"/>
      <c r="BE118" s="218"/>
      <c r="BF118" s="218"/>
      <c r="BG118" s="218"/>
      <c r="BH118" s="218"/>
      <c r="BI118" s="218"/>
      <c r="BJ118" s="218"/>
      <c r="BK118" s="218"/>
      <c r="BL118" s="218"/>
      <c r="BM118" s="218"/>
      <c r="BN118" s="218"/>
      <c r="BO118" s="218"/>
      <c r="BP118" s="218"/>
      <c r="BQ118" s="218"/>
      <c r="BR118" s="218"/>
      <c r="BS118" s="218"/>
      <c r="BT118" s="218"/>
      <c r="BU118" s="218"/>
      <c r="BV118" s="218"/>
      <c r="BW118" s="218"/>
      <c r="BX118" s="218"/>
      <c r="BY118" s="218"/>
      <c r="BZ118" s="218"/>
      <c r="CA118" s="218"/>
      <c r="CB118" s="218"/>
      <c r="CC118" s="218"/>
      <c r="CD118" s="218"/>
      <c r="CE118" s="218"/>
      <c r="CF118" s="218"/>
      <c r="CG118" s="218"/>
      <c r="CH118" s="218"/>
      <c r="CI118" s="218"/>
      <c r="CJ118" s="218"/>
    </row>
    <row r="119" s="127" customFormat="1" ht="100" customHeight="1" spans="1:88">
      <c r="A119" s="156" t="s">
        <v>58</v>
      </c>
      <c r="B119" s="148" t="s">
        <v>250</v>
      </c>
      <c r="C119" s="148"/>
      <c r="D119" s="148"/>
      <c r="E119" s="149"/>
      <c r="F119" s="149"/>
      <c r="G119" s="149"/>
      <c r="H119" s="149"/>
      <c r="I119" s="149"/>
      <c r="J119" s="148"/>
      <c r="K119" s="174">
        <f t="shared" ref="K119:V119" si="36">SUM(K120)</f>
        <v>850</v>
      </c>
      <c r="L119" s="174">
        <f t="shared" si="36"/>
        <v>850</v>
      </c>
      <c r="M119" s="174">
        <f t="shared" si="36"/>
        <v>0</v>
      </c>
      <c r="N119" s="174">
        <f t="shared" si="36"/>
        <v>226.8</v>
      </c>
      <c r="O119" s="174">
        <f t="shared" si="36"/>
        <v>226.8</v>
      </c>
      <c r="P119" s="174">
        <f t="shared" si="36"/>
        <v>0</v>
      </c>
      <c r="Q119" s="174">
        <f t="shared" si="36"/>
        <v>0</v>
      </c>
      <c r="R119" s="174">
        <f t="shared" si="36"/>
        <v>0</v>
      </c>
      <c r="S119" s="174">
        <f t="shared" si="36"/>
        <v>0</v>
      </c>
      <c r="T119" s="174">
        <f t="shared" si="36"/>
        <v>0</v>
      </c>
      <c r="U119" s="174">
        <f t="shared" si="36"/>
        <v>0</v>
      </c>
      <c r="V119" s="174">
        <f t="shared" si="36"/>
        <v>0</v>
      </c>
      <c r="W119" s="185"/>
      <c r="X119" s="185"/>
      <c r="Y119" s="185"/>
      <c r="Z119" s="185"/>
      <c r="AA119" s="308"/>
      <c r="AB119" s="308"/>
      <c r="AC119" s="308"/>
      <c r="AD119" s="308"/>
      <c r="AE119" s="308"/>
      <c r="AF119" s="218"/>
      <c r="AG119" s="218"/>
      <c r="AH119" s="218"/>
      <c r="AI119" s="218"/>
      <c r="AJ119" s="218"/>
      <c r="AK119" s="218"/>
      <c r="AL119" s="218"/>
      <c r="AM119" s="218"/>
      <c r="AN119" s="218"/>
      <c r="AO119" s="218"/>
      <c r="AP119" s="218"/>
      <c r="AQ119" s="218"/>
      <c r="AR119" s="218"/>
      <c r="AS119" s="218"/>
      <c r="AT119" s="218"/>
      <c r="AU119" s="218"/>
      <c r="AV119" s="218"/>
      <c r="AW119" s="218"/>
      <c r="AX119" s="218"/>
      <c r="AY119" s="218"/>
      <c r="AZ119" s="218"/>
      <c r="BA119" s="218"/>
      <c r="BB119" s="218"/>
      <c r="BC119" s="218"/>
      <c r="BD119" s="218"/>
      <c r="BE119" s="218"/>
      <c r="BF119" s="218"/>
      <c r="BG119" s="218"/>
      <c r="BH119" s="218"/>
      <c r="BI119" s="218"/>
      <c r="BJ119" s="218"/>
      <c r="BK119" s="218"/>
      <c r="BL119" s="218"/>
      <c r="BM119" s="218"/>
      <c r="BN119" s="218"/>
      <c r="BO119" s="218"/>
      <c r="BP119" s="218"/>
      <c r="BQ119" s="218"/>
      <c r="BR119" s="218"/>
      <c r="BS119" s="218"/>
      <c r="BT119" s="218"/>
      <c r="BU119" s="218"/>
      <c r="BV119" s="218"/>
      <c r="BW119" s="218"/>
      <c r="BX119" s="218"/>
      <c r="BY119" s="218"/>
      <c r="BZ119" s="218"/>
      <c r="CA119" s="218"/>
      <c r="CB119" s="218"/>
      <c r="CC119" s="218"/>
      <c r="CD119" s="218"/>
      <c r="CE119" s="218"/>
      <c r="CF119" s="218"/>
      <c r="CG119" s="218"/>
      <c r="CH119" s="218"/>
      <c r="CI119" s="218"/>
      <c r="CJ119" s="218"/>
    </row>
    <row r="120" s="124" customFormat="1" ht="153" customHeight="1" spans="1:89">
      <c r="A120" s="288">
        <v>26</v>
      </c>
      <c r="B120" s="254" t="s">
        <v>251</v>
      </c>
      <c r="C120" s="254">
        <v>2025</v>
      </c>
      <c r="D120" s="289" t="s">
        <v>252</v>
      </c>
      <c r="E120" s="254" t="s">
        <v>246</v>
      </c>
      <c r="F120" s="254" t="s">
        <v>253</v>
      </c>
      <c r="G120" s="254" t="s">
        <v>47</v>
      </c>
      <c r="H120" s="254" t="s">
        <v>48</v>
      </c>
      <c r="I120" s="254" t="s">
        <v>49</v>
      </c>
      <c r="J120" s="289" t="s">
        <v>254</v>
      </c>
      <c r="K120" s="248">
        <v>850</v>
      </c>
      <c r="L120" s="248">
        <v>850</v>
      </c>
      <c r="M120" s="248"/>
      <c r="N120" s="248">
        <v>226.8</v>
      </c>
      <c r="O120" s="254">
        <v>226.8</v>
      </c>
      <c r="P120" s="248"/>
      <c r="Q120" s="248"/>
      <c r="R120" s="248"/>
      <c r="S120" s="248"/>
      <c r="T120" s="248"/>
      <c r="U120" s="248"/>
      <c r="V120" s="248"/>
      <c r="W120" s="254" t="s">
        <v>255</v>
      </c>
      <c r="X120" s="254" t="s">
        <v>256</v>
      </c>
      <c r="Y120" s="254" t="s">
        <v>255</v>
      </c>
      <c r="Z120" s="254" t="s">
        <v>256</v>
      </c>
      <c r="AA120" s="254" t="s">
        <v>257</v>
      </c>
      <c r="AB120" s="289" t="s">
        <v>258</v>
      </c>
      <c r="AC120" s="289" t="s">
        <v>259</v>
      </c>
      <c r="AD120" s="254"/>
      <c r="AE120" s="302"/>
      <c r="AF120" s="134"/>
      <c r="AG120" s="134"/>
      <c r="AH120" s="134"/>
      <c r="AI120" s="134"/>
      <c r="AJ120" s="134"/>
      <c r="AK120" s="134"/>
      <c r="AL120" s="134"/>
      <c r="AM120" s="134"/>
      <c r="AN120" s="134"/>
      <c r="AO120" s="134"/>
      <c r="AP120" s="134"/>
      <c r="AQ120" s="134"/>
      <c r="AR120" s="134"/>
      <c r="AS120" s="134"/>
      <c r="AT120" s="134"/>
      <c r="AU120" s="134"/>
      <c r="AV120" s="134"/>
      <c r="AW120" s="134"/>
      <c r="AX120" s="134"/>
      <c r="AY120" s="134"/>
      <c r="AZ120" s="134"/>
      <c r="BA120" s="134"/>
      <c r="BB120" s="134"/>
      <c r="BC120" s="134"/>
      <c r="BD120" s="134"/>
      <c r="BE120" s="134"/>
      <c r="BF120" s="134"/>
      <c r="BG120" s="134"/>
      <c r="BH120" s="134"/>
      <c r="BI120" s="134"/>
      <c r="BJ120" s="134"/>
      <c r="BK120" s="134"/>
      <c r="BL120" s="134"/>
      <c r="BM120" s="134"/>
      <c r="BN120" s="134"/>
      <c r="BO120" s="134"/>
      <c r="BP120" s="134"/>
      <c r="BQ120" s="134"/>
      <c r="BR120" s="134"/>
      <c r="BS120" s="134"/>
      <c r="BT120" s="134"/>
      <c r="BU120" s="134"/>
      <c r="BV120" s="134"/>
      <c r="BW120" s="134"/>
      <c r="BX120" s="134"/>
      <c r="BY120" s="134"/>
      <c r="BZ120" s="134"/>
      <c r="CA120" s="134"/>
      <c r="CB120" s="134"/>
      <c r="CC120" s="134"/>
      <c r="CD120" s="134"/>
      <c r="CE120" s="134"/>
      <c r="CF120" s="134"/>
      <c r="CG120" s="134"/>
      <c r="CH120" s="134"/>
      <c r="CI120" s="134"/>
      <c r="CJ120" s="134"/>
      <c r="CK120" s="213"/>
    </row>
    <row r="121" s="127" customFormat="1" ht="100" customHeight="1" spans="1:88">
      <c r="A121" s="149" t="s">
        <v>41</v>
      </c>
      <c r="B121" s="148" t="s">
        <v>260</v>
      </c>
      <c r="C121" s="148"/>
      <c r="D121" s="148"/>
      <c r="E121" s="149"/>
      <c r="F121" s="149"/>
      <c r="G121" s="149"/>
      <c r="H121" s="149"/>
      <c r="I121" s="149"/>
      <c r="J121" s="148"/>
      <c r="K121" s="174">
        <f t="shared" ref="K121:V121" si="37">K122</f>
        <v>0</v>
      </c>
      <c r="L121" s="174">
        <f t="shared" si="37"/>
        <v>0</v>
      </c>
      <c r="M121" s="174">
        <f t="shared" si="37"/>
        <v>0</v>
      </c>
      <c r="N121" s="174">
        <f t="shared" si="37"/>
        <v>0</v>
      </c>
      <c r="O121" s="174">
        <f t="shared" si="37"/>
        <v>0</v>
      </c>
      <c r="P121" s="174">
        <f t="shared" si="37"/>
        <v>0</v>
      </c>
      <c r="Q121" s="174">
        <f t="shared" si="37"/>
        <v>0</v>
      </c>
      <c r="R121" s="174">
        <f t="shared" si="37"/>
        <v>0</v>
      </c>
      <c r="S121" s="174">
        <f t="shared" si="37"/>
        <v>0</v>
      </c>
      <c r="T121" s="174">
        <f t="shared" si="37"/>
        <v>0</v>
      </c>
      <c r="U121" s="174">
        <f t="shared" si="37"/>
        <v>0</v>
      </c>
      <c r="V121" s="174">
        <f t="shared" si="37"/>
        <v>0</v>
      </c>
      <c r="W121" s="185"/>
      <c r="X121" s="185"/>
      <c r="Y121" s="185"/>
      <c r="Z121" s="185"/>
      <c r="AA121" s="308"/>
      <c r="AB121" s="308"/>
      <c r="AC121" s="308"/>
      <c r="AD121" s="308"/>
      <c r="AE121" s="308"/>
      <c r="AF121" s="218"/>
      <c r="AG121" s="218"/>
      <c r="AH121" s="218"/>
      <c r="AI121" s="218"/>
      <c r="AJ121" s="218"/>
      <c r="AK121" s="218"/>
      <c r="AL121" s="218"/>
      <c r="AM121" s="218"/>
      <c r="AN121" s="218"/>
      <c r="AO121" s="218"/>
      <c r="AP121" s="218"/>
      <c r="AQ121" s="218"/>
      <c r="AR121" s="218"/>
      <c r="AS121" s="218"/>
      <c r="AT121" s="218"/>
      <c r="AU121" s="218"/>
      <c r="AV121" s="218"/>
      <c r="AW121" s="218"/>
      <c r="AX121" s="218"/>
      <c r="AY121" s="218"/>
      <c r="AZ121" s="218"/>
      <c r="BA121" s="218"/>
      <c r="BB121" s="218"/>
      <c r="BC121" s="218"/>
      <c r="BD121" s="218"/>
      <c r="BE121" s="218"/>
      <c r="BF121" s="218"/>
      <c r="BG121" s="218"/>
      <c r="BH121" s="218"/>
      <c r="BI121" s="218"/>
      <c r="BJ121" s="218"/>
      <c r="BK121" s="218"/>
      <c r="BL121" s="218"/>
      <c r="BM121" s="218"/>
      <c r="BN121" s="218"/>
      <c r="BO121" s="218"/>
      <c r="BP121" s="218"/>
      <c r="BQ121" s="218"/>
      <c r="BR121" s="218"/>
      <c r="BS121" s="218"/>
      <c r="BT121" s="218"/>
      <c r="BU121" s="218"/>
      <c r="BV121" s="218"/>
      <c r="BW121" s="218"/>
      <c r="BX121" s="218"/>
      <c r="BY121" s="218"/>
      <c r="BZ121" s="218"/>
      <c r="CA121" s="218"/>
      <c r="CB121" s="218"/>
      <c r="CC121" s="218"/>
      <c r="CD121" s="218"/>
      <c r="CE121" s="218"/>
      <c r="CF121" s="218"/>
      <c r="CG121" s="218"/>
      <c r="CH121" s="218"/>
      <c r="CI121" s="218"/>
      <c r="CJ121" s="218"/>
    </row>
    <row r="122" s="127" customFormat="1" ht="100" customHeight="1" spans="1:88">
      <c r="A122" s="156" t="s">
        <v>58</v>
      </c>
      <c r="B122" s="148" t="s">
        <v>261</v>
      </c>
      <c r="C122" s="148"/>
      <c r="D122" s="148"/>
      <c r="E122" s="149"/>
      <c r="F122" s="149"/>
      <c r="G122" s="149"/>
      <c r="H122" s="149"/>
      <c r="I122" s="149"/>
      <c r="J122" s="148"/>
      <c r="K122" s="174"/>
      <c r="L122" s="174"/>
      <c r="M122" s="174"/>
      <c r="N122" s="174"/>
      <c r="O122" s="174"/>
      <c r="P122" s="174"/>
      <c r="Q122" s="174"/>
      <c r="R122" s="174"/>
      <c r="S122" s="174"/>
      <c r="T122" s="174"/>
      <c r="U122" s="174"/>
      <c r="V122" s="174"/>
      <c r="W122" s="185"/>
      <c r="X122" s="185"/>
      <c r="Y122" s="185"/>
      <c r="Z122" s="185"/>
      <c r="AA122" s="308"/>
      <c r="AB122" s="308"/>
      <c r="AC122" s="308"/>
      <c r="AD122" s="308"/>
      <c r="AE122" s="308"/>
      <c r="AF122" s="218"/>
      <c r="AG122" s="218"/>
      <c r="AH122" s="218"/>
      <c r="AI122" s="218"/>
      <c r="AJ122" s="218"/>
      <c r="AK122" s="218"/>
      <c r="AL122" s="218"/>
      <c r="AM122" s="218"/>
      <c r="AN122" s="218"/>
      <c r="AO122" s="218"/>
      <c r="AP122" s="218"/>
      <c r="AQ122" s="218"/>
      <c r="AR122" s="218"/>
      <c r="AS122" s="218"/>
      <c r="AT122" s="218"/>
      <c r="AU122" s="218"/>
      <c r="AV122" s="218"/>
      <c r="AW122" s="218"/>
      <c r="AX122" s="218"/>
      <c r="AY122" s="218"/>
      <c r="AZ122" s="218"/>
      <c r="BA122" s="218"/>
      <c r="BB122" s="218"/>
      <c r="BC122" s="218"/>
      <c r="BD122" s="218"/>
      <c r="BE122" s="218"/>
      <c r="BF122" s="218"/>
      <c r="BG122" s="218"/>
      <c r="BH122" s="218"/>
      <c r="BI122" s="218"/>
      <c r="BJ122" s="218"/>
      <c r="BK122" s="218"/>
      <c r="BL122" s="218"/>
      <c r="BM122" s="218"/>
      <c r="BN122" s="218"/>
      <c r="BO122" s="218"/>
      <c r="BP122" s="218"/>
      <c r="BQ122" s="218"/>
      <c r="BR122" s="218"/>
      <c r="BS122" s="218"/>
      <c r="BT122" s="218"/>
      <c r="BU122" s="218"/>
      <c r="BV122" s="218"/>
      <c r="BW122" s="218"/>
      <c r="BX122" s="218"/>
      <c r="BY122" s="218"/>
      <c r="BZ122" s="218"/>
      <c r="CA122" s="218"/>
      <c r="CB122" s="218"/>
      <c r="CC122" s="218"/>
      <c r="CD122" s="218"/>
      <c r="CE122" s="218"/>
      <c r="CF122" s="218"/>
      <c r="CG122" s="218"/>
      <c r="CH122" s="218"/>
      <c r="CI122" s="218"/>
      <c r="CJ122" s="218"/>
    </row>
    <row r="123" s="127" customFormat="1" ht="100" customHeight="1" spans="1:88">
      <c r="A123" s="147" t="s">
        <v>39</v>
      </c>
      <c r="B123" s="148" t="s">
        <v>262</v>
      </c>
      <c r="C123" s="148"/>
      <c r="D123" s="148"/>
      <c r="E123" s="149"/>
      <c r="F123" s="149"/>
      <c r="G123" s="149"/>
      <c r="H123" s="149"/>
      <c r="I123" s="149"/>
      <c r="J123" s="148"/>
      <c r="K123" s="174">
        <f t="shared" ref="K123:V123" si="38">K124</f>
        <v>0</v>
      </c>
      <c r="L123" s="174">
        <f t="shared" si="38"/>
        <v>0</v>
      </c>
      <c r="M123" s="174">
        <f t="shared" si="38"/>
        <v>0</v>
      </c>
      <c r="N123" s="174">
        <f t="shared" si="38"/>
        <v>0</v>
      </c>
      <c r="O123" s="174">
        <f t="shared" si="38"/>
        <v>0</v>
      </c>
      <c r="P123" s="174">
        <f t="shared" si="38"/>
        <v>0</v>
      </c>
      <c r="Q123" s="174">
        <f t="shared" si="38"/>
        <v>0</v>
      </c>
      <c r="R123" s="174">
        <f t="shared" si="38"/>
        <v>0</v>
      </c>
      <c r="S123" s="174">
        <f t="shared" si="38"/>
        <v>0</v>
      </c>
      <c r="T123" s="174">
        <f t="shared" si="38"/>
        <v>0</v>
      </c>
      <c r="U123" s="174">
        <f t="shared" si="38"/>
        <v>0</v>
      </c>
      <c r="V123" s="174">
        <f t="shared" si="38"/>
        <v>0</v>
      </c>
      <c r="W123" s="185"/>
      <c r="X123" s="185"/>
      <c r="Y123" s="185"/>
      <c r="Z123" s="185"/>
      <c r="AA123" s="308"/>
      <c r="AB123" s="308"/>
      <c r="AC123" s="308"/>
      <c r="AD123" s="308"/>
      <c r="AE123" s="308"/>
      <c r="AF123" s="218"/>
      <c r="AG123" s="218"/>
      <c r="AH123" s="218"/>
      <c r="AI123" s="218"/>
      <c r="AJ123" s="218"/>
      <c r="AK123" s="218"/>
      <c r="AL123" s="218"/>
      <c r="AM123" s="218"/>
      <c r="AN123" s="218"/>
      <c r="AO123" s="218"/>
      <c r="AP123" s="218"/>
      <c r="AQ123" s="218"/>
      <c r="AR123" s="218"/>
      <c r="AS123" s="218"/>
      <c r="AT123" s="218"/>
      <c r="AU123" s="218"/>
      <c r="AV123" s="218"/>
      <c r="AW123" s="218"/>
      <c r="AX123" s="218"/>
      <c r="AY123" s="218"/>
      <c r="AZ123" s="218"/>
      <c r="BA123" s="218"/>
      <c r="BB123" s="218"/>
      <c r="BC123" s="218"/>
      <c r="BD123" s="218"/>
      <c r="BE123" s="218"/>
      <c r="BF123" s="218"/>
      <c r="BG123" s="218"/>
      <c r="BH123" s="218"/>
      <c r="BI123" s="218"/>
      <c r="BJ123" s="218"/>
      <c r="BK123" s="218"/>
      <c r="BL123" s="218"/>
      <c r="BM123" s="218"/>
      <c r="BN123" s="218"/>
      <c r="BO123" s="218"/>
      <c r="BP123" s="218"/>
      <c r="BQ123" s="218"/>
      <c r="BR123" s="218"/>
      <c r="BS123" s="218"/>
      <c r="BT123" s="218"/>
      <c r="BU123" s="218"/>
      <c r="BV123" s="218"/>
      <c r="BW123" s="218"/>
      <c r="BX123" s="218"/>
      <c r="BY123" s="218"/>
      <c r="BZ123" s="218"/>
      <c r="CA123" s="218"/>
      <c r="CB123" s="218"/>
      <c r="CC123" s="218"/>
      <c r="CD123" s="218"/>
      <c r="CE123" s="218"/>
      <c r="CF123" s="218"/>
      <c r="CG123" s="218"/>
      <c r="CH123" s="218"/>
      <c r="CI123" s="218"/>
      <c r="CJ123" s="218"/>
    </row>
    <row r="124" s="127" customFormat="1" ht="100" customHeight="1" spans="1:88">
      <c r="A124" s="147" t="s">
        <v>41</v>
      </c>
      <c r="B124" s="148" t="s">
        <v>262</v>
      </c>
      <c r="C124" s="148"/>
      <c r="D124" s="148"/>
      <c r="E124" s="149"/>
      <c r="F124" s="149"/>
      <c r="G124" s="149"/>
      <c r="H124" s="149"/>
      <c r="I124" s="149"/>
      <c r="J124" s="148"/>
      <c r="K124" s="174">
        <f t="shared" ref="K124:V124" si="39">K125</f>
        <v>0</v>
      </c>
      <c r="L124" s="174">
        <f t="shared" si="39"/>
        <v>0</v>
      </c>
      <c r="M124" s="174">
        <f t="shared" si="39"/>
        <v>0</v>
      </c>
      <c r="N124" s="174">
        <f t="shared" si="39"/>
        <v>0</v>
      </c>
      <c r="O124" s="174">
        <f t="shared" si="39"/>
        <v>0</v>
      </c>
      <c r="P124" s="174">
        <f t="shared" si="39"/>
        <v>0</v>
      </c>
      <c r="Q124" s="174">
        <f t="shared" si="39"/>
        <v>0</v>
      </c>
      <c r="R124" s="174">
        <f t="shared" si="39"/>
        <v>0</v>
      </c>
      <c r="S124" s="174">
        <f t="shared" si="39"/>
        <v>0</v>
      </c>
      <c r="T124" s="174">
        <f t="shared" si="39"/>
        <v>0</v>
      </c>
      <c r="U124" s="174">
        <f t="shared" si="39"/>
        <v>0</v>
      </c>
      <c r="V124" s="174">
        <f t="shared" si="39"/>
        <v>0</v>
      </c>
      <c r="W124" s="185"/>
      <c r="X124" s="185"/>
      <c r="Y124" s="185"/>
      <c r="Z124" s="185"/>
      <c r="AA124" s="308"/>
      <c r="AB124" s="308"/>
      <c r="AC124" s="308"/>
      <c r="AD124" s="308"/>
      <c r="AE124" s="308"/>
      <c r="AF124" s="218"/>
      <c r="AG124" s="218"/>
      <c r="AH124" s="218"/>
      <c r="AI124" s="218"/>
      <c r="AJ124" s="218"/>
      <c r="AK124" s="218"/>
      <c r="AL124" s="218"/>
      <c r="AM124" s="218"/>
      <c r="AN124" s="218"/>
      <c r="AO124" s="218"/>
      <c r="AP124" s="218"/>
      <c r="AQ124" s="218"/>
      <c r="AR124" s="218"/>
      <c r="AS124" s="218"/>
      <c r="AT124" s="218"/>
      <c r="AU124" s="218"/>
      <c r="AV124" s="218"/>
      <c r="AW124" s="218"/>
      <c r="AX124" s="218"/>
      <c r="AY124" s="218"/>
      <c r="AZ124" s="218"/>
      <c r="BA124" s="218"/>
      <c r="BB124" s="218"/>
      <c r="BC124" s="218"/>
      <c r="BD124" s="218"/>
      <c r="BE124" s="218"/>
      <c r="BF124" s="218"/>
      <c r="BG124" s="218"/>
      <c r="BH124" s="218"/>
      <c r="BI124" s="218"/>
      <c r="BJ124" s="218"/>
      <c r="BK124" s="218"/>
      <c r="BL124" s="218"/>
      <c r="BM124" s="218"/>
      <c r="BN124" s="218"/>
      <c r="BO124" s="218"/>
      <c r="BP124" s="218"/>
      <c r="BQ124" s="218"/>
      <c r="BR124" s="218"/>
      <c r="BS124" s="218"/>
      <c r="BT124" s="218"/>
      <c r="BU124" s="218"/>
      <c r="BV124" s="218"/>
      <c r="BW124" s="218"/>
      <c r="BX124" s="218"/>
      <c r="BY124" s="218"/>
      <c r="BZ124" s="218"/>
      <c r="CA124" s="218"/>
      <c r="CB124" s="218"/>
      <c r="CC124" s="218"/>
      <c r="CD124" s="218"/>
      <c r="CE124" s="218"/>
      <c r="CF124" s="218"/>
      <c r="CG124" s="218"/>
      <c r="CH124" s="218"/>
      <c r="CI124" s="218"/>
      <c r="CJ124" s="218"/>
    </row>
    <row r="125" s="127" customFormat="1" ht="100" customHeight="1" spans="1:88">
      <c r="A125" s="147" t="s">
        <v>58</v>
      </c>
      <c r="B125" s="148" t="s">
        <v>262</v>
      </c>
      <c r="C125" s="148"/>
      <c r="D125" s="148"/>
      <c r="E125" s="149"/>
      <c r="F125" s="149"/>
      <c r="G125" s="149"/>
      <c r="H125" s="149"/>
      <c r="I125" s="149"/>
      <c r="J125" s="148"/>
      <c r="K125" s="174"/>
      <c r="L125" s="174"/>
      <c r="M125" s="174"/>
      <c r="N125" s="174"/>
      <c r="O125" s="174"/>
      <c r="P125" s="174"/>
      <c r="Q125" s="174"/>
      <c r="R125" s="174"/>
      <c r="S125" s="174"/>
      <c r="T125" s="174"/>
      <c r="U125" s="174"/>
      <c r="V125" s="174"/>
      <c r="W125" s="185"/>
      <c r="X125" s="185"/>
      <c r="Y125" s="185"/>
      <c r="Z125" s="185"/>
      <c r="AA125" s="308"/>
      <c r="AB125" s="308"/>
      <c r="AC125" s="308"/>
      <c r="AD125" s="308"/>
      <c r="AE125" s="308"/>
      <c r="AF125" s="218"/>
      <c r="AG125" s="218"/>
      <c r="AH125" s="218"/>
      <c r="AI125" s="218"/>
      <c r="AJ125" s="218"/>
      <c r="AK125" s="218"/>
      <c r="AL125" s="218"/>
      <c r="AM125" s="218"/>
      <c r="AN125" s="218"/>
      <c r="AO125" s="218"/>
      <c r="AP125" s="218"/>
      <c r="AQ125" s="218"/>
      <c r="AR125" s="218"/>
      <c r="AS125" s="218"/>
      <c r="AT125" s="218"/>
      <c r="AU125" s="218"/>
      <c r="AV125" s="218"/>
      <c r="AW125" s="218"/>
      <c r="AX125" s="218"/>
      <c r="AY125" s="218"/>
      <c r="AZ125" s="218"/>
      <c r="BA125" s="218"/>
      <c r="BB125" s="218"/>
      <c r="BC125" s="218"/>
      <c r="BD125" s="218"/>
      <c r="BE125" s="218"/>
      <c r="BF125" s="218"/>
      <c r="BG125" s="218"/>
      <c r="BH125" s="218"/>
      <c r="BI125" s="218"/>
      <c r="BJ125" s="218"/>
      <c r="BK125" s="218"/>
      <c r="BL125" s="218"/>
      <c r="BM125" s="218"/>
      <c r="BN125" s="218"/>
      <c r="BO125" s="218"/>
      <c r="BP125" s="218"/>
      <c r="BQ125" s="218"/>
      <c r="BR125" s="218"/>
      <c r="BS125" s="218"/>
      <c r="BT125" s="218"/>
      <c r="BU125" s="218"/>
      <c r="BV125" s="218"/>
      <c r="BW125" s="218"/>
      <c r="BX125" s="218"/>
      <c r="BY125" s="218"/>
      <c r="BZ125" s="218"/>
      <c r="CA125" s="218"/>
      <c r="CB125" s="218"/>
      <c r="CC125" s="218"/>
      <c r="CD125" s="218"/>
      <c r="CE125" s="218"/>
      <c r="CF125" s="218"/>
      <c r="CG125" s="218"/>
      <c r="CH125" s="218"/>
      <c r="CI125" s="218"/>
      <c r="CJ125" s="218"/>
    </row>
    <row r="126" s="127" customFormat="1" ht="100" customHeight="1" spans="1:88">
      <c r="A126" s="147" t="s">
        <v>39</v>
      </c>
      <c r="B126" s="148" t="s">
        <v>79</v>
      </c>
      <c r="C126" s="148"/>
      <c r="D126" s="148"/>
      <c r="E126" s="149"/>
      <c r="F126" s="149"/>
      <c r="G126" s="149"/>
      <c r="H126" s="149"/>
      <c r="I126" s="149"/>
      <c r="J126" s="148"/>
      <c r="K126" s="174">
        <f t="shared" ref="K126:V126" si="40">K127</f>
        <v>3962</v>
      </c>
      <c r="L126" s="174">
        <f t="shared" si="40"/>
        <v>3962</v>
      </c>
      <c r="M126" s="174">
        <f t="shared" si="40"/>
        <v>0</v>
      </c>
      <c r="N126" s="174">
        <f t="shared" si="40"/>
        <v>34.1562</v>
      </c>
      <c r="O126" s="174">
        <f t="shared" si="40"/>
        <v>34.1562</v>
      </c>
      <c r="P126" s="174">
        <f t="shared" si="40"/>
        <v>0</v>
      </c>
      <c r="Q126" s="174">
        <f t="shared" si="40"/>
        <v>0</v>
      </c>
      <c r="R126" s="174">
        <f t="shared" si="40"/>
        <v>0</v>
      </c>
      <c r="S126" s="174">
        <f t="shared" si="40"/>
        <v>0</v>
      </c>
      <c r="T126" s="174">
        <f t="shared" si="40"/>
        <v>0</v>
      </c>
      <c r="U126" s="174">
        <f t="shared" si="40"/>
        <v>0</v>
      </c>
      <c r="V126" s="174">
        <f t="shared" si="40"/>
        <v>0</v>
      </c>
      <c r="W126" s="185"/>
      <c r="X126" s="185"/>
      <c r="Y126" s="185"/>
      <c r="Z126" s="185"/>
      <c r="AA126" s="308"/>
      <c r="AB126" s="308"/>
      <c r="AC126" s="308"/>
      <c r="AD126" s="308"/>
      <c r="AE126" s="308"/>
      <c r="AF126" s="218"/>
      <c r="AG126" s="218"/>
      <c r="AH126" s="218"/>
      <c r="AI126" s="218"/>
      <c r="AJ126" s="218"/>
      <c r="AK126" s="218"/>
      <c r="AL126" s="218"/>
      <c r="AM126" s="218"/>
      <c r="AN126" s="218"/>
      <c r="AO126" s="218"/>
      <c r="AP126" s="218"/>
      <c r="AQ126" s="218"/>
      <c r="AR126" s="218"/>
      <c r="AS126" s="218"/>
      <c r="AT126" s="218"/>
      <c r="AU126" s="218"/>
      <c r="AV126" s="218"/>
      <c r="AW126" s="218"/>
      <c r="AX126" s="218"/>
      <c r="AY126" s="218"/>
      <c r="AZ126" s="218"/>
      <c r="BA126" s="218"/>
      <c r="BB126" s="218"/>
      <c r="BC126" s="218"/>
      <c r="BD126" s="218"/>
      <c r="BE126" s="218"/>
      <c r="BF126" s="218"/>
      <c r="BG126" s="218"/>
      <c r="BH126" s="218"/>
      <c r="BI126" s="218"/>
      <c r="BJ126" s="218"/>
      <c r="BK126" s="218"/>
      <c r="BL126" s="218"/>
      <c r="BM126" s="218"/>
      <c r="BN126" s="218"/>
      <c r="BO126" s="218"/>
      <c r="BP126" s="218"/>
      <c r="BQ126" s="218"/>
      <c r="BR126" s="218"/>
      <c r="BS126" s="218"/>
      <c r="BT126" s="218"/>
      <c r="BU126" s="218"/>
      <c r="BV126" s="218"/>
      <c r="BW126" s="218"/>
      <c r="BX126" s="218"/>
      <c r="BY126" s="218"/>
      <c r="BZ126" s="218"/>
      <c r="CA126" s="218"/>
      <c r="CB126" s="218"/>
      <c r="CC126" s="218"/>
      <c r="CD126" s="218"/>
      <c r="CE126" s="218"/>
      <c r="CF126" s="218"/>
      <c r="CG126" s="218"/>
      <c r="CH126" s="218"/>
      <c r="CI126" s="218"/>
      <c r="CJ126" s="218"/>
    </row>
    <row r="127" s="127" customFormat="1" ht="100" customHeight="1" spans="1:88">
      <c r="A127" s="147" t="s">
        <v>41</v>
      </c>
      <c r="B127" s="148" t="s">
        <v>79</v>
      </c>
      <c r="C127" s="148"/>
      <c r="D127" s="148"/>
      <c r="E127" s="149"/>
      <c r="F127" s="149"/>
      <c r="G127" s="149"/>
      <c r="H127" s="149"/>
      <c r="I127" s="149"/>
      <c r="J127" s="148"/>
      <c r="K127" s="174">
        <f t="shared" ref="K127:V127" si="41">K128+K129</f>
        <v>3962</v>
      </c>
      <c r="L127" s="174">
        <f t="shared" si="41"/>
        <v>3962</v>
      </c>
      <c r="M127" s="174">
        <f t="shared" si="41"/>
        <v>0</v>
      </c>
      <c r="N127" s="174">
        <f t="shared" si="41"/>
        <v>34.1562</v>
      </c>
      <c r="O127" s="174">
        <f t="shared" si="41"/>
        <v>34.1562</v>
      </c>
      <c r="P127" s="174">
        <f t="shared" si="41"/>
        <v>0</v>
      </c>
      <c r="Q127" s="174">
        <f t="shared" si="41"/>
        <v>0</v>
      </c>
      <c r="R127" s="174">
        <f t="shared" si="41"/>
        <v>0</v>
      </c>
      <c r="S127" s="174">
        <f t="shared" si="41"/>
        <v>0</v>
      </c>
      <c r="T127" s="174">
        <f t="shared" si="41"/>
        <v>0</v>
      </c>
      <c r="U127" s="174">
        <f t="shared" si="41"/>
        <v>0</v>
      </c>
      <c r="V127" s="174">
        <f t="shared" si="41"/>
        <v>0</v>
      </c>
      <c r="W127" s="183"/>
      <c r="X127" s="185"/>
      <c r="Y127" s="185"/>
      <c r="Z127" s="185"/>
      <c r="AA127" s="308"/>
      <c r="AB127" s="308"/>
      <c r="AC127" s="308"/>
      <c r="AD127" s="308"/>
      <c r="AE127" s="308"/>
      <c r="AF127" s="218"/>
      <c r="AG127" s="218"/>
      <c r="AH127" s="218"/>
      <c r="AI127" s="218"/>
      <c r="AJ127" s="218"/>
      <c r="AK127" s="218"/>
      <c r="AL127" s="218"/>
      <c r="AM127" s="218"/>
      <c r="AN127" s="218"/>
      <c r="AO127" s="218"/>
      <c r="AP127" s="218"/>
      <c r="AQ127" s="218"/>
      <c r="AR127" s="218"/>
      <c r="AS127" s="218"/>
      <c r="AT127" s="218"/>
      <c r="AU127" s="218"/>
      <c r="AV127" s="218"/>
      <c r="AW127" s="218"/>
      <c r="AX127" s="218"/>
      <c r="AY127" s="218"/>
      <c r="AZ127" s="218"/>
      <c r="BA127" s="218"/>
      <c r="BB127" s="218"/>
      <c r="BC127" s="218"/>
      <c r="BD127" s="218"/>
      <c r="BE127" s="218"/>
      <c r="BF127" s="218"/>
      <c r="BG127" s="218"/>
      <c r="BH127" s="218"/>
      <c r="BI127" s="218"/>
      <c r="BJ127" s="218"/>
      <c r="BK127" s="218"/>
      <c r="BL127" s="218"/>
      <c r="BM127" s="218"/>
      <c r="BN127" s="218"/>
      <c r="BO127" s="218"/>
      <c r="BP127" s="218"/>
      <c r="BQ127" s="218"/>
      <c r="BR127" s="218"/>
      <c r="BS127" s="218"/>
      <c r="BT127" s="218"/>
      <c r="BU127" s="218"/>
      <c r="BV127" s="218"/>
      <c r="BW127" s="218"/>
      <c r="BX127" s="218"/>
      <c r="BY127" s="218"/>
      <c r="BZ127" s="218"/>
      <c r="CA127" s="218"/>
      <c r="CB127" s="218"/>
      <c r="CC127" s="218"/>
      <c r="CD127" s="218"/>
      <c r="CE127" s="218"/>
      <c r="CF127" s="218"/>
      <c r="CG127" s="218"/>
      <c r="CH127" s="218"/>
      <c r="CI127" s="218"/>
      <c r="CJ127" s="218"/>
    </row>
    <row r="128" s="127" customFormat="1" ht="100" customHeight="1" spans="1:88">
      <c r="A128" s="156" t="s">
        <v>58</v>
      </c>
      <c r="B128" s="148" t="s">
        <v>263</v>
      </c>
      <c r="C128" s="148"/>
      <c r="D128" s="148"/>
      <c r="E128" s="149"/>
      <c r="F128" s="149"/>
      <c r="G128" s="149"/>
      <c r="H128" s="149"/>
      <c r="I128" s="149"/>
      <c r="J128" s="148"/>
      <c r="K128" s="174"/>
      <c r="L128" s="174"/>
      <c r="M128" s="174"/>
      <c r="N128" s="174"/>
      <c r="O128" s="174"/>
      <c r="P128" s="174"/>
      <c r="Q128" s="174"/>
      <c r="R128" s="174"/>
      <c r="S128" s="174"/>
      <c r="T128" s="174"/>
      <c r="U128" s="174"/>
      <c r="V128" s="174"/>
      <c r="W128" s="185"/>
      <c r="X128" s="185"/>
      <c r="Y128" s="185"/>
      <c r="Z128" s="185"/>
      <c r="AA128" s="308"/>
      <c r="AB128" s="308"/>
      <c r="AC128" s="308"/>
      <c r="AD128" s="308"/>
      <c r="AE128" s="308"/>
      <c r="AF128" s="218"/>
      <c r="AG128" s="218"/>
      <c r="AH128" s="218"/>
      <c r="AI128" s="218"/>
      <c r="AJ128" s="218"/>
      <c r="AK128" s="218"/>
      <c r="AL128" s="218"/>
      <c r="AM128" s="218"/>
      <c r="AN128" s="218"/>
      <c r="AO128" s="218"/>
      <c r="AP128" s="218"/>
      <c r="AQ128" s="218"/>
      <c r="AR128" s="218"/>
      <c r="AS128" s="218"/>
      <c r="AT128" s="218"/>
      <c r="AU128" s="218"/>
      <c r="AV128" s="218"/>
      <c r="AW128" s="218"/>
      <c r="AX128" s="218"/>
      <c r="AY128" s="218"/>
      <c r="AZ128" s="218"/>
      <c r="BA128" s="218"/>
      <c r="BB128" s="218"/>
      <c r="BC128" s="218"/>
      <c r="BD128" s="218"/>
      <c r="BE128" s="218"/>
      <c r="BF128" s="218"/>
      <c r="BG128" s="218"/>
      <c r="BH128" s="218"/>
      <c r="BI128" s="218"/>
      <c r="BJ128" s="218"/>
      <c r="BK128" s="218"/>
      <c r="BL128" s="218"/>
      <c r="BM128" s="218"/>
      <c r="BN128" s="218"/>
      <c r="BO128" s="218"/>
      <c r="BP128" s="218"/>
      <c r="BQ128" s="218"/>
      <c r="BR128" s="218"/>
      <c r="BS128" s="218"/>
      <c r="BT128" s="218"/>
      <c r="BU128" s="218"/>
      <c r="BV128" s="218"/>
      <c r="BW128" s="218"/>
      <c r="BX128" s="218"/>
      <c r="BY128" s="218"/>
      <c r="BZ128" s="218"/>
      <c r="CA128" s="218"/>
      <c r="CB128" s="218"/>
      <c r="CC128" s="218"/>
      <c r="CD128" s="218"/>
      <c r="CE128" s="218"/>
      <c r="CF128" s="218"/>
      <c r="CG128" s="218"/>
      <c r="CH128" s="218"/>
      <c r="CI128" s="218"/>
      <c r="CJ128" s="218"/>
    </row>
    <row r="129" s="127" customFormat="1" ht="100" customHeight="1" spans="1:88">
      <c r="A129" s="156" t="s">
        <v>58</v>
      </c>
      <c r="B129" s="148" t="s">
        <v>264</v>
      </c>
      <c r="C129" s="148"/>
      <c r="D129" s="148"/>
      <c r="E129" s="149"/>
      <c r="F129" s="149"/>
      <c r="G129" s="149"/>
      <c r="H129" s="149"/>
      <c r="I129" s="149"/>
      <c r="J129" s="148"/>
      <c r="K129" s="174">
        <f t="shared" ref="K129:V129" si="42">SUM(K130)</f>
        <v>3962</v>
      </c>
      <c r="L129" s="174">
        <f t="shared" si="42"/>
        <v>3962</v>
      </c>
      <c r="M129" s="174">
        <f t="shared" si="42"/>
        <v>0</v>
      </c>
      <c r="N129" s="174">
        <f t="shared" si="42"/>
        <v>34.1562</v>
      </c>
      <c r="O129" s="174">
        <f t="shared" si="42"/>
        <v>34.1562</v>
      </c>
      <c r="P129" s="174">
        <f t="shared" si="42"/>
        <v>0</v>
      </c>
      <c r="Q129" s="174">
        <f t="shared" si="42"/>
        <v>0</v>
      </c>
      <c r="R129" s="174">
        <f t="shared" si="42"/>
        <v>0</v>
      </c>
      <c r="S129" s="174">
        <f t="shared" si="42"/>
        <v>0</v>
      </c>
      <c r="T129" s="174">
        <f t="shared" si="42"/>
        <v>0</v>
      </c>
      <c r="U129" s="174">
        <f t="shared" si="42"/>
        <v>0</v>
      </c>
      <c r="V129" s="174">
        <f t="shared" si="42"/>
        <v>0</v>
      </c>
      <c r="W129" s="185"/>
      <c r="X129" s="185"/>
      <c r="Y129" s="185"/>
      <c r="Z129" s="185"/>
      <c r="AA129" s="308"/>
      <c r="AB129" s="308"/>
      <c r="AC129" s="308"/>
      <c r="AD129" s="308"/>
      <c r="AE129" s="308"/>
      <c r="AF129" s="218"/>
      <c r="AG129" s="218"/>
      <c r="AH129" s="218"/>
      <c r="AI129" s="218"/>
      <c r="AJ129" s="218"/>
      <c r="AK129" s="218"/>
      <c r="AL129" s="218"/>
      <c r="AM129" s="218"/>
      <c r="AN129" s="218"/>
      <c r="AO129" s="218"/>
      <c r="AP129" s="218"/>
      <c r="AQ129" s="218"/>
      <c r="AR129" s="218"/>
      <c r="AS129" s="218"/>
      <c r="AT129" s="218"/>
      <c r="AU129" s="218"/>
      <c r="AV129" s="218"/>
      <c r="AW129" s="218"/>
      <c r="AX129" s="218"/>
      <c r="AY129" s="218"/>
      <c r="AZ129" s="218"/>
      <c r="BA129" s="218"/>
      <c r="BB129" s="218"/>
      <c r="BC129" s="218"/>
      <c r="BD129" s="218"/>
      <c r="BE129" s="218"/>
      <c r="BF129" s="218"/>
      <c r="BG129" s="218"/>
      <c r="BH129" s="218"/>
      <c r="BI129" s="218"/>
      <c r="BJ129" s="218"/>
      <c r="BK129" s="218"/>
      <c r="BL129" s="218"/>
      <c r="BM129" s="218"/>
      <c r="BN129" s="218"/>
      <c r="BO129" s="218"/>
      <c r="BP129" s="218"/>
      <c r="BQ129" s="218"/>
      <c r="BR129" s="218"/>
      <c r="BS129" s="218"/>
      <c r="BT129" s="218"/>
      <c r="BU129" s="218"/>
      <c r="BV129" s="218"/>
      <c r="BW129" s="218"/>
      <c r="BX129" s="218"/>
      <c r="BY129" s="218"/>
      <c r="BZ129" s="218"/>
      <c r="CA129" s="218"/>
      <c r="CB129" s="218"/>
      <c r="CC129" s="218"/>
      <c r="CD129" s="218"/>
      <c r="CE129" s="218"/>
      <c r="CF129" s="218"/>
      <c r="CG129" s="218"/>
      <c r="CH129" s="218"/>
      <c r="CI129" s="218"/>
      <c r="CJ129" s="218"/>
    </row>
    <row r="130" s="124" customFormat="1" ht="202.5" spans="1:89">
      <c r="A130" s="288">
        <v>27</v>
      </c>
      <c r="B130" s="254" t="s">
        <v>265</v>
      </c>
      <c r="C130" s="254">
        <v>2025</v>
      </c>
      <c r="D130" s="289" t="s">
        <v>266</v>
      </c>
      <c r="E130" s="254" t="s">
        <v>79</v>
      </c>
      <c r="F130" s="254" t="s">
        <v>264</v>
      </c>
      <c r="G130" s="254" t="s">
        <v>47</v>
      </c>
      <c r="H130" s="254" t="s">
        <v>48</v>
      </c>
      <c r="I130" s="254" t="s">
        <v>267</v>
      </c>
      <c r="J130" s="289" t="s">
        <v>268</v>
      </c>
      <c r="K130" s="254">
        <v>3962</v>
      </c>
      <c r="L130" s="254">
        <v>3962</v>
      </c>
      <c r="M130" s="254"/>
      <c r="N130" s="254">
        <v>34.1562</v>
      </c>
      <c r="O130" s="254">
        <v>34.1562</v>
      </c>
      <c r="P130" s="248"/>
      <c r="Q130" s="248"/>
      <c r="R130" s="248"/>
      <c r="S130" s="248"/>
      <c r="T130" s="248"/>
      <c r="U130" s="248"/>
      <c r="V130" s="248"/>
      <c r="W130" s="289" t="s">
        <v>269</v>
      </c>
      <c r="X130" s="254" t="s">
        <v>270</v>
      </c>
      <c r="Y130" s="254" t="s">
        <v>269</v>
      </c>
      <c r="Z130" s="254" t="s">
        <v>270</v>
      </c>
      <c r="AA130" s="254" t="s">
        <v>271</v>
      </c>
      <c r="AB130" s="289" t="s">
        <v>272</v>
      </c>
      <c r="AC130" s="289" t="s">
        <v>273</v>
      </c>
      <c r="AD130" s="254"/>
      <c r="AE130" s="302"/>
      <c r="AF130" s="134"/>
      <c r="AG130" s="134"/>
      <c r="AH130" s="134"/>
      <c r="AI130" s="134"/>
      <c r="AJ130" s="134"/>
      <c r="AK130" s="134"/>
      <c r="AL130" s="134"/>
      <c r="AM130" s="134"/>
      <c r="AN130" s="134"/>
      <c r="AO130" s="134"/>
      <c r="AP130" s="134"/>
      <c r="AQ130" s="134"/>
      <c r="AR130" s="134"/>
      <c r="AS130" s="134"/>
      <c r="AT130" s="134"/>
      <c r="AU130" s="134"/>
      <c r="AV130" s="134"/>
      <c r="AW130" s="134"/>
      <c r="AX130" s="134"/>
      <c r="AY130" s="134"/>
      <c r="AZ130" s="134"/>
      <c r="BA130" s="134"/>
      <c r="BB130" s="134"/>
      <c r="BC130" s="134"/>
      <c r="BD130" s="134"/>
      <c r="BE130" s="134"/>
      <c r="BF130" s="134"/>
      <c r="BG130" s="134"/>
      <c r="BH130" s="134"/>
      <c r="BI130" s="134"/>
      <c r="BJ130" s="134"/>
      <c r="BK130" s="134"/>
      <c r="BL130" s="134"/>
      <c r="BM130" s="134"/>
      <c r="BN130" s="134"/>
      <c r="BO130" s="134"/>
      <c r="BP130" s="134"/>
      <c r="BQ130" s="134"/>
      <c r="BR130" s="134"/>
      <c r="BS130" s="134"/>
      <c r="BT130" s="134"/>
      <c r="BU130" s="134"/>
      <c r="BV130" s="134"/>
      <c r="BW130" s="134"/>
      <c r="BX130" s="134"/>
      <c r="BY130" s="134"/>
      <c r="BZ130" s="134"/>
      <c r="CA130" s="134"/>
      <c r="CB130" s="134"/>
      <c r="CC130" s="134"/>
      <c r="CD130" s="134"/>
      <c r="CE130" s="134"/>
      <c r="CF130" s="134"/>
      <c r="CG130" s="134"/>
      <c r="CH130" s="134"/>
      <c r="CI130" s="134"/>
      <c r="CJ130" s="134"/>
      <c r="CK130" s="213"/>
    </row>
    <row r="131" s="127" customFormat="1" ht="100" customHeight="1" spans="1:88">
      <c r="A131" s="156" t="s">
        <v>39</v>
      </c>
      <c r="B131" s="148" t="s">
        <v>274</v>
      </c>
      <c r="C131" s="148" t="s">
        <v>274</v>
      </c>
      <c r="D131" s="148" t="s">
        <v>274</v>
      </c>
      <c r="E131" s="149" t="s">
        <v>274</v>
      </c>
      <c r="F131" s="149" t="s">
        <v>274</v>
      </c>
      <c r="G131" s="149" t="s">
        <v>274</v>
      </c>
      <c r="H131" s="149" t="s">
        <v>274</v>
      </c>
      <c r="I131" s="149" t="s">
        <v>274</v>
      </c>
      <c r="J131" s="148" t="s">
        <v>274</v>
      </c>
      <c r="K131" s="174"/>
      <c r="L131" s="174"/>
      <c r="M131" s="174"/>
      <c r="N131" s="174"/>
      <c r="O131" s="174"/>
      <c r="P131" s="174"/>
      <c r="Q131" s="174"/>
      <c r="R131" s="174"/>
      <c r="S131" s="174"/>
      <c r="T131" s="174"/>
      <c r="U131" s="174"/>
      <c r="V131" s="174"/>
      <c r="W131" s="185"/>
      <c r="X131" s="185"/>
      <c r="Y131" s="185"/>
      <c r="Z131" s="185"/>
      <c r="AA131" s="308"/>
      <c r="AB131" s="308"/>
      <c r="AC131" s="308"/>
      <c r="AD131" s="308"/>
      <c r="AE131" s="308"/>
      <c r="AF131" s="218"/>
      <c r="AG131" s="218"/>
      <c r="AH131" s="218"/>
      <c r="AI131" s="218"/>
      <c r="AJ131" s="218"/>
      <c r="AK131" s="218"/>
      <c r="AL131" s="218"/>
      <c r="AM131" s="218"/>
      <c r="AN131" s="218"/>
      <c r="AO131" s="218"/>
      <c r="AP131" s="218"/>
      <c r="AQ131" s="218"/>
      <c r="AR131" s="218"/>
      <c r="AS131" s="218"/>
      <c r="AT131" s="218"/>
      <c r="AU131" s="218"/>
      <c r="AV131" s="218"/>
      <c r="AW131" s="218"/>
      <c r="AX131" s="218"/>
      <c r="AY131" s="218"/>
      <c r="AZ131" s="218"/>
      <c r="BA131" s="218"/>
      <c r="BB131" s="218"/>
      <c r="BC131" s="218"/>
      <c r="BD131" s="218"/>
      <c r="BE131" s="218"/>
      <c r="BF131" s="218"/>
      <c r="BG131" s="218"/>
      <c r="BH131" s="218"/>
      <c r="BI131" s="218"/>
      <c r="BJ131" s="218"/>
      <c r="BK131" s="218"/>
      <c r="BL131" s="218"/>
      <c r="BM131" s="218"/>
      <c r="BN131" s="218"/>
      <c r="BO131" s="218"/>
      <c r="BP131" s="218"/>
      <c r="BQ131" s="218"/>
      <c r="BR131" s="218"/>
      <c r="BS131" s="218"/>
      <c r="BT131" s="218"/>
      <c r="BU131" s="218"/>
      <c r="BV131" s="218"/>
      <c r="BW131" s="218"/>
      <c r="BX131" s="218"/>
      <c r="BY131" s="218"/>
      <c r="BZ131" s="218"/>
      <c r="CA131" s="218"/>
      <c r="CB131" s="218"/>
      <c r="CC131" s="218"/>
      <c r="CD131" s="218"/>
      <c r="CE131" s="218"/>
      <c r="CF131" s="218"/>
      <c r="CG131" s="218"/>
      <c r="CH131" s="218"/>
      <c r="CI131" s="218"/>
      <c r="CJ131" s="218"/>
    </row>
  </sheetData>
  <autoFilter ref="A4:CK131"/>
  <mergeCells count="135">
    <mergeCell ref="A1:D1"/>
    <mergeCell ref="A2:AC2"/>
    <mergeCell ref="L3:M3"/>
    <mergeCell ref="O3:V3"/>
    <mergeCell ref="W3:AA3"/>
    <mergeCell ref="A6:J6"/>
    <mergeCell ref="B7:J7"/>
    <mergeCell ref="B8:J8"/>
    <mergeCell ref="B9:J9"/>
    <mergeCell ref="B11:J11"/>
    <mergeCell ref="B13:J13"/>
    <mergeCell ref="B14:J14"/>
    <mergeCell ref="B15:J15"/>
    <mergeCell ref="B17:J17"/>
    <mergeCell ref="B19:J19"/>
    <mergeCell ref="B20:J20"/>
    <mergeCell ref="B21:J21"/>
    <mergeCell ref="B25:J25"/>
    <mergeCell ref="B26:J26"/>
    <mergeCell ref="B30:J30"/>
    <mergeCell ref="B31:J31"/>
    <mergeCell ref="B32:J32"/>
    <mergeCell ref="B33:J33"/>
    <mergeCell ref="B34:J34"/>
    <mergeCell ref="B38:J38"/>
    <mergeCell ref="B39:J39"/>
    <mergeCell ref="B40:J40"/>
    <mergeCell ref="B41:J41"/>
    <mergeCell ref="B44:J44"/>
    <mergeCell ref="B45:J45"/>
    <mergeCell ref="B46:J46"/>
    <mergeCell ref="B47:J47"/>
    <mergeCell ref="B48:J48"/>
    <mergeCell ref="B49:J49"/>
    <mergeCell ref="B50:J50"/>
    <mergeCell ref="B51:J51"/>
    <mergeCell ref="B52:J52"/>
    <mergeCell ref="B54:J54"/>
    <mergeCell ref="B55:J55"/>
    <mergeCell ref="B56:J56"/>
    <mergeCell ref="B57:J57"/>
    <mergeCell ref="B58:J58"/>
    <mergeCell ref="B59:J59"/>
    <mergeCell ref="B60:J60"/>
    <mergeCell ref="B62:J62"/>
    <mergeCell ref="B63:J63"/>
    <mergeCell ref="B64:J64"/>
    <mergeCell ref="B65:J65"/>
    <mergeCell ref="B66:J66"/>
    <mergeCell ref="B67:J67"/>
    <mergeCell ref="B68:J68"/>
    <mergeCell ref="B69:J69"/>
    <mergeCell ref="B70:J70"/>
    <mergeCell ref="B71:J71"/>
    <mergeCell ref="B72:J72"/>
    <mergeCell ref="B73:J73"/>
    <mergeCell ref="B74:J74"/>
    <mergeCell ref="B75:J75"/>
    <mergeCell ref="B76:J76"/>
    <mergeCell ref="B77:J77"/>
    <mergeCell ref="B78:J78"/>
    <mergeCell ref="B79:J79"/>
    <mergeCell ref="B80:J80"/>
    <mergeCell ref="B81:J81"/>
    <mergeCell ref="B86:J86"/>
    <mergeCell ref="B87:J87"/>
    <mergeCell ref="B88:J88"/>
    <mergeCell ref="B89:J89"/>
    <mergeCell ref="B90:J90"/>
    <mergeCell ref="B91:J91"/>
    <mergeCell ref="B92:J92"/>
    <mergeCell ref="B93:J93"/>
    <mergeCell ref="B98:J98"/>
    <mergeCell ref="B99:J99"/>
    <mergeCell ref="B100:J100"/>
    <mergeCell ref="B101:J101"/>
    <mergeCell ref="B102:J102"/>
    <mergeCell ref="B103:J103"/>
    <mergeCell ref="B104:J104"/>
    <mergeCell ref="B105:J105"/>
    <mergeCell ref="B106:J106"/>
    <mergeCell ref="B107:J107"/>
    <mergeCell ref="B108:J108"/>
    <mergeCell ref="B109:J109"/>
    <mergeCell ref="B110:J110"/>
    <mergeCell ref="B111:J111"/>
    <mergeCell ref="B112:J112"/>
    <mergeCell ref="B113:J113"/>
    <mergeCell ref="B114:J114"/>
    <mergeCell ref="B115:J115"/>
    <mergeCell ref="B116:J116"/>
    <mergeCell ref="B117:J117"/>
    <mergeCell ref="B118:J118"/>
    <mergeCell ref="B119:J119"/>
    <mergeCell ref="B121:J121"/>
    <mergeCell ref="B122:J122"/>
    <mergeCell ref="B123:J123"/>
    <mergeCell ref="B124:J124"/>
    <mergeCell ref="B125:J125"/>
    <mergeCell ref="B126:J126"/>
    <mergeCell ref="B127:J127"/>
    <mergeCell ref="B128:J128"/>
    <mergeCell ref="B129:J129"/>
    <mergeCell ref="B131:J131"/>
    <mergeCell ref="A3:A5"/>
    <mergeCell ref="B3:B5"/>
    <mergeCell ref="C3:C5"/>
    <mergeCell ref="D3:D5"/>
    <mergeCell ref="E3:E5"/>
    <mergeCell ref="F3:F5"/>
    <mergeCell ref="G3:G5"/>
    <mergeCell ref="H3:H5"/>
    <mergeCell ref="I3:I5"/>
    <mergeCell ref="J3:J5"/>
    <mergeCell ref="K3:K5"/>
    <mergeCell ref="L4:L5"/>
    <mergeCell ref="M4:M5"/>
    <mergeCell ref="N3:N5"/>
    <mergeCell ref="O4:O5"/>
    <mergeCell ref="P4:P5"/>
    <mergeCell ref="Q4:Q5"/>
    <mergeCell ref="R4:R5"/>
    <mergeCell ref="S4:S5"/>
    <mergeCell ref="T4:T5"/>
    <mergeCell ref="U4:U5"/>
    <mergeCell ref="V4:V5"/>
    <mergeCell ref="W4:W5"/>
    <mergeCell ref="X4:X5"/>
    <mergeCell ref="Y4:Y5"/>
    <mergeCell ref="Z4:Z5"/>
    <mergeCell ref="AA4:AA5"/>
    <mergeCell ref="AB3:AB5"/>
    <mergeCell ref="AC3:AC5"/>
    <mergeCell ref="AD3:AD5"/>
    <mergeCell ref="AE3:AE5"/>
  </mergeCells>
  <pageMargins left="0.751388888888889" right="0.511805555555556" top="0.747916666666667" bottom="0.196527777777778" header="0.5" footer="0.5"/>
  <pageSetup paperSize="8" scale="22" orientation="landscape" horizontalDpi="600"/>
  <headerFooter/>
  <colBreaks count="1" manualBreakCount="1">
    <brk id="31" max="1048575" man="1"/>
  </colBreaks>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O103"/>
  <sheetViews>
    <sheetView view="pageBreakPreview" zoomScaleNormal="100" zoomScaleSheetLayoutView="100" workbookViewId="0">
      <pane xSplit="1" ySplit="5" topLeftCell="B6" activePane="bottomRight" state="frozen"/>
      <selection/>
      <selection pane="topRight"/>
      <selection pane="bottomLeft"/>
      <selection pane="bottomRight" activeCell="G13" sqref="G13"/>
    </sheetView>
  </sheetViews>
  <sheetFormatPr defaultColWidth="8.8" defaultRowHeight="13.5"/>
  <cols>
    <col min="1" max="1" width="9.44166666666667" customWidth="1"/>
    <col min="2" max="2" width="36.25" customWidth="1"/>
    <col min="3" max="3" width="7.60833333333333" customWidth="1"/>
    <col min="4" max="4" width="10.7666666666667" customWidth="1"/>
    <col min="5" max="5" width="10.5583333333333" customWidth="1"/>
    <col min="6" max="6" width="14.6" customWidth="1"/>
    <col min="7" max="7" width="17.25" customWidth="1"/>
    <col min="8" max="21" width="8.8" hidden="1" customWidth="1"/>
  </cols>
  <sheetData>
    <row r="1" customFormat="1" spans="1:1">
      <c r="A1" s="80" t="s">
        <v>0</v>
      </c>
    </row>
    <row r="2" s="73" customFormat="1" ht="36" customHeight="1" spans="1:7">
      <c r="A2" s="81" t="s">
        <v>357</v>
      </c>
      <c r="B2" s="81"/>
      <c r="C2" s="81"/>
      <c r="D2" s="81"/>
      <c r="E2" s="81"/>
      <c r="F2" s="81"/>
      <c r="G2" s="81"/>
    </row>
    <row r="3" s="74" customFormat="1" ht="21" customHeight="1" spans="1:7">
      <c r="A3" s="82" t="s">
        <v>3</v>
      </c>
      <c r="B3" s="82" t="s">
        <v>276</v>
      </c>
      <c r="C3" s="82" t="s">
        <v>277</v>
      </c>
      <c r="D3" s="83" t="s">
        <v>278</v>
      </c>
      <c r="E3" s="84"/>
      <c r="F3" s="85" t="s">
        <v>279</v>
      </c>
      <c r="G3" s="86"/>
    </row>
    <row r="4" s="74" customFormat="1" ht="35" customHeight="1" spans="1:7">
      <c r="A4" s="82"/>
      <c r="B4" s="82"/>
      <c r="C4" s="87"/>
      <c r="D4" s="82" t="s">
        <v>280</v>
      </c>
      <c r="E4" s="88" t="s">
        <v>281</v>
      </c>
      <c r="F4" s="85" t="s">
        <v>282</v>
      </c>
      <c r="G4" s="86" t="s">
        <v>283</v>
      </c>
    </row>
    <row r="5" s="75" customFormat="1" ht="23" customHeight="1" spans="1:12">
      <c r="A5" s="30" t="s">
        <v>38</v>
      </c>
      <c r="B5" s="31"/>
      <c r="C5" s="89">
        <f t="shared" ref="C5:G5" si="0">C6+C41+C58+C81+C89+C96+C99</f>
        <v>27</v>
      </c>
      <c r="D5" s="89" t="e">
        <f t="shared" si="0"/>
        <v>#VALUE!</v>
      </c>
      <c r="E5" s="89">
        <f t="shared" si="0"/>
        <v>14655.416</v>
      </c>
      <c r="F5" s="89">
        <f t="shared" si="0"/>
        <v>17936.082369</v>
      </c>
      <c r="G5" s="90">
        <f t="shared" si="0"/>
        <v>1</v>
      </c>
      <c r="K5" s="105">
        <v>0</v>
      </c>
      <c r="L5" s="75">
        <v>100</v>
      </c>
    </row>
    <row r="6" s="76" customFormat="1" ht="14.25" spans="1:15">
      <c r="A6" s="91" t="s">
        <v>39</v>
      </c>
      <c r="B6" s="92" t="s">
        <v>40</v>
      </c>
      <c r="C6" s="93">
        <f t="shared" ref="C6:F6" si="1">C7+C21+C26+C30+C35+C14</f>
        <v>16</v>
      </c>
      <c r="D6" s="93" t="e">
        <f t="shared" si="1"/>
        <v>#VALUE!</v>
      </c>
      <c r="E6" s="93">
        <f t="shared" si="1"/>
        <v>10053.736</v>
      </c>
      <c r="F6" s="93">
        <f t="shared" si="1"/>
        <v>8215.397534</v>
      </c>
      <c r="G6" s="94">
        <f>F6/$F$5</f>
        <v>0.458037455726629</v>
      </c>
      <c r="H6" s="73"/>
      <c r="I6" s="73"/>
      <c r="J6" s="73"/>
      <c r="K6" s="106">
        <v>0</v>
      </c>
      <c r="L6" s="76">
        <v>72.94</v>
      </c>
      <c r="M6" s="76" t="s">
        <v>284</v>
      </c>
      <c r="N6" s="76" t="s">
        <v>285</v>
      </c>
      <c r="O6" s="76" t="str">
        <f>N6&amp;B6&amp;"类项目"&amp;C6&amp;"个项目，计划投资"&amp;F6&amp;"万元，投资占比"&amp;L6&amp;M6&amp;"。"</f>
        <v>（一）产业发展类项目16个项目，计划投资8215.397534万元，投资占比72.94%。</v>
      </c>
    </row>
    <row r="7" s="77" customFormat="1" ht="14.25" spans="1:15">
      <c r="A7" s="95" t="s">
        <v>41</v>
      </c>
      <c r="B7" s="96" t="s">
        <v>42</v>
      </c>
      <c r="C7" s="97">
        <f t="shared" ref="C7:G7" si="2">C8+C9+C10+C11+C12+C13</f>
        <v>4</v>
      </c>
      <c r="D7" s="98" t="e">
        <f t="shared" si="2"/>
        <v>#VALUE!</v>
      </c>
      <c r="E7" s="98">
        <f t="shared" si="2"/>
        <v>4855</v>
      </c>
      <c r="F7" s="98">
        <f t="shared" si="2"/>
        <v>2776.5658</v>
      </c>
      <c r="G7" s="98">
        <f t="shared" si="2"/>
        <v>0.000332792851705263</v>
      </c>
      <c r="H7" s="73"/>
      <c r="I7" s="73"/>
      <c r="J7" s="73"/>
      <c r="K7" s="106">
        <v>0</v>
      </c>
      <c r="N7" s="107" t="s">
        <v>286</v>
      </c>
      <c r="O7" s="77" t="str">
        <f>N7&amp;B7&amp;C7&amp;"个，计划投资"&amp;F7&amp;"万元，其中："</f>
        <v>1.产业到户奖补4个，计划投资2776.5658万元，其中：</v>
      </c>
    </row>
    <row r="8" s="73" customFormat="1" ht="14.25" spans="1:15">
      <c r="A8" s="99" t="s">
        <v>58</v>
      </c>
      <c r="B8" s="100" t="s">
        <v>59</v>
      </c>
      <c r="C8" s="62">
        <v>1</v>
      </c>
      <c r="D8" s="62" t="s">
        <v>23</v>
      </c>
      <c r="E8" s="62">
        <v>380</v>
      </c>
      <c r="F8" s="62">
        <v>5.969</v>
      </c>
      <c r="G8" s="94">
        <f>F8/$F$5</f>
        <v>0.000332792851705263</v>
      </c>
      <c r="H8" s="100"/>
      <c r="I8" s="100"/>
      <c r="J8" s="100"/>
      <c r="K8" s="108"/>
      <c r="O8" s="73" t="str">
        <f t="shared" ref="O8:O11" si="3">B8&amp;C8&amp;"个项目，建设规模"&amp;E8&amp;D8&amp;"，计划投资"&amp;F8&amp;"万元；"</f>
        <v>种植业1个项目，建设规模380户，计划投资5.969万元；</v>
      </c>
    </row>
    <row r="9" s="73" customFormat="1" ht="14.25" spans="1:15">
      <c r="A9" s="99" t="s">
        <v>58</v>
      </c>
      <c r="B9" s="100" t="s">
        <v>60</v>
      </c>
      <c r="C9" s="62">
        <v>1</v>
      </c>
      <c r="D9" s="62" t="s">
        <v>23</v>
      </c>
      <c r="E9" s="62">
        <v>3200</v>
      </c>
      <c r="F9" s="62">
        <v>2719.55</v>
      </c>
      <c r="G9" s="94"/>
      <c r="H9" s="100"/>
      <c r="I9" s="100"/>
      <c r="J9" s="100"/>
      <c r="K9" s="108"/>
      <c r="O9" s="73" t="str">
        <f t="shared" si="3"/>
        <v>畜牧业1个项目，建设规模3200户，计划投资2719.55万元；</v>
      </c>
    </row>
    <row r="10" s="73" customFormat="1" ht="14.25" spans="1:11">
      <c r="A10" s="99" t="s">
        <v>58</v>
      </c>
      <c r="B10" s="100" t="s">
        <v>61</v>
      </c>
      <c r="C10" s="62"/>
      <c r="D10" s="62"/>
      <c r="E10" s="62"/>
      <c r="F10" s="62"/>
      <c r="G10" s="94"/>
      <c r="H10" s="100"/>
      <c r="I10" s="100"/>
      <c r="J10" s="100"/>
      <c r="K10" s="108"/>
    </row>
    <row r="11" s="73" customFormat="1" ht="14.25" spans="1:15">
      <c r="A11" s="99" t="s">
        <v>58</v>
      </c>
      <c r="B11" s="100" t="s">
        <v>62</v>
      </c>
      <c r="C11" s="62"/>
      <c r="D11" s="62"/>
      <c r="E11" s="62"/>
      <c r="F11" s="62"/>
      <c r="G11" s="94"/>
      <c r="H11" s="100"/>
      <c r="I11" s="100"/>
      <c r="J11" s="100"/>
      <c r="K11" s="108"/>
      <c r="O11" s="73" t="str">
        <f t="shared" si="3"/>
        <v>渔业个项目，建设规模，计划投资万元；</v>
      </c>
    </row>
    <row r="12" s="73" customFormat="1" ht="14.25" spans="1:15">
      <c r="A12" s="99" t="s">
        <v>58</v>
      </c>
      <c r="B12" s="100" t="s">
        <v>63</v>
      </c>
      <c r="C12" s="62">
        <v>1</v>
      </c>
      <c r="D12" s="62" t="s">
        <v>23</v>
      </c>
      <c r="E12" s="62">
        <v>445</v>
      </c>
      <c r="F12" s="62">
        <v>43.7468</v>
      </c>
      <c r="G12" s="94"/>
      <c r="H12" s="100"/>
      <c r="I12" s="100"/>
      <c r="J12" s="100"/>
      <c r="K12" s="108"/>
      <c r="O12" s="73" t="str">
        <f>B12&amp;C12&amp;"个项目，建设规模"&amp;E12&amp;D12&amp;"，计划投资"&amp;F12&amp;"万元。"</f>
        <v>庭院经济1个项目，建设规模445户，计划投资43.7468万元。</v>
      </c>
    </row>
    <row r="13" customFormat="1" spans="1:11">
      <c r="A13" s="99" t="s">
        <v>58</v>
      </c>
      <c r="B13" s="100" t="s">
        <v>64</v>
      </c>
      <c r="C13" s="62">
        <v>1</v>
      </c>
      <c r="D13" s="62" t="s">
        <v>23</v>
      </c>
      <c r="E13" s="62">
        <v>830</v>
      </c>
      <c r="F13" s="62">
        <v>7.3</v>
      </c>
      <c r="G13" s="94"/>
      <c r="H13" s="100"/>
      <c r="I13" s="100"/>
      <c r="J13" s="100"/>
      <c r="K13" s="108"/>
    </row>
    <row r="14" customFormat="1" spans="1:11">
      <c r="A14" s="95" t="s">
        <v>41</v>
      </c>
      <c r="B14" s="95" t="s">
        <v>46</v>
      </c>
      <c r="C14" s="99">
        <f t="shared" ref="C14:F14" si="4">C15+C16+C17+C18+C19+C20</f>
        <v>6</v>
      </c>
      <c r="D14" s="99" t="e">
        <f t="shared" si="4"/>
        <v>#VALUE!</v>
      </c>
      <c r="E14" s="99">
        <f t="shared" si="4"/>
        <v>2585</v>
      </c>
      <c r="F14" s="99">
        <f t="shared" si="4"/>
        <v>3171.839264</v>
      </c>
      <c r="G14" s="94">
        <f t="shared" ref="G14:G18" si="5">F14/$F$5</f>
        <v>0.176841252105425</v>
      </c>
      <c r="H14" s="99"/>
      <c r="I14" s="99"/>
      <c r="J14" s="99"/>
      <c r="K14" s="108"/>
    </row>
    <row r="15" customFormat="1" spans="1:11">
      <c r="A15" s="99" t="s">
        <v>58</v>
      </c>
      <c r="B15" s="99" t="s">
        <v>65</v>
      </c>
      <c r="C15" s="99"/>
      <c r="D15" s="99"/>
      <c r="E15" s="99"/>
      <c r="F15" s="99"/>
      <c r="G15" s="94"/>
      <c r="H15" s="99"/>
      <c r="I15" s="99"/>
      <c r="J15" s="99"/>
      <c r="K15" s="108"/>
    </row>
    <row r="16" customFormat="1" spans="1:11">
      <c r="A16" s="99" t="s">
        <v>58</v>
      </c>
      <c r="B16" s="99" t="s">
        <v>66</v>
      </c>
      <c r="C16" s="99">
        <v>3</v>
      </c>
      <c r="D16" s="99" t="s">
        <v>287</v>
      </c>
      <c r="E16" s="99">
        <v>5</v>
      </c>
      <c r="F16" s="99">
        <v>1845.868994</v>
      </c>
      <c r="G16" s="94">
        <f t="shared" si="5"/>
        <v>0.102913721961398</v>
      </c>
      <c r="H16" s="99"/>
      <c r="I16" s="99"/>
      <c r="J16" s="99"/>
      <c r="K16" s="108"/>
    </row>
    <row r="17" customFormat="1" spans="1:11">
      <c r="A17" s="99" t="s">
        <v>58</v>
      </c>
      <c r="B17" s="99" t="s">
        <v>75</v>
      </c>
      <c r="C17" s="99"/>
      <c r="D17" s="99"/>
      <c r="E17" s="99"/>
      <c r="F17" s="99"/>
      <c r="G17" s="94"/>
      <c r="H17" s="99"/>
      <c r="I17" s="99"/>
      <c r="J17" s="99"/>
      <c r="K17" s="108"/>
    </row>
    <row r="18" customFormat="1" spans="1:11">
      <c r="A18" s="99" t="s">
        <v>58</v>
      </c>
      <c r="B18" s="99" t="s">
        <v>76</v>
      </c>
      <c r="C18" s="99">
        <v>3</v>
      </c>
      <c r="D18" s="99" t="s">
        <v>288</v>
      </c>
      <c r="E18" s="99">
        <v>2580</v>
      </c>
      <c r="F18" s="99">
        <v>1325.97027</v>
      </c>
      <c r="G18" s="94">
        <f t="shared" si="5"/>
        <v>0.0739275301440271</v>
      </c>
      <c r="H18" s="99"/>
      <c r="I18" s="99"/>
      <c r="J18" s="99"/>
      <c r="K18" s="108"/>
    </row>
    <row r="19" customFormat="1" spans="1:11">
      <c r="A19" s="99" t="s">
        <v>58</v>
      </c>
      <c r="B19" s="99" t="s">
        <v>95</v>
      </c>
      <c r="C19" s="99"/>
      <c r="D19" s="99"/>
      <c r="E19" s="99"/>
      <c r="F19" s="99"/>
      <c r="G19" s="94"/>
      <c r="H19" s="99"/>
      <c r="I19" s="99"/>
      <c r="J19" s="99"/>
      <c r="K19" s="108"/>
    </row>
    <row r="20" customFormat="1" spans="1:11">
      <c r="A20" s="99" t="s">
        <v>58</v>
      </c>
      <c r="B20" s="99" t="s">
        <v>404</v>
      </c>
      <c r="C20" s="99"/>
      <c r="D20" s="99"/>
      <c r="E20" s="99"/>
      <c r="F20" s="99"/>
      <c r="G20" s="94"/>
      <c r="H20" s="99"/>
      <c r="I20" s="99"/>
      <c r="J20" s="99"/>
      <c r="K20" s="108"/>
    </row>
    <row r="21" s="78" customFormat="1" spans="1:15">
      <c r="A21" s="95" t="s">
        <v>41</v>
      </c>
      <c r="B21" s="96" t="s">
        <v>104</v>
      </c>
      <c r="C21" s="101">
        <f t="shared" ref="C21:F21" si="6">C22+C23+C24+C25</f>
        <v>3</v>
      </c>
      <c r="D21" s="101" t="e">
        <f t="shared" si="6"/>
        <v>#VALUE!</v>
      </c>
      <c r="E21" s="101">
        <f t="shared" si="6"/>
        <v>1300</v>
      </c>
      <c r="F21" s="101">
        <f t="shared" si="6"/>
        <v>642.659307</v>
      </c>
      <c r="G21" s="94">
        <f t="shared" ref="G21:G27" si="7">F21/$F$5</f>
        <v>0.0358305283048179</v>
      </c>
      <c r="H21"/>
      <c r="I21"/>
      <c r="J21"/>
      <c r="K21" s="108">
        <v>0</v>
      </c>
      <c r="N21" s="109" t="s">
        <v>290</v>
      </c>
      <c r="O21" s="78" t="str">
        <f>N21&amp;B21&amp;C21&amp;"个，计划投资"&amp;F21&amp;"万元，其中："</f>
        <v>2.加工流通项目3个，计划投资642.659307万元，其中：</v>
      </c>
    </row>
    <row r="22" customFormat="1" spans="1:11">
      <c r="A22" s="99" t="s">
        <v>58</v>
      </c>
      <c r="B22" s="100" t="s">
        <v>105</v>
      </c>
      <c r="C22" s="100"/>
      <c r="D22" s="100"/>
      <c r="E22" s="100"/>
      <c r="F22" s="100"/>
      <c r="G22" s="94"/>
      <c r="H22" s="100"/>
      <c r="I22" s="100"/>
      <c r="J22" s="100"/>
      <c r="K22" s="108"/>
    </row>
    <row r="23" customFormat="1" spans="1:11">
      <c r="A23" s="99" t="s">
        <v>58</v>
      </c>
      <c r="B23" s="100" t="s">
        <v>106</v>
      </c>
      <c r="C23" s="100">
        <v>3</v>
      </c>
      <c r="D23" s="100" t="s">
        <v>358</v>
      </c>
      <c r="E23" s="100">
        <v>1300</v>
      </c>
      <c r="F23" s="100">
        <v>642.659307</v>
      </c>
      <c r="G23" s="94">
        <f t="shared" si="7"/>
        <v>0.0358305283048179</v>
      </c>
      <c r="H23" s="100"/>
      <c r="I23" s="100"/>
      <c r="J23" s="100"/>
      <c r="K23" s="108"/>
    </row>
    <row r="24" customFormat="1" spans="1:15">
      <c r="A24" s="99" t="s">
        <v>58</v>
      </c>
      <c r="B24" s="100" t="s">
        <v>117</v>
      </c>
      <c r="C24" s="100"/>
      <c r="D24" s="100"/>
      <c r="E24" s="100"/>
      <c r="F24" s="100"/>
      <c r="G24" s="94"/>
      <c r="H24" s="100"/>
      <c r="I24" s="100"/>
      <c r="J24" s="100"/>
      <c r="K24" s="108"/>
      <c r="O24" t="str">
        <f>B24&amp;C24&amp;"个项目，建设规模"&amp;E24&amp;D24&amp;"，计划投资"&amp;F24&amp;"万元。"</f>
        <v>市场建设和农村电商物流个项目，建设规模，计划投资万元。</v>
      </c>
    </row>
    <row r="25" customFormat="1" spans="1:11">
      <c r="A25" s="99" t="s">
        <v>58</v>
      </c>
      <c r="B25" s="100" t="s">
        <v>118</v>
      </c>
      <c r="C25" s="100"/>
      <c r="D25" s="100"/>
      <c r="E25" s="100"/>
      <c r="F25" s="100"/>
      <c r="G25" s="94"/>
      <c r="H25" s="100"/>
      <c r="I25" s="100"/>
      <c r="J25" s="100"/>
      <c r="K25" s="108"/>
    </row>
    <row r="26" s="78" customFormat="1" spans="1:15">
      <c r="A26" s="95" t="s">
        <v>41</v>
      </c>
      <c r="B26" s="96" t="s">
        <v>119</v>
      </c>
      <c r="C26" s="101">
        <f>C27+C28+C29</f>
        <v>2</v>
      </c>
      <c r="D26" s="101" t="e">
        <f>D27+D28+D29</f>
        <v>#VALUE!</v>
      </c>
      <c r="E26" s="101">
        <f>E27+E28+E29</f>
        <v>13.736</v>
      </c>
      <c r="F26" s="101">
        <v>1509.213212</v>
      </c>
      <c r="G26" s="94">
        <f t="shared" si="7"/>
        <v>0.084143971963937</v>
      </c>
      <c r="H26"/>
      <c r="I26"/>
      <c r="J26"/>
      <c r="K26" s="108">
        <v>0</v>
      </c>
      <c r="N26" s="109" t="s">
        <v>291</v>
      </c>
      <c r="O26" s="78" t="str">
        <f>N26&amp;B26&amp;C26&amp;"个，计划投资"&amp;F26&amp;"万元，其中："</f>
        <v>3.配套基础设施项目2个，计划投资1509.213212万元，其中：</v>
      </c>
    </row>
    <row r="27" customFormat="1" ht="24" spans="1:15">
      <c r="A27" s="99" t="s">
        <v>58</v>
      </c>
      <c r="B27" s="100" t="s">
        <v>120</v>
      </c>
      <c r="C27" s="102">
        <v>2</v>
      </c>
      <c r="D27" s="102" t="s">
        <v>292</v>
      </c>
      <c r="E27" s="102">
        <v>13.736</v>
      </c>
      <c r="F27" s="102">
        <v>1709.213212</v>
      </c>
      <c r="G27" s="94">
        <f t="shared" si="7"/>
        <v>0.0952946790071691</v>
      </c>
      <c r="K27" s="108"/>
      <c r="O27" t="str">
        <f>B27&amp;C27&amp;"个项目，建设规模"&amp;E27&amp;D27&amp;"，计划投资"&amp;F27&amp;"万元；"</f>
        <v>小型农田水利设施建设(排碱渠、节水灌溉、防渗渠建设、其它乡村振兴有关的农田水利建设)2个项目，建设规模13.736公里，计划投资1709.213212万元；</v>
      </c>
    </row>
    <row r="28" customFormat="1" spans="1:15">
      <c r="A28" s="99" t="s">
        <v>58</v>
      </c>
      <c r="B28" s="100" t="s">
        <v>149</v>
      </c>
      <c r="C28" s="102"/>
      <c r="D28" s="102"/>
      <c r="E28" s="102"/>
      <c r="F28" s="102"/>
      <c r="G28" s="94"/>
      <c r="K28" s="108"/>
      <c r="O28" t="str">
        <f>B28&amp;C28&amp;"个项目，建设规模"&amp;E28&amp;D28&amp;"，计划投资"&amp;F28&amp;"万元；"</f>
        <v>产业园（区）个项目，建设规模，计划投资万元；</v>
      </c>
    </row>
    <row r="29" customFormat="1" spans="1:15">
      <c r="A29" s="99" t="s">
        <v>58</v>
      </c>
      <c r="B29" s="100" t="s">
        <v>150</v>
      </c>
      <c r="C29" s="102"/>
      <c r="D29" s="102"/>
      <c r="E29" s="102"/>
      <c r="F29" s="102"/>
      <c r="G29" s="94"/>
      <c r="K29" s="108"/>
      <c r="O29" t="str">
        <f>B29&amp;C29&amp;"个项目，建设规模"&amp;E29&amp;D29&amp;"，计划投资"&amp;F29&amp;"万元。"</f>
        <v>其他（合作社补助、壮大村集体经济）个项目，建设规模，计划投资万元。</v>
      </c>
    </row>
    <row r="30" s="78" customFormat="1" spans="1:14">
      <c r="A30" s="95" t="s">
        <v>41</v>
      </c>
      <c r="B30" s="96" t="s">
        <v>151</v>
      </c>
      <c r="C30" s="101">
        <f t="shared" ref="C30:F30" si="8">C31+C32+C33+C34</f>
        <v>0</v>
      </c>
      <c r="D30" s="101">
        <f t="shared" si="8"/>
        <v>0</v>
      </c>
      <c r="E30" s="101">
        <f t="shared" si="8"/>
        <v>0</v>
      </c>
      <c r="F30" s="101">
        <f t="shared" si="8"/>
        <v>0</v>
      </c>
      <c r="G30" s="94"/>
      <c r="H30"/>
      <c r="I30"/>
      <c r="J30"/>
      <c r="K30" s="108">
        <v>0</v>
      </c>
      <c r="N30" s="109"/>
    </row>
    <row r="31" customFormat="1" spans="1:11">
      <c r="A31" s="99" t="s">
        <v>58</v>
      </c>
      <c r="B31" s="100" t="s">
        <v>152</v>
      </c>
      <c r="C31" s="102"/>
      <c r="D31" s="102"/>
      <c r="E31" s="102"/>
      <c r="F31" s="102"/>
      <c r="G31" s="94"/>
      <c r="K31" s="108"/>
    </row>
    <row r="32" customFormat="1" spans="1:11">
      <c r="A32" s="99" t="s">
        <v>58</v>
      </c>
      <c r="B32" s="100" t="s">
        <v>153</v>
      </c>
      <c r="C32" s="102"/>
      <c r="D32" s="102"/>
      <c r="E32" s="102"/>
      <c r="F32" s="102"/>
      <c r="G32" s="94"/>
      <c r="K32" s="108"/>
    </row>
    <row r="33" customFormat="1" spans="1:11">
      <c r="A33" s="99" t="s">
        <v>58</v>
      </c>
      <c r="B33" s="100" t="s">
        <v>154</v>
      </c>
      <c r="C33" s="102"/>
      <c r="D33" s="102"/>
      <c r="E33" s="102"/>
      <c r="F33" s="102"/>
      <c r="G33" s="94"/>
      <c r="K33" s="108"/>
    </row>
    <row r="34" customFormat="1" spans="1:11">
      <c r="A34" s="99" t="s">
        <v>58</v>
      </c>
      <c r="B34" s="100" t="s">
        <v>155</v>
      </c>
      <c r="C34" s="102"/>
      <c r="D34" s="102"/>
      <c r="E34" s="102"/>
      <c r="F34" s="102"/>
      <c r="G34" s="94"/>
      <c r="K34" s="108"/>
    </row>
    <row r="35" s="78" customFormat="1" spans="1:15">
      <c r="A35" s="95" t="s">
        <v>41</v>
      </c>
      <c r="B35" s="96" t="s">
        <v>156</v>
      </c>
      <c r="C35" s="101">
        <f t="shared" ref="C35:F35" si="9">C36+C37+C38+C39+C40</f>
        <v>1</v>
      </c>
      <c r="D35" s="101" t="e">
        <f t="shared" si="9"/>
        <v>#VALUE!</v>
      </c>
      <c r="E35" s="101">
        <f t="shared" si="9"/>
        <v>1300</v>
      </c>
      <c r="F35" s="101">
        <f t="shared" si="9"/>
        <v>115.119951</v>
      </c>
      <c r="G35" s="94">
        <f>F35/$F$5</f>
        <v>0.00641834424216119</v>
      </c>
      <c r="H35"/>
      <c r="I35"/>
      <c r="J35"/>
      <c r="K35" s="108">
        <v>0</v>
      </c>
      <c r="N35" s="109" t="s">
        <v>293</v>
      </c>
      <c r="O35" s="78" t="str">
        <f>N35&amp;B35&amp;C35&amp;"个，计划投资"&amp;F35&amp;"万元，其中："</f>
        <v>4.金融保险配套项目1个，计划投资115.119951万元，其中：</v>
      </c>
    </row>
    <row r="36" customFormat="1" spans="1:15">
      <c r="A36" s="99" t="s">
        <v>58</v>
      </c>
      <c r="B36" s="100" t="s">
        <v>157</v>
      </c>
      <c r="C36" s="102">
        <v>1</v>
      </c>
      <c r="D36" s="102" t="s">
        <v>23</v>
      </c>
      <c r="E36" s="102">
        <v>1300</v>
      </c>
      <c r="F36" s="102">
        <v>115.119951</v>
      </c>
      <c r="G36" s="94">
        <f>F36/$F$5</f>
        <v>0.00641834424216119</v>
      </c>
      <c r="K36" s="108"/>
      <c r="O36" t="str">
        <f>B36&amp;C36&amp;"个项目，建设规模"&amp;E36&amp;D36&amp;"，计划投资"&amp;F36&amp;"万元。"</f>
        <v>小额贷款贴息1个项目，建设规模1300户，计划投资115.119951万元。</v>
      </c>
    </row>
    <row r="37" customFormat="1" spans="1:11">
      <c r="A37" s="99" t="s">
        <v>58</v>
      </c>
      <c r="B37" s="100" t="s">
        <v>164</v>
      </c>
      <c r="C37" s="102"/>
      <c r="D37" s="102"/>
      <c r="E37" s="102"/>
      <c r="F37" s="102"/>
      <c r="G37" s="94"/>
      <c r="K37" s="108"/>
    </row>
    <row r="38" customFormat="1" spans="1:11">
      <c r="A38" s="99" t="s">
        <v>58</v>
      </c>
      <c r="B38" s="100" t="s">
        <v>165</v>
      </c>
      <c r="C38" s="102"/>
      <c r="D38" s="102"/>
      <c r="E38" s="102"/>
      <c r="F38" s="102"/>
      <c r="G38" s="94"/>
      <c r="K38" s="108"/>
    </row>
    <row r="39" customFormat="1" spans="1:11">
      <c r="A39" s="99" t="s">
        <v>58</v>
      </c>
      <c r="B39" s="100" t="s">
        <v>166</v>
      </c>
      <c r="C39" s="102"/>
      <c r="D39" s="102"/>
      <c r="E39" s="102"/>
      <c r="F39" s="102"/>
      <c r="G39" s="94"/>
      <c r="K39" s="108"/>
    </row>
    <row r="40" customFormat="1" spans="1:11">
      <c r="A40" s="99" t="s">
        <v>58</v>
      </c>
      <c r="B40" s="100" t="s">
        <v>167</v>
      </c>
      <c r="C40" s="102"/>
      <c r="D40" s="102"/>
      <c r="E40" s="102"/>
      <c r="F40" s="102"/>
      <c r="G40" s="94"/>
      <c r="K40" s="108"/>
    </row>
    <row r="41" s="79" customFormat="1" spans="1:15">
      <c r="A41" s="91" t="s">
        <v>39</v>
      </c>
      <c r="B41" s="92" t="s">
        <v>168</v>
      </c>
      <c r="C41" s="103">
        <f t="shared" ref="C41:F41" si="10">C42+C45+C49+C52+C56</f>
        <v>1</v>
      </c>
      <c r="D41" s="103" t="e">
        <f t="shared" si="10"/>
        <v>#VALUE!</v>
      </c>
      <c r="E41" s="103">
        <f t="shared" si="10"/>
        <v>0</v>
      </c>
      <c r="F41" s="103">
        <f t="shared" si="10"/>
        <v>251.162755</v>
      </c>
      <c r="G41" s="94">
        <f t="shared" ref="G41:G43" si="11">F41/$F$5</f>
        <v>0.0140032115058804</v>
      </c>
      <c r="H41"/>
      <c r="I41"/>
      <c r="J41"/>
      <c r="K41" s="108">
        <v>0</v>
      </c>
      <c r="L41" s="110">
        <v>0.7</v>
      </c>
      <c r="M41" s="110" t="s">
        <v>284</v>
      </c>
      <c r="N41" s="110" t="s">
        <v>294</v>
      </c>
      <c r="O41" s="110" t="str">
        <f>N41&amp;B41&amp;"类项目"&amp;C41&amp;"个项目，计划投资"&amp;F41&amp;"万元，投资占比"&amp;L41&amp;M41&amp;"。"</f>
        <v>（二）就业项目类项目1个项目，计划投资251.162755万元，投资占比0.7%。</v>
      </c>
    </row>
    <row r="42" s="78" customFormat="1" spans="1:14">
      <c r="A42" s="95" t="s">
        <v>41</v>
      </c>
      <c r="B42" s="96" t="s">
        <v>169</v>
      </c>
      <c r="C42" s="101">
        <f t="shared" ref="C42:F42" si="12">C43+C44</f>
        <v>1</v>
      </c>
      <c r="D42" s="101" t="e">
        <f t="shared" si="12"/>
        <v>#VALUE!</v>
      </c>
      <c r="E42" s="101">
        <f t="shared" si="12"/>
        <v>0</v>
      </c>
      <c r="F42" s="101">
        <f t="shared" si="12"/>
        <v>251.162755</v>
      </c>
      <c r="G42" s="94">
        <f t="shared" si="11"/>
        <v>0.0140032115058804</v>
      </c>
      <c r="H42"/>
      <c r="I42"/>
      <c r="J42"/>
      <c r="K42" s="108">
        <v>0</v>
      </c>
      <c r="N42" s="109"/>
    </row>
    <row r="43" customFormat="1" spans="1:11">
      <c r="A43" s="99" t="s">
        <v>58</v>
      </c>
      <c r="B43" s="100" t="s">
        <v>170</v>
      </c>
      <c r="C43" s="102">
        <v>1</v>
      </c>
      <c r="D43" s="102" t="s">
        <v>24</v>
      </c>
      <c r="E43" s="102"/>
      <c r="F43" s="102">
        <v>251.162755</v>
      </c>
      <c r="G43" s="94">
        <f t="shared" si="11"/>
        <v>0.0140032115058804</v>
      </c>
      <c r="K43" s="108"/>
    </row>
    <row r="44" customFormat="1" spans="1:11">
      <c r="A44" s="99" t="s">
        <v>58</v>
      </c>
      <c r="B44" s="100" t="s">
        <v>179</v>
      </c>
      <c r="C44" s="102"/>
      <c r="D44" s="102"/>
      <c r="E44" s="102"/>
      <c r="F44" s="102"/>
      <c r="G44" s="94"/>
      <c r="K44" s="108"/>
    </row>
    <row r="45" s="78" customFormat="1" spans="1:14">
      <c r="A45" s="95" t="s">
        <v>41</v>
      </c>
      <c r="B45" s="96" t="s">
        <v>180</v>
      </c>
      <c r="C45" s="101"/>
      <c r="D45" s="101"/>
      <c r="E45" s="101"/>
      <c r="F45" s="101"/>
      <c r="G45" s="94"/>
      <c r="H45"/>
      <c r="I45"/>
      <c r="J45"/>
      <c r="K45" s="108">
        <v>0</v>
      </c>
      <c r="N45" s="109"/>
    </row>
    <row r="46" customFormat="1" spans="1:11">
      <c r="A46" s="99" t="s">
        <v>58</v>
      </c>
      <c r="B46" s="100" t="s">
        <v>181</v>
      </c>
      <c r="C46" s="102"/>
      <c r="D46" s="102"/>
      <c r="E46" s="102"/>
      <c r="F46" s="102"/>
      <c r="G46" s="94"/>
      <c r="K46" s="108"/>
    </row>
    <row r="47" customFormat="1" spans="1:11">
      <c r="A47" s="99" t="s">
        <v>58</v>
      </c>
      <c r="B47" s="100" t="s">
        <v>182</v>
      </c>
      <c r="C47" s="102"/>
      <c r="D47" s="102"/>
      <c r="E47" s="102"/>
      <c r="F47" s="102"/>
      <c r="G47" s="94"/>
      <c r="K47" s="108"/>
    </row>
    <row r="48" customFormat="1" spans="1:11">
      <c r="A48" s="99" t="s">
        <v>58</v>
      </c>
      <c r="B48" s="100" t="s">
        <v>183</v>
      </c>
      <c r="C48" s="102"/>
      <c r="D48" s="102"/>
      <c r="E48" s="102"/>
      <c r="F48" s="102"/>
      <c r="G48" s="94"/>
      <c r="K48" s="108"/>
    </row>
    <row r="49" s="78" customFormat="1" spans="1:14">
      <c r="A49" s="95" t="s">
        <v>41</v>
      </c>
      <c r="B49" s="96" t="s">
        <v>184</v>
      </c>
      <c r="C49" s="101"/>
      <c r="D49" s="101"/>
      <c r="E49" s="101"/>
      <c r="F49" s="101"/>
      <c r="G49" s="94"/>
      <c r="H49"/>
      <c r="I49"/>
      <c r="J49"/>
      <c r="K49" s="108">
        <v>0</v>
      </c>
      <c r="N49" s="109"/>
    </row>
    <row r="50" customFormat="1" spans="1:11">
      <c r="A50" s="99" t="s">
        <v>58</v>
      </c>
      <c r="B50" s="100" t="s">
        <v>185</v>
      </c>
      <c r="C50" s="102"/>
      <c r="D50" s="102"/>
      <c r="E50" s="102"/>
      <c r="F50" s="102"/>
      <c r="G50" s="94"/>
      <c r="K50" s="108"/>
    </row>
    <row r="51" customFormat="1" spans="1:11">
      <c r="A51" s="99" t="s">
        <v>58</v>
      </c>
      <c r="B51" s="100" t="s">
        <v>186</v>
      </c>
      <c r="C51" s="102"/>
      <c r="D51" s="102"/>
      <c r="E51" s="102"/>
      <c r="F51" s="102"/>
      <c r="G51" s="94"/>
      <c r="K51" s="108"/>
    </row>
    <row r="52" s="78" customFormat="1" spans="1:14">
      <c r="A52" s="95" t="s">
        <v>41</v>
      </c>
      <c r="B52" s="96" t="s">
        <v>187</v>
      </c>
      <c r="C52" s="101"/>
      <c r="D52" s="101"/>
      <c r="E52" s="101"/>
      <c r="F52" s="101"/>
      <c r="G52" s="94"/>
      <c r="H52"/>
      <c r="I52"/>
      <c r="J52"/>
      <c r="K52" s="108">
        <v>0</v>
      </c>
      <c r="N52" s="109"/>
    </row>
    <row r="53" customFormat="1" spans="1:11">
      <c r="A53" s="99" t="s">
        <v>58</v>
      </c>
      <c r="B53" s="100" t="s">
        <v>188</v>
      </c>
      <c r="C53" s="102"/>
      <c r="D53" s="102"/>
      <c r="E53" s="102"/>
      <c r="F53" s="102"/>
      <c r="G53" s="94"/>
      <c r="K53" s="108"/>
    </row>
    <row r="54" customFormat="1" spans="1:11">
      <c r="A54" s="99" t="s">
        <v>58</v>
      </c>
      <c r="B54" s="100" t="s">
        <v>189</v>
      </c>
      <c r="C54" s="102"/>
      <c r="D54" s="102"/>
      <c r="E54" s="102"/>
      <c r="F54" s="102"/>
      <c r="G54" s="94"/>
      <c r="K54" s="108"/>
    </row>
    <row r="55" customFormat="1" spans="1:11">
      <c r="A55" s="99" t="s">
        <v>58</v>
      </c>
      <c r="B55" s="100" t="s">
        <v>190</v>
      </c>
      <c r="C55" s="102"/>
      <c r="D55" s="102"/>
      <c r="E55" s="102"/>
      <c r="F55" s="102"/>
      <c r="G55" s="94"/>
      <c r="K55" s="108"/>
    </row>
    <row r="56" s="78" customFormat="1" spans="1:15">
      <c r="A56" s="95" t="s">
        <v>41</v>
      </c>
      <c r="B56" s="96" t="s">
        <v>191</v>
      </c>
      <c r="C56" s="101"/>
      <c r="D56" s="101"/>
      <c r="E56" s="101"/>
      <c r="F56" s="101"/>
      <c r="G56" s="94"/>
      <c r="H56"/>
      <c r="I56"/>
      <c r="J56"/>
      <c r="K56" s="108">
        <v>0</v>
      </c>
      <c r="N56" s="109" t="s">
        <v>286</v>
      </c>
      <c r="O56" s="78" t="str">
        <f>N56&amp;B56&amp;C56&amp;"个，计划投资"&amp;F56&amp;"万元，其中："</f>
        <v>1.公益性岗位个，计划投资万元，其中：</v>
      </c>
    </row>
    <row r="57" customFormat="1" spans="1:15">
      <c r="A57" s="99" t="s">
        <v>58</v>
      </c>
      <c r="B57" s="100" t="s">
        <v>191</v>
      </c>
      <c r="C57" s="102"/>
      <c r="D57" s="102"/>
      <c r="E57" s="102"/>
      <c r="F57" s="102"/>
      <c r="G57" s="94"/>
      <c r="K57" s="108"/>
      <c r="O57" t="str">
        <f>B57&amp;C57&amp;"个项目，建设规模"&amp;E57&amp;D57&amp;"，计划投资"&amp;F57&amp;"万元。"</f>
        <v>公益性岗位个项目，建设规模，计划投资万元。</v>
      </c>
    </row>
    <row r="58" s="79" customFormat="1" spans="1:15">
      <c r="A58" s="91" t="s">
        <v>39</v>
      </c>
      <c r="B58" s="92" t="s">
        <v>192</v>
      </c>
      <c r="C58" s="103">
        <f t="shared" ref="C58:F58" si="13">C59+C69+C74</f>
        <v>8</v>
      </c>
      <c r="D58" s="103" t="e">
        <f t="shared" si="13"/>
        <v>#VALUE!</v>
      </c>
      <c r="E58" s="103">
        <f t="shared" si="13"/>
        <v>55.68</v>
      </c>
      <c r="F58" s="103">
        <f t="shared" si="13"/>
        <v>9208.56588</v>
      </c>
      <c r="G58" s="94">
        <f t="shared" ref="G58:G63" si="14">F58/$F$5</f>
        <v>0.513410102080916</v>
      </c>
      <c r="H58"/>
      <c r="I58"/>
      <c r="J58"/>
      <c r="K58" s="108">
        <v>0</v>
      </c>
      <c r="L58" s="110">
        <v>24.97</v>
      </c>
      <c r="M58" s="110" t="s">
        <v>284</v>
      </c>
      <c r="N58" s="110" t="s">
        <v>295</v>
      </c>
      <c r="O58" s="110" t="str">
        <f>N58&amp;B58&amp;"类项目"&amp;C58&amp;"个项目，计划投资"&amp;F58&amp;"万元，投资占比"&amp;L58&amp;M58&amp;"。"</f>
        <v>（三）乡村建设行动类项目8个项目，计划投资9208.56588万元，投资占比24.97%。</v>
      </c>
    </row>
    <row r="59" s="78" customFormat="1" spans="1:15">
      <c r="A59" s="95" t="s">
        <v>41</v>
      </c>
      <c r="B59" s="96" t="s">
        <v>193</v>
      </c>
      <c r="C59" s="101">
        <f t="shared" ref="C59:F59" si="15">C60+C61+C62+C63+C64+C65+C66+C67+C68</f>
        <v>4</v>
      </c>
      <c r="D59" s="101" t="e">
        <f t="shared" si="15"/>
        <v>#VALUE!</v>
      </c>
      <c r="E59" s="101">
        <f t="shared" si="15"/>
        <v>20.18</v>
      </c>
      <c r="F59" s="101">
        <f t="shared" si="15"/>
        <v>7055.74</v>
      </c>
      <c r="G59" s="94">
        <f t="shared" si="14"/>
        <v>0.393382448566073</v>
      </c>
      <c r="H59"/>
      <c r="I59"/>
      <c r="J59"/>
      <c r="K59" s="108">
        <v>0</v>
      </c>
      <c r="N59" s="109" t="s">
        <v>286</v>
      </c>
      <c r="O59" s="78" t="str">
        <f>N59&amp;B59&amp;"类项目"&amp;C59&amp;"个，计划投资"&amp;F59&amp;"万元，其中："</f>
        <v>1.农村基础设施（含产业基础设施配套）类项目4个，计划投资7055.74万元，其中：</v>
      </c>
    </row>
    <row r="60" customFormat="1" spans="1:11">
      <c r="A60" s="99" t="s">
        <v>58</v>
      </c>
      <c r="B60" s="100" t="s">
        <v>194</v>
      </c>
      <c r="C60" s="104"/>
      <c r="D60" s="104"/>
      <c r="E60" s="104"/>
      <c r="F60" s="104"/>
      <c r="G60" s="94"/>
      <c r="K60" s="111"/>
    </row>
    <row r="61" customFormat="1" ht="48" spans="1:15">
      <c r="A61" s="99" t="s">
        <v>58</v>
      </c>
      <c r="B61" s="100" t="s">
        <v>195</v>
      </c>
      <c r="C61" s="104"/>
      <c r="D61" s="104"/>
      <c r="E61" s="104"/>
      <c r="F61" s="104"/>
      <c r="G61" s="94"/>
      <c r="K61" s="111"/>
      <c r="O61" t="str">
        <f t="shared" ref="O61:O65" si="16">B61&amp;C61&amp;"个项目，建设规模"&amp;E61&amp;D61&amp;"，计划投资"&amp;F61&amp;"万元；"</f>
        <v>农村道路（县乡之间、乡乡之间、乡村之间及其沿线管理、服务等附属设施；道路安全生命防护工程、危旧桥梁改造；乡级客货运输站场、招呼站；村内道路、通户路等）个项目，建设规模，计划投资万元；</v>
      </c>
    </row>
    <row r="62" customFormat="1" spans="1:15">
      <c r="A62" s="99" t="s">
        <v>58</v>
      </c>
      <c r="B62" s="100" t="s">
        <v>196</v>
      </c>
      <c r="C62" s="104"/>
      <c r="D62" s="104"/>
      <c r="E62" s="104"/>
      <c r="F62" s="104"/>
      <c r="G62" s="94"/>
      <c r="K62" s="111"/>
      <c r="O62" t="str">
        <f t="shared" si="16"/>
        <v>产业路、资源路、旅游路建设个项目，建设规模，计划投资万元；</v>
      </c>
    </row>
    <row r="63" customFormat="1" spans="1:11">
      <c r="A63" s="99" t="s">
        <v>58</v>
      </c>
      <c r="B63" s="100" t="s">
        <v>197</v>
      </c>
      <c r="C63" s="104">
        <v>4</v>
      </c>
      <c r="D63" s="104" t="s">
        <v>292</v>
      </c>
      <c r="E63" s="104">
        <v>20.18</v>
      </c>
      <c r="F63" s="104">
        <v>7055.74</v>
      </c>
      <c r="G63" s="94">
        <f t="shared" si="14"/>
        <v>0.393382448566073</v>
      </c>
      <c r="K63" s="111"/>
    </row>
    <row r="64" customFormat="1" spans="1:11">
      <c r="A64" s="99" t="s">
        <v>58</v>
      </c>
      <c r="B64" s="100" t="s">
        <v>216</v>
      </c>
      <c r="C64" s="104"/>
      <c r="D64" s="104"/>
      <c r="E64" s="104"/>
      <c r="F64" s="104"/>
      <c r="G64" s="94"/>
      <c r="K64" s="111"/>
    </row>
    <row r="65" customFormat="1" ht="24" spans="1:15">
      <c r="A65" s="99" t="s">
        <v>58</v>
      </c>
      <c r="B65" s="100" t="s">
        <v>217</v>
      </c>
      <c r="C65" s="104"/>
      <c r="D65" s="104"/>
      <c r="E65" s="104"/>
      <c r="F65" s="104"/>
      <c r="G65" s="94"/>
      <c r="K65" s="111"/>
      <c r="O65" t="str">
        <f t="shared" si="16"/>
        <v>数字乡村建设（信息通信基础设施建设、数字化、智能化建设等）个项目，建设规模，计划投资万元；</v>
      </c>
    </row>
    <row r="66" customFormat="1" ht="24" spans="1:11">
      <c r="A66" s="99" t="s">
        <v>58</v>
      </c>
      <c r="B66" s="100" t="s">
        <v>405</v>
      </c>
      <c r="C66" s="104"/>
      <c r="D66" s="104"/>
      <c r="E66" s="104"/>
      <c r="F66" s="104"/>
      <c r="G66" s="94"/>
      <c r="K66" s="111"/>
    </row>
    <row r="67" customFormat="1" spans="1:11">
      <c r="A67" s="99" t="s">
        <v>58</v>
      </c>
      <c r="B67" s="100" t="s">
        <v>219</v>
      </c>
      <c r="C67" s="104"/>
      <c r="D67" s="104"/>
      <c r="E67" s="104"/>
      <c r="F67" s="104"/>
      <c r="G67" s="94"/>
      <c r="K67" s="111"/>
    </row>
    <row r="68" customFormat="1" spans="1:15">
      <c r="A68" s="99" t="s">
        <v>58</v>
      </c>
      <c r="B68" s="100" t="s">
        <v>220</v>
      </c>
      <c r="C68" s="104"/>
      <c r="D68" s="104"/>
      <c r="E68" s="104"/>
      <c r="F68" s="104"/>
      <c r="G68" s="94"/>
      <c r="K68" s="111"/>
      <c r="O68" t="str">
        <f>B68&amp;C68&amp;"个项目，建设规模"&amp;E68&amp;D68&amp;"，计划投资"&amp;F68&amp;"万元。"</f>
        <v>其他（防洪工程、排碱渠，渠道清淤）个项目，建设规模，计划投资万元。</v>
      </c>
    </row>
    <row r="69" s="78" customFormat="1" spans="1:15">
      <c r="A69" s="96" t="s">
        <v>41</v>
      </c>
      <c r="B69" s="96" t="s">
        <v>221</v>
      </c>
      <c r="C69" s="112">
        <f t="shared" ref="C69:F69" si="17">C70+C71+C72+C73</f>
        <v>4</v>
      </c>
      <c r="D69" s="112" t="e">
        <f t="shared" si="17"/>
        <v>#VALUE!</v>
      </c>
      <c r="E69" s="112">
        <f t="shared" si="17"/>
        <v>35.5</v>
      </c>
      <c r="F69" s="112">
        <f t="shared" si="17"/>
        <v>2152.82588</v>
      </c>
      <c r="G69" s="94">
        <f t="shared" ref="G69:G72" si="18">F69/$F$5</f>
        <v>0.120027653514842</v>
      </c>
      <c r="H69"/>
      <c r="I69"/>
      <c r="J69"/>
      <c r="K69" s="111">
        <v>0</v>
      </c>
      <c r="N69" s="109" t="s">
        <v>290</v>
      </c>
      <c r="O69" s="78" t="str">
        <f>N69&amp;B69&amp;"类项目"&amp;C69&amp;"个，计划投资"&amp;F69&amp;"万元，其中："</f>
        <v>2.人居环境整治类项目4个，计划投资2152.82588万元，其中：</v>
      </c>
    </row>
    <row r="70" customFormat="1" spans="1:11">
      <c r="A70" s="99" t="s">
        <v>58</v>
      </c>
      <c r="B70" s="100" t="s">
        <v>222</v>
      </c>
      <c r="C70" s="104"/>
      <c r="D70" s="104"/>
      <c r="E70" s="104"/>
      <c r="F70" s="104"/>
      <c r="G70" s="94"/>
      <c r="K70" s="111"/>
    </row>
    <row r="71" customFormat="1" spans="1:15">
      <c r="A71" s="99" t="s">
        <v>58</v>
      </c>
      <c r="B71" s="100" t="s">
        <v>223</v>
      </c>
      <c r="C71" s="104">
        <v>4</v>
      </c>
      <c r="D71" s="104" t="s">
        <v>292</v>
      </c>
      <c r="E71" s="104">
        <v>35.5</v>
      </c>
      <c r="F71" s="104">
        <v>2152.82588</v>
      </c>
      <c r="G71" s="94">
        <f t="shared" si="18"/>
        <v>0.120027653514842</v>
      </c>
      <c r="K71" s="111"/>
      <c r="O71" t="str">
        <f>B71&amp;C71&amp;"个项目，建设规模"&amp;E71&amp;D71&amp;"，计划投资"&amp;F71&amp;"万元；"</f>
        <v>农村污水治理4个项目，建设规模35.5公里，计划投资2152.82588万元；</v>
      </c>
    </row>
    <row r="72" customFormat="1" spans="1:15">
      <c r="A72" s="99" t="s">
        <v>58</v>
      </c>
      <c r="B72" s="100" t="s">
        <v>230</v>
      </c>
      <c r="C72" s="104"/>
      <c r="D72" s="104"/>
      <c r="E72" s="104"/>
      <c r="F72" s="104"/>
      <c r="G72" s="94"/>
      <c r="K72" s="111"/>
      <c r="O72" t="str">
        <f>B72&amp;C72&amp;"个项目，建设规模"&amp;E72&amp;D72&amp;"，计划投资"&amp;F72&amp;"万元；"</f>
        <v>农村垃圾治理个项目，建设规模，计划投资万元；</v>
      </c>
    </row>
    <row r="73" customFormat="1" spans="1:15">
      <c r="A73" s="99" t="s">
        <v>58</v>
      </c>
      <c r="B73" s="100" t="s">
        <v>231</v>
      </c>
      <c r="C73" s="104"/>
      <c r="D73" s="104"/>
      <c r="E73" s="104"/>
      <c r="F73" s="104"/>
      <c r="G73" s="94"/>
      <c r="K73" s="111"/>
      <c r="O73" t="str">
        <f>B73&amp;C73&amp;"个项目，建设规模"&amp;E73&amp;D73&amp;"，计划投资"&amp;F73&amp;"万元。"</f>
        <v>村容村貌提升个项目，建设规模，计划投资万元。</v>
      </c>
    </row>
    <row r="74" s="78" customFormat="1" spans="1:14">
      <c r="A74" s="96" t="s">
        <v>41</v>
      </c>
      <c r="B74" s="96" t="s">
        <v>232</v>
      </c>
      <c r="C74" s="113">
        <f t="shared" ref="C74:F74" si="19">C75+C76+C77+C78+C79+C80</f>
        <v>0</v>
      </c>
      <c r="D74" s="113">
        <f t="shared" si="19"/>
        <v>0</v>
      </c>
      <c r="E74" s="113">
        <f t="shared" si="19"/>
        <v>0</v>
      </c>
      <c r="F74" s="113">
        <f t="shared" si="19"/>
        <v>0</v>
      </c>
      <c r="G74" s="94"/>
      <c r="H74"/>
      <c r="I74"/>
      <c r="J74"/>
      <c r="K74" s="115">
        <v>0</v>
      </c>
      <c r="N74" s="109"/>
    </row>
    <row r="75" customFormat="1" spans="1:11">
      <c r="A75" s="99" t="s">
        <v>58</v>
      </c>
      <c r="B75" s="100" t="s">
        <v>233</v>
      </c>
      <c r="C75" s="104"/>
      <c r="D75" s="104"/>
      <c r="E75" s="104"/>
      <c r="F75" s="104"/>
      <c r="G75" s="94"/>
      <c r="K75" s="111"/>
    </row>
    <row r="76" customFormat="1" spans="1:11">
      <c r="A76" s="99" t="s">
        <v>58</v>
      </c>
      <c r="B76" s="100" t="s">
        <v>234</v>
      </c>
      <c r="C76" s="104"/>
      <c r="D76" s="104"/>
      <c r="E76" s="104"/>
      <c r="F76" s="104"/>
      <c r="G76" s="94"/>
      <c r="K76" s="111"/>
    </row>
    <row r="77" customFormat="1" ht="24" spans="1:11">
      <c r="A77" s="99" t="s">
        <v>58</v>
      </c>
      <c r="B77" s="100" t="s">
        <v>235</v>
      </c>
      <c r="C77" s="104"/>
      <c r="D77" s="104"/>
      <c r="E77" s="104"/>
      <c r="F77" s="104"/>
      <c r="G77" s="94"/>
      <c r="K77" s="111"/>
    </row>
    <row r="78" customFormat="1" spans="1:11">
      <c r="A78" s="99" t="s">
        <v>58</v>
      </c>
      <c r="B78" s="100" t="s">
        <v>236</v>
      </c>
      <c r="C78" s="104"/>
      <c r="D78" s="104"/>
      <c r="E78" s="104"/>
      <c r="F78" s="104"/>
      <c r="G78" s="94"/>
      <c r="K78" s="111"/>
    </row>
    <row r="79" customFormat="1" spans="1:11">
      <c r="A79" s="99" t="s">
        <v>58</v>
      </c>
      <c r="B79" s="100" t="s">
        <v>237</v>
      </c>
      <c r="C79" s="104"/>
      <c r="D79" s="104"/>
      <c r="E79" s="104"/>
      <c r="F79" s="104"/>
      <c r="G79" s="94"/>
      <c r="K79" s="111"/>
    </row>
    <row r="80" customFormat="1" ht="36" spans="1:11">
      <c r="A80" s="99" t="s">
        <v>58</v>
      </c>
      <c r="B80" s="100" t="s">
        <v>238</v>
      </c>
      <c r="C80" s="104"/>
      <c r="D80" s="104"/>
      <c r="E80" s="104"/>
      <c r="F80" s="104"/>
      <c r="G80" s="94"/>
      <c r="K80" s="111"/>
    </row>
    <row r="81" s="79" customFormat="1" spans="1:15">
      <c r="A81" s="91" t="s">
        <v>39</v>
      </c>
      <c r="B81" s="92" t="s">
        <v>239</v>
      </c>
      <c r="C81" s="114">
        <f t="shared" ref="C81:F81" si="20">C82</f>
        <v>0</v>
      </c>
      <c r="D81" s="114">
        <f t="shared" si="20"/>
        <v>0</v>
      </c>
      <c r="E81" s="114">
        <f t="shared" si="20"/>
        <v>0</v>
      </c>
      <c r="F81" s="114">
        <f t="shared" si="20"/>
        <v>0</v>
      </c>
      <c r="G81" s="94"/>
      <c r="H81"/>
      <c r="I81"/>
      <c r="J81"/>
      <c r="K81" s="111">
        <v>0</v>
      </c>
      <c r="L81" s="110">
        <v>0.17</v>
      </c>
      <c r="M81" s="110" t="s">
        <v>284</v>
      </c>
      <c r="N81" s="110" t="s">
        <v>296</v>
      </c>
      <c r="O81" s="110" t="str">
        <f>N81&amp;B81&amp;"类项目"&amp;C81&amp;"个项目，计划投资"&amp;F81&amp;"万元，投资占比"&amp;L81&amp;M81&amp;"。"</f>
        <v>（四）易地搬迁后扶类项目0个项目，计划投资0万元，投资占比0.17%。</v>
      </c>
    </row>
    <row r="82" s="78" customFormat="1" spans="1:15">
      <c r="A82" s="95" t="s">
        <v>41</v>
      </c>
      <c r="B82" s="96" t="s">
        <v>239</v>
      </c>
      <c r="C82" s="112">
        <f t="shared" ref="C82:F82" si="21">C83+C84+C85+C86+C87+C88</f>
        <v>0</v>
      </c>
      <c r="D82" s="112">
        <f t="shared" si="21"/>
        <v>0</v>
      </c>
      <c r="E82" s="112">
        <f t="shared" si="21"/>
        <v>0</v>
      </c>
      <c r="F82" s="112">
        <f t="shared" si="21"/>
        <v>0</v>
      </c>
      <c r="G82" s="94"/>
      <c r="H82"/>
      <c r="I82"/>
      <c r="J82"/>
      <c r="K82" s="111">
        <v>0</v>
      </c>
      <c r="N82" s="109" t="s">
        <v>286</v>
      </c>
      <c r="O82" s="78" t="str">
        <f>N82&amp;B82&amp;"类项目"&amp;C82&amp;"个，计划投资"&amp;F82&amp;"万元，其中："</f>
        <v>1.易地搬迁后扶类项目0个，计划投资0万元，其中：</v>
      </c>
    </row>
    <row r="83" customFormat="1" spans="1:11">
      <c r="A83" s="99" t="s">
        <v>58</v>
      </c>
      <c r="B83" s="100" t="s">
        <v>240</v>
      </c>
      <c r="C83" s="104"/>
      <c r="D83" s="104"/>
      <c r="E83" s="104"/>
      <c r="F83" s="104"/>
      <c r="G83" s="94"/>
      <c r="K83" s="111"/>
    </row>
    <row r="84" customFormat="1" spans="1:11">
      <c r="A84" s="99" t="s">
        <v>58</v>
      </c>
      <c r="B84" s="100" t="s">
        <v>241</v>
      </c>
      <c r="C84" s="104"/>
      <c r="D84" s="104"/>
      <c r="E84" s="104"/>
      <c r="F84" s="104"/>
      <c r="G84" s="94"/>
      <c r="K84" s="111"/>
    </row>
    <row r="85" customFormat="1" spans="1:11">
      <c r="A85" s="99" t="s">
        <v>58</v>
      </c>
      <c r="B85" s="100" t="s">
        <v>242</v>
      </c>
      <c r="C85" s="104"/>
      <c r="D85" s="104"/>
      <c r="E85" s="104"/>
      <c r="F85" s="104"/>
      <c r="G85" s="94"/>
      <c r="K85" s="111"/>
    </row>
    <row r="86" customFormat="1" spans="1:11">
      <c r="A86" s="99" t="s">
        <v>58</v>
      </c>
      <c r="B86" s="100" t="s">
        <v>243</v>
      </c>
      <c r="C86" s="104"/>
      <c r="D86" s="104"/>
      <c r="E86" s="104"/>
      <c r="F86" s="104"/>
      <c r="G86" s="94"/>
      <c r="K86" s="111"/>
    </row>
    <row r="87" customFormat="1" spans="1:15">
      <c r="A87" s="99" t="s">
        <v>58</v>
      </c>
      <c r="B87" s="100" t="s">
        <v>244</v>
      </c>
      <c r="C87" s="104"/>
      <c r="D87" s="104"/>
      <c r="E87" s="104"/>
      <c r="F87" s="104"/>
      <c r="G87" s="94"/>
      <c r="K87" s="111"/>
      <c r="O87" t="str">
        <f>B87&amp;C87&amp;"个项目，建设规模"&amp;E87&amp;D87&amp;"，计划投资"&amp;F87&amp;"万元。"</f>
        <v>必要基础设施建设个项目，建设规模，计划投资万元。</v>
      </c>
    </row>
    <row r="88" customFormat="1" spans="1:11">
      <c r="A88" s="99" t="s">
        <v>58</v>
      </c>
      <c r="B88" s="100" t="s">
        <v>245</v>
      </c>
      <c r="C88" s="104"/>
      <c r="D88" s="104"/>
      <c r="E88" s="104"/>
      <c r="F88" s="104"/>
      <c r="G88" s="94"/>
      <c r="K88" s="111"/>
    </row>
    <row r="89" s="79" customFormat="1" spans="1:15">
      <c r="A89" s="91" t="s">
        <v>39</v>
      </c>
      <c r="B89" s="92" t="s">
        <v>246</v>
      </c>
      <c r="C89" s="114">
        <f t="shared" ref="C89:F89" si="22">C90+C94+C92</f>
        <v>1</v>
      </c>
      <c r="D89" s="114" t="e">
        <f t="shared" si="22"/>
        <v>#VALUE!</v>
      </c>
      <c r="E89" s="114">
        <f t="shared" si="22"/>
        <v>850</v>
      </c>
      <c r="F89" s="114">
        <f t="shared" si="22"/>
        <v>226.8</v>
      </c>
      <c r="G89" s="94">
        <f t="shared" ref="G89:G93" si="23">F89/$F$5</f>
        <v>0.0126449017870252</v>
      </c>
      <c r="H89"/>
      <c r="I89"/>
      <c r="J89"/>
      <c r="K89" s="111">
        <v>0</v>
      </c>
      <c r="L89" s="110">
        <v>1.18</v>
      </c>
      <c r="M89" s="110" t="s">
        <v>284</v>
      </c>
      <c r="N89" s="110" t="s">
        <v>297</v>
      </c>
      <c r="O89" s="110" t="str">
        <f>N89&amp;B89&amp;"类项目"&amp;C89&amp;"个项目，计划投资"&amp;F89&amp;"万元，投资占比"&amp;L89&amp;M89&amp;"。"</f>
        <v>（五）巩固三保障成果类项目1个项目，计划投资226.8万元，投资占比1.18%。</v>
      </c>
    </row>
    <row r="90" s="78" customFormat="1" spans="1:14">
      <c r="A90" s="96" t="s">
        <v>41</v>
      </c>
      <c r="B90" s="96" t="s">
        <v>247</v>
      </c>
      <c r="C90" s="112">
        <f t="shared" ref="C90:F90" si="24">C91</f>
        <v>0</v>
      </c>
      <c r="D90" s="112">
        <f t="shared" si="24"/>
        <v>0</v>
      </c>
      <c r="E90" s="112">
        <f t="shared" si="24"/>
        <v>0</v>
      </c>
      <c r="F90" s="112">
        <f t="shared" si="24"/>
        <v>0</v>
      </c>
      <c r="G90" s="94"/>
      <c r="H90"/>
      <c r="I90"/>
      <c r="J90"/>
      <c r="K90" s="111">
        <v>0</v>
      </c>
      <c r="N90" s="109"/>
    </row>
    <row r="91" customFormat="1" spans="1:11">
      <c r="A91" s="99" t="s">
        <v>58</v>
      </c>
      <c r="B91" s="100" t="s">
        <v>248</v>
      </c>
      <c r="C91" s="104"/>
      <c r="D91" s="104"/>
      <c r="E91" s="104"/>
      <c r="F91" s="104"/>
      <c r="G91" s="94"/>
      <c r="K91" s="111"/>
    </row>
    <row r="92" s="78" customFormat="1" spans="1:15">
      <c r="A92" s="96" t="s">
        <v>41</v>
      </c>
      <c r="B92" s="96" t="s">
        <v>249</v>
      </c>
      <c r="C92" s="112">
        <f t="shared" ref="C92:F92" si="25">C93</f>
        <v>1</v>
      </c>
      <c r="D92" s="112" t="str">
        <f t="shared" si="25"/>
        <v>人</v>
      </c>
      <c r="E92" s="112">
        <f t="shared" si="25"/>
        <v>850</v>
      </c>
      <c r="F92" s="112">
        <f t="shared" si="25"/>
        <v>226.8</v>
      </c>
      <c r="G92" s="94">
        <f t="shared" si="23"/>
        <v>0.0126449017870252</v>
      </c>
      <c r="H92"/>
      <c r="I92"/>
      <c r="J92"/>
      <c r="K92" s="111">
        <v>0</v>
      </c>
      <c r="N92" s="109" t="s">
        <v>286</v>
      </c>
      <c r="O92" s="78" t="str">
        <f>N92&amp;B92&amp;"类项目"&amp;C92&amp;"个，计划投资"&amp;F92&amp;"万元，其中："</f>
        <v>1.教育类项目1个，计划投资226.8万元，其中：</v>
      </c>
    </row>
    <row r="93" customFormat="1" spans="1:15">
      <c r="A93" s="99" t="s">
        <v>58</v>
      </c>
      <c r="B93" s="100" t="s">
        <v>250</v>
      </c>
      <c r="C93" s="104">
        <v>1</v>
      </c>
      <c r="D93" s="104" t="s">
        <v>24</v>
      </c>
      <c r="E93" s="104">
        <v>850</v>
      </c>
      <c r="F93" s="104">
        <v>226.8</v>
      </c>
      <c r="G93" s="94">
        <f t="shared" si="23"/>
        <v>0.0126449017870252</v>
      </c>
      <c r="K93" s="111"/>
      <c r="O93" t="str">
        <f>B93&amp;C93&amp;"个项目，建设规模"&amp;E93&amp;D93&amp;"，计划投资"&amp;F93&amp;"万元。"</f>
        <v>享受"雨露计划+"职业教育补助1个项目，建设规模850人，计划投资226.8万元。</v>
      </c>
    </row>
    <row r="94" s="78" customFormat="1" spans="1:14">
      <c r="A94" s="96" t="s">
        <v>41</v>
      </c>
      <c r="B94" s="96" t="s">
        <v>260</v>
      </c>
      <c r="C94" s="112">
        <f t="shared" ref="C94:F94" si="26">C95</f>
        <v>0</v>
      </c>
      <c r="D94" s="112">
        <f t="shared" si="26"/>
        <v>0</v>
      </c>
      <c r="E94" s="112">
        <f t="shared" si="26"/>
        <v>0</v>
      </c>
      <c r="F94" s="112">
        <f t="shared" si="26"/>
        <v>0</v>
      </c>
      <c r="G94" s="94"/>
      <c r="H94"/>
      <c r="I94"/>
      <c r="J94"/>
      <c r="K94" s="111">
        <v>0</v>
      </c>
      <c r="N94" s="109"/>
    </row>
    <row r="95" customFormat="1" spans="1:11">
      <c r="A95" s="99" t="s">
        <v>58</v>
      </c>
      <c r="B95" s="100" t="s">
        <v>261</v>
      </c>
      <c r="C95" s="104"/>
      <c r="D95" s="104"/>
      <c r="E95" s="104"/>
      <c r="F95" s="104"/>
      <c r="G95" s="94"/>
      <c r="K95" s="111"/>
    </row>
    <row r="96" s="79" customFormat="1" spans="1:11">
      <c r="A96" s="91" t="s">
        <v>39</v>
      </c>
      <c r="B96" s="92" t="s">
        <v>262</v>
      </c>
      <c r="C96" s="114">
        <f t="shared" ref="C96:F96" si="27">C97</f>
        <v>0</v>
      </c>
      <c r="D96" s="114">
        <f t="shared" si="27"/>
        <v>0</v>
      </c>
      <c r="E96" s="114">
        <f t="shared" si="27"/>
        <v>0</v>
      </c>
      <c r="F96" s="114">
        <f t="shared" si="27"/>
        <v>0</v>
      </c>
      <c r="G96" s="94"/>
      <c r="H96"/>
      <c r="I96"/>
      <c r="J96"/>
      <c r="K96" s="111">
        <v>0</v>
      </c>
    </row>
    <row r="97" s="78" customFormat="1" spans="1:14">
      <c r="A97" s="95" t="s">
        <v>41</v>
      </c>
      <c r="B97" s="96" t="s">
        <v>262</v>
      </c>
      <c r="C97" s="112">
        <f t="shared" ref="C97:F97" si="28">C98</f>
        <v>0</v>
      </c>
      <c r="D97" s="112">
        <f t="shared" si="28"/>
        <v>0</v>
      </c>
      <c r="E97" s="112">
        <f t="shared" si="28"/>
        <v>0</v>
      </c>
      <c r="F97" s="112">
        <f t="shared" si="28"/>
        <v>0</v>
      </c>
      <c r="G97" s="94"/>
      <c r="H97"/>
      <c r="I97"/>
      <c r="J97"/>
      <c r="K97" s="111">
        <v>0</v>
      </c>
      <c r="N97" s="109"/>
    </row>
    <row r="98" customFormat="1" spans="1:11">
      <c r="A98" s="99" t="s">
        <v>58</v>
      </c>
      <c r="B98" s="100" t="s">
        <v>262</v>
      </c>
      <c r="C98" s="104"/>
      <c r="D98" s="104"/>
      <c r="E98" s="104"/>
      <c r="F98" s="104"/>
      <c r="G98" s="94"/>
      <c r="K98" s="111"/>
    </row>
    <row r="99" s="79" customFormat="1" spans="1:15">
      <c r="A99" s="91" t="s">
        <v>39</v>
      </c>
      <c r="B99" s="92" t="s">
        <v>79</v>
      </c>
      <c r="C99" s="114">
        <f t="shared" ref="C99:F99" si="29">C100</f>
        <v>1</v>
      </c>
      <c r="D99" s="114" t="e">
        <f t="shared" si="29"/>
        <v>#VALUE!</v>
      </c>
      <c r="E99" s="114">
        <f t="shared" si="29"/>
        <v>3696</v>
      </c>
      <c r="F99" s="114">
        <f t="shared" si="29"/>
        <v>34.1562</v>
      </c>
      <c r="G99" s="94">
        <f t="shared" ref="G99:G103" si="30">F99/$F$5</f>
        <v>0.00190432889955023</v>
      </c>
      <c r="H99"/>
      <c r="I99"/>
      <c r="J99"/>
      <c r="K99" s="111">
        <v>0</v>
      </c>
      <c r="L99" s="110">
        <v>0.04</v>
      </c>
      <c r="M99" s="110" t="s">
        <v>284</v>
      </c>
      <c r="N99" s="110" t="s">
        <v>298</v>
      </c>
      <c r="O99" s="110" t="str">
        <f>N99&amp;B99&amp;"类项目"&amp;C99&amp;"个项目，计划投资"&amp;F99&amp;"万元，投资占比"&amp;L99&amp;M99&amp;"。"</f>
        <v>（六）其他类项目1个项目，计划投资34.1562万元，投资占比0.04%。</v>
      </c>
    </row>
    <row r="100" s="78" customFormat="1" spans="1:15">
      <c r="A100" s="95" t="s">
        <v>41</v>
      </c>
      <c r="B100" s="96" t="s">
        <v>79</v>
      </c>
      <c r="C100" s="112">
        <f t="shared" ref="C100:F100" si="31">C101+C102+C103</f>
        <v>1</v>
      </c>
      <c r="D100" s="112" t="e">
        <f t="shared" si="31"/>
        <v>#VALUE!</v>
      </c>
      <c r="E100" s="112">
        <f t="shared" si="31"/>
        <v>3696</v>
      </c>
      <c r="F100" s="112">
        <f t="shared" si="31"/>
        <v>34.1562</v>
      </c>
      <c r="G100" s="94">
        <f t="shared" si="30"/>
        <v>0.00190432889955023</v>
      </c>
      <c r="H100"/>
      <c r="I100"/>
      <c r="J100"/>
      <c r="K100" s="111">
        <v>0</v>
      </c>
      <c r="N100" s="109" t="s">
        <v>286</v>
      </c>
      <c r="O100" s="78" t="str">
        <f>N100&amp;B100&amp;"类项目"&amp;C100&amp;"个，计划投资"&amp;F100&amp;"万元，其中："</f>
        <v>1.其他类项目1个，计划投资34.1562万元，其中：</v>
      </c>
    </row>
    <row r="101" customFormat="1" spans="1:11">
      <c r="A101" s="99" t="s">
        <v>58</v>
      </c>
      <c r="B101" s="100" t="s">
        <v>263</v>
      </c>
      <c r="C101" s="104"/>
      <c r="D101" s="104"/>
      <c r="E101" s="104"/>
      <c r="F101" s="104"/>
      <c r="G101" s="94"/>
      <c r="K101" s="111"/>
    </row>
    <row r="102" customFormat="1" spans="1:15">
      <c r="A102" s="99" t="s">
        <v>58</v>
      </c>
      <c r="B102" s="100" t="s">
        <v>264</v>
      </c>
      <c r="C102" s="104">
        <v>1</v>
      </c>
      <c r="D102" s="104" t="s">
        <v>23</v>
      </c>
      <c r="E102" s="104">
        <v>3696</v>
      </c>
      <c r="F102" s="104">
        <v>34.1562</v>
      </c>
      <c r="G102" s="94">
        <f t="shared" si="30"/>
        <v>0.00190432889955023</v>
      </c>
      <c r="K102" s="111"/>
      <c r="O102" t="str">
        <f>B102&amp;C102&amp;"个项目，建设规模"&amp;E102&amp;D102&amp;"，计划投资"&amp;F102&amp;"万元。"</f>
        <v>困难群众饮用低氟茶1个项目，建设规模3696户，计划投资34.1562万元。</v>
      </c>
    </row>
    <row r="103" customFormat="1" spans="1:11">
      <c r="A103" s="99" t="s">
        <v>58</v>
      </c>
      <c r="B103" s="100" t="s">
        <v>274</v>
      </c>
      <c r="C103" s="104"/>
      <c r="D103" s="104"/>
      <c r="E103" s="104"/>
      <c r="F103" s="104"/>
      <c r="G103" s="94">
        <f t="shared" si="30"/>
        <v>0</v>
      </c>
      <c r="K103" s="111"/>
    </row>
  </sheetData>
  <autoFilter ref="A4:O103"/>
  <mergeCells count="7">
    <mergeCell ref="A2:G2"/>
    <mergeCell ref="D3:E3"/>
    <mergeCell ref="F3:G3"/>
    <mergeCell ref="A5:B5"/>
    <mergeCell ref="A3:A4"/>
    <mergeCell ref="B3:B4"/>
    <mergeCell ref="C3:C4"/>
  </mergeCells>
  <printOptions horizontalCentered="1"/>
  <pageMargins left="0.554166666666667" right="0.554166666666667" top="0.668055555555556" bottom="0.393055555555556" header="0.5" footer="0.313888888888889"/>
  <pageSetup paperSize="9" scale="86" fitToHeight="0" orientation="portrait" horizontalDpi="600"/>
  <headerFooter>
    <oddFooter>&amp;C第 &amp;P 页，共 &amp;N 页</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CS129"/>
  <sheetViews>
    <sheetView view="pageBreakPreview" zoomScale="26" zoomScaleNormal="100" zoomScaleSheetLayoutView="26" workbookViewId="0">
      <pane xSplit="9" ySplit="9" topLeftCell="J10" activePane="bottomRight" state="frozen"/>
      <selection/>
      <selection pane="topRight"/>
      <selection pane="bottomLeft"/>
      <selection pane="bottomRight" activeCell="U12" sqref="U12"/>
    </sheetView>
  </sheetViews>
  <sheetFormatPr defaultColWidth="8.89166666666667" defaultRowHeight="27"/>
  <cols>
    <col min="1" max="1" width="7.75" style="128" customWidth="1"/>
    <col min="2" max="2" width="11.4083333333333" style="129" customWidth="1"/>
    <col min="3" max="3" width="14.1666666666667" style="130" customWidth="1"/>
    <col min="4" max="4" width="34.1666666666667" style="131" customWidth="1"/>
    <col min="5" max="5" width="10.6333333333333" style="129" customWidth="1"/>
    <col min="6" max="6" width="10.5" style="129" customWidth="1"/>
    <col min="7" max="7" width="9.63333333333333" style="128" customWidth="1"/>
    <col min="8" max="8" width="17.1166666666667" style="129" customWidth="1"/>
    <col min="9" max="9" width="24.4416666666667" style="129" customWidth="1"/>
    <col min="10" max="10" width="173.866666666667" style="131" customWidth="1"/>
    <col min="11" max="28" width="19.5166666666667" style="132" customWidth="1"/>
    <col min="29" max="29" width="12.6" style="133" customWidth="1"/>
    <col min="30" max="31" width="12.6" style="129" customWidth="1"/>
    <col min="32" max="32" width="11.7" style="129" customWidth="1"/>
    <col min="33" max="33" width="11.7" style="131" customWidth="1"/>
    <col min="34" max="34" width="102.408333333333" style="131" customWidth="1"/>
    <col min="35" max="35" width="90.9833333333333" style="131" customWidth="1"/>
    <col min="36" max="36" width="28.2" style="131" customWidth="1"/>
    <col min="37" max="37" width="20.9333333333333" style="131" customWidth="1"/>
    <col min="38" max="38" width="16.6583333333333" style="131" customWidth="1"/>
    <col min="39" max="39" width="25.2166666666667" style="134" customWidth="1"/>
    <col min="40" max="96" width="8.89166666666667" style="134"/>
    <col min="97" max="16384" width="8.89166666666667" style="131"/>
  </cols>
  <sheetData>
    <row r="1" s="116" customFormat="1" ht="39" customHeight="1" spans="1:96">
      <c r="A1" s="135"/>
      <c r="B1" s="135"/>
      <c r="C1" s="136"/>
      <c r="D1" s="135"/>
      <c r="E1" s="137"/>
      <c r="F1" s="137"/>
      <c r="G1" s="138"/>
      <c r="H1" s="138"/>
      <c r="I1" s="138"/>
      <c r="J1" s="135" t="s">
        <v>1</v>
      </c>
      <c r="K1" s="168"/>
      <c r="L1" s="169"/>
      <c r="M1" s="169"/>
      <c r="N1" s="169"/>
      <c r="O1" s="169"/>
      <c r="P1" s="169"/>
      <c r="Q1" s="169"/>
      <c r="R1" s="169"/>
      <c r="S1" s="169"/>
      <c r="T1" s="169"/>
      <c r="U1" s="169"/>
      <c r="V1" s="169"/>
      <c r="W1" s="169"/>
      <c r="X1" s="169"/>
      <c r="Y1" s="169"/>
      <c r="Z1" s="169"/>
      <c r="AA1" s="169"/>
      <c r="AB1" s="169"/>
      <c r="AD1" s="138"/>
      <c r="AE1" s="138"/>
      <c r="AF1" s="138"/>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row>
    <row r="2" s="117" customFormat="1" ht="63" customHeight="1" spans="1:96">
      <c r="A2" s="139" t="s">
        <v>2</v>
      </c>
      <c r="B2" s="139"/>
      <c r="C2" s="140"/>
      <c r="D2" s="139"/>
      <c r="E2" s="139"/>
      <c r="F2" s="139"/>
      <c r="G2" s="139"/>
      <c r="H2" s="139"/>
      <c r="I2" s="139"/>
      <c r="J2" s="139"/>
      <c r="K2" s="170"/>
      <c r="L2" s="170"/>
      <c r="M2" s="170"/>
      <c r="N2" s="170"/>
      <c r="O2" s="170"/>
      <c r="P2" s="170"/>
      <c r="Q2" s="170"/>
      <c r="R2" s="170"/>
      <c r="S2" s="170"/>
      <c r="T2" s="170"/>
      <c r="U2" s="170"/>
      <c r="V2" s="170"/>
      <c r="W2" s="170"/>
      <c r="X2" s="170"/>
      <c r="Y2" s="170"/>
      <c r="Z2" s="170"/>
      <c r="AA2" s="170"/>
      <c r="AB2" s="170"/>
      <c r="AC2" s="139"/>
      <c r="AD2" s="139"/>
      <c r="AE2" s="139"/>
      <c r="AF2" s="139"/>
      <c r="AG2" s="139"/>
      <c r="AH2" s="139"/>
      <c r="AI2" s="139"/>
      <c r="AJ2" s="187"/>
      <c r="AK2" s="187"/>
      <c r="AL2" s="187"/>
      <c r="AM2" s="196"/>
      <c r="AN2" s="196"/>
      <c r="AO2" s="196"/>
      <c r="AP2" s="196"/>
      <c r="AQ2" s="196"/>
      <c r="AR2" s="196"/>
      <c r="AS2" s="196"/>
      <c r="AT2" s="196"/>
      <c r="AU2" s="196"/>
      <c r="AV2" s="196"/>
      <c r="AW2" s="196"/>
      <c r="AX2" s="196"/>
      <c r="AY2" s="196"/>
      <c r="AZ2" s="196"/>
      <c r="BA2" s="196"/>
      <c r="BB2" s="196"/>
      <c r="BC2" s="196"/>
      <c r="BD2" s="196"/>
      <c r="BE2" s="196"/>
      <c r="BF2" s="196"/>
      <c r="BG2" s="196"/>
      <c r="BH2" s="196"/>
      <c r="BI2" s="196"/>
      <c r="BJ2" s="196"/>
      <c r="BK2" s="196"/>
      <c r="BL2" s="196"/>
      <c r="BM2" s="196"/>
      <c r="BN2" s="196"/>
      <c r="BO2" s="196"/>
      <c r="BP2" s="196"/>
      <c r="BQ2" s="196"/>
      <c r="BR2" s="196"/>
      <c r="BS2" s="196"/>
      <c r="BT2" s="196"/>
      <c r="BU2" s="196"/>
      <c r="BV2" s="196"/>
      <c r="BW2" s="196"/>
      <c r="BX2" s="196"/>
      <c r="BY2" s="196"/>
      <c r="BZ2" s="196"/>
      <c r="CA2" s="196"/>
      <c r="CB2" s="196"/>
      <c r="CC2" s="196"/>
      <c r="CD2" s="196"/>
      <c r="CE2" s="196"/>
      <c r="CF2" s="196"/>
      <c r="CG2" s="196"/>
      <c r="CH2" s="196"/>
      <c r="CI2" s="196"/>
      <c r="CJ2" s="196"/>
      <c r="CK2" s="196"/>
      <c r="CL2" s="196"/>
      <c r="CM2" s="196"/>
      <c r="CN2" s="196"/>
      <c r="CO2" s="196"/>
      <c r="CP2" s="196"/>
      <c r="CQ2" s="196"/>
      <c r="CR2" s="196"/>
    </row>
    <row r="3" s="118" customFormat="1" ht="150" customHeight="1" spans="1:96">
      <c r="A3" s="141" t="s">
        <v>3</v>
      </c>
      <c r="B3" s="141" t="s">
        <v>4</v>
      </c>
      <c r="C3" s="142" t="s">
        <v>5</v>
      </c>
      <c r="D3" s="141" t="s">
        <v>6</v>
      </c>
      <c r="E3" s="141" t="s">
        <v>7</v>
      </c>
      <c r="F3" s="141" t="s">
        <v>8</v>
      </c>
      <c r="G3" s="141" t="s">
        <v>9</v>
      </c>
      <c r="H3" s="141" t="s">
        <v>10</v>
      </c>
      <c r="I3" s="141" t="s">
        <v>11</v>
      </c>
      <c r="J3" s="141" t="s">
        <v>12</v>
      </c>
      <c r="K3" s="141" t="s">
        <v>13</v>
      </c>
      <c r="L3" s="141" t="s">
        <v>14</v>
      </c>
      <c r="M3" s="141"/>
      <c r="N3" s="141" t="s">
        <v>15</v>
      </c>
      <c r="O3" s="271" t="s">
        <v>16</v>
      </c>
      <c r="P3" s="271"/>
      <c r="Q3" s="271"/>
      <c r="R3" s="271"/>
      <c r="S3" s="271"/>
      <c r="T3" s="271"/>
      <c r="U3" s="271"/>
      <c r="V3" s="271"/>
      <c r="W3" s="271"/>
      <c r="X3" s="271"/>
      <c r="Y3" s="271"/>
      <c r="Z3" s="271"/>
      <c r="AA3" s="271"/>
      <c r="AB3" s="271"/>
      <c r="AC3" s="182" t="s">
        <v>17</v>
      </c>
      <c r="AD3" s="182"/>
      <c r="AE3" s="182"/>
      <c r="AF3" s="182"/>
      <c r="AG3" s="182"/>
      <c r="AH3" s="182" t="s">
        <v>18</v>
      </c>
      <c r="AI3" s="182" t="s">
        <v>19</v>
      </c>
      <c r="AJ3" s="182" t="s">
        <v>20</v>
      </c>
      <c r="AK3" s="182" t="s">
        <v>21</v>
      </c>
      <c r="AL3" s="182" t="s">
        <v>22</v>
      </c>
      <c r="AM3" s="197"/>
      <c r="AN3" s="198"/>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c r="BP3" s="198"/>
      <c r="BQ3" s="198"/>
      <c r="BR3" s="198"/>
      <c r="BS3" s="198"/>
      <c r="BT3" s="198"/>
      <c r="BU3" s="198"/>
      <c r="BV3" s="198"/>
      <c r="BW3" s="198"/>
      <c r="BX3" s="198"/>
      <c r="BY3" s="198"/>
      <c r="BZ3" s="198"/>
      <c r="CA3" s="198"/>
      <c r="CB3" s="198"/>
      <c r="CC3" s="198"/>
      <c r="CD3" s="198"/>
      <c r="CE3" s="198"/>
      <c r="CF3" s="198"/>
      <c r="CG3" s="198"/>
      <c r="CH3" s="198"/>
      <c r="CI3" s="198"/>
      <c r="CJ3" s="198"/>
      <c r="CK3" s="198"/>
      <c r="CL3" s="198"/>
      <c r="CM3" s="198"/>
      <c r="CN3" s="198"/>
      <c r="CO3" s="198"/>
      <c r="CP3" s="198"/>
      <c r="CQ3" s="198"/>
      <c r="CR3" s="198"/>
    </row>
    <row r="4" s="118" customFormat="1" ht="150" customHeight="1" spans="1:96">
      <c r="A4" s="141"/>
      <c r="B4" s="141"/>
      <c r="C4" s="142"/>
      <c r="D4" s="141"/>
      <c r="E4" s="141"/>
      <c r="F4" s="141"/>
      <c r="G4" s="141"/>
      <c r="H4" s="141"/>
      <c r="I4" s="141"/>
      <c r="J4" s="141"/>
      <c r="K4" s="141"/>
      <c r="L4" s="141" t="s">
        <v>23</v>
      </c>
      <c r="M4" s="141" t="s">
        <v>24</v>
      </c>
      <c r="N4" s="141"/>
      <c r="O4" s="243" t="s">
        <v>25</v>
      </c>
      <c r="P4" s="244" t="s">
        <v>473</v>
      </c>
      <c r="Q4" s="244" t="s">
        <v>474</v>
      </c>
      <c r="R4" s="244" t="s">
        <v>475</v>
      </c>
      <c r="S4" s="249" t="s">
        <v>26</v>
      </c>
      <c r="T4" s="250" t="s">
        <v>473</v>
      </c>
      <c r="U4" s="250" t="s">
        <v>474</v>
      </c>
      <c r="V4" s="251" t="s">
        <v>26</v>
      </c>
      <c r="W4" s="141" t="s">
        <v>359</v>
      </c>
      <c r="X4" s="141" t="s">
        <v>28</v>
      </c>
      <c r="Y4" s="141" t="s">
        <v>29</v>
      </c>
      <c r="Z4" s="141" t="s">
        <v>30</v>
      </c>
      <c r="AA4" s="141" t="s">
        <v>31</v>
      </c>
      <c r="AB4" s="141" t="s">
        <v>32</v>
      </c>
      <c r="AC4" s="182" t="s">
        <v>33</v>
      </c>
      <c r="AD4" s="182" t="s">
        <v>34</v>
      </c>
      <c r="AE4" s="182" t="s">
        <v>360</v>
      </c>
      <c r="AF4" s="182" t="s">
        <v>36</v>
      </c>
      <c r="AG4" s="182" t="s">
        <v>37</v>
      </c>
      <c r="AH4" s="182"/>
      <c r="AI4" s="182"/>
      <c r="AJ4" s="182"/>
      <c r="AK4" s="182"/>
      <c r="AL4" s="182"/>
      <c r="AM4" s="199"/>
      <c r="AN4" s="198"/>
      <c r="AO4" s="198"/>
      <c r="AP4" s="198"/>
      <c r="AQ4" s="198"/>
      <c r="AR4" s="198"/>
      <c r="AS4" s="198"/>
      <c r="AT4" s="198"/>
      <c r="AU4" s="198"/>
      <c r="AV4" s="198"/>
      <c r="AW4" s="198"/>
      <c r="AX4" s="198"/>
      <c r="AY4" s="198"/>
      <c r="AZ4" s="198"/>
      <c r="BA4" s="198"/>
      <c r="BB4" s="198"/>
      <c r="BC4" s="198"/>
      <c r="BD4" s="198"/>
      <c r="BE4" s="198"/>
      <c r="BF4" s="198"/>
      <c r="BG4" s="198"/>
      <c r="BH4" s="198"/>
      <c r="BI4" s="198"/>
      <c r="BJ4" s="198"/>
      <c r="BK4" s="198"/>
      <c r="BL4" s="198"/>
      <c r="BM4" s="198"/>
      <c r="BN4" s="198"/>
      <c r="BO4" s="198"/>
      <c r="BP4" s="198"/>
      <c r="BQ4" s="198"/>
      <c r="BR4" s="198"/>
      <c r="BS4" s="198"/>
      <c r="BT4" s="198"/>
      <c r="BU4" s="198"/>
      <c r="BV4" s="198"/>
      <c r="BW4" s="198"/>
      <c r="BX4" s="198"/>
      <c r="BY4" s="198"/>
      <c r="BZ4" s="198"/>
      <c r="CA4" s="198"/>
      <c r="CB4" s="198"/>
      <c r="CC4" s="198"/>
      <c r="CD4" s="198"/>
      <c r="CE4" s="198"/>
      <c r="CF4" s="198"/>
      <c r="CG4" s="198"/>
      <c r="CH4" s="198"/>
      <c r="CI4" s="198"/>
      <c r="CJ4" s="198"/>
      <c r="CK4" s="198"/>
      <c r="CL4" s="198"/>
      <c r="CM4" s="198"/>
      <c r="CN4" s="198"/>
      <c r="CO4" s="198"/>
      <c r="CP4" s="198"/>
      <c r="CQ4" s="198"/>
      <c r="CR4" s="198"/>
    </row>
    <row r="5" s="119" customFormat="1" ht="29" customHeight="1" spans="1:96">
      <c r="A5" s="143"/>
      <c r="B5" s="143"/>
      <c r="C5" s="144"/>
      <c r="D5" s="143"/>
      <c r="E5" s="143"/>
      <c r="F5" s="143"/>
      <c r="G5" s="143"/>
      <c r="H5" s="143"/>
      <c r="I5" s="143"/>
      <c r="J5" s="143"/>
      <c r="K5" s="143"/>
      <c r="L5" s="143"/>
      <c r="M5" s="143"/>
      <c r="N5" s="143"/>
      <c r="O5" s="245"/>
      <c r="P5" s="246"/>
      <c r="Q5" s="246"/>
      <c r="R5" s="246"/>
      <c r="S5" s="252"/>
      <c r="T5" s="253"/>
      <c r="U5" s="253"/>
      <c r="V5" s="253"/>
      <c r="W5" s="143"/>
      <c r="X5" s="143"/>
      <c r="Y5" s="143"/>
      <c r="Z5" s="143"/>
      <c r="AA5" s="143"/>
      <c r="AB5" s="143"/>
      <c r="AC5" s="143"/>
      <c r="AD5" s="143"/>
      <c r="AE5" s="143"/>
      <c r="AF5" s="143"/>
      <c r="AG5" s="143"/>
      <c r="AH5" s="143"/>
      <c r="AI5" s="143"/>
      <c r="AJ5" s="143"/>
      <c r="AK5" s="143"/>
      <c r="AL5" s="143"/>
      <c r="AM5" s="200"/>
      <c r="AN5" s="201"/>
      <c r="AO5" s="201"/>
      <c r="AP5" s="201"/>
      <c r="AQ5" s="201"/>
      <c r="AR5" s="201"/>
      <c r="AS5" s="201"/>
      <c r="AT5" s="201"/>
      <c r="AU5" s="201"/>
      <c r="AV5" s="201"/>
      <c r="AW5" s="201"/>
      <c r="AX5" s="201"/>
      <c r="AY5" s="201"/>
      <c r="AZ5" s="201"/>
      <c r="BA5" s="201"/>
      <c r="BB5" s="201"/>
      <c r="BC5" s="201"/>
      <c r="BD5" s="201"/>
      <c r="BE5" s="201"/>
      <c r="BF5" s="201"/>
      <c r="BG5" s="201"/>
      <c r="BH5" s="201"/>
      <c r="BI5" s="201"/>
      <c r="BJ5" s="201"/>
      <c r="BK5" s="201"/>
      <c r="BL5" s="201"/>
      <c r="BM5" s="201"/>
      <c r="BN5" s="201"/>
      <c r="BO5" s="201"/>
      <c r="BP5" s="201"/>
      <c r="BQ5" s="201"/>
      <c r="BR5" s="201"/>
      <c r="BS5" s="201"/>
      <c r="BT5" s="201"/>
      <c r="BU5" s="201"/>
      <c r="BV5" s="201"/>
      <c r="BW5" s="201"/>
      <c r="BX5" s="201"/>
      <c r="BY5" s="201"/>
      <c r="BZ5" s="201"/>
      <c r="CA5" s="201"/>
      <c r="CB5" s="201"/>
      <c r="CC5" s="201"/>
      <c r="CD5" s="201"/>
      <c r="CE5" s="201"/>
      <c r="CF5" s="201"/>
      <c r="CG5" s="201"/>
      <c r="CH5" s="201"/>
      <c r="CI5" s="201"/>
      <c r="CJ5" s="201"/>
      <c r="CK5" s="201"/>
      <c r="CL5" s="201"/>
      <c r="CM5" s="201"/>
      <c r="CN5" s="201"/>
      <c r="CO5" s="201"/>
      <c r="CP5" s="201"/>
      <c r="CQ5" s="201"/>
      <c r="CR5" s="201"/>
    </row>
    <row r="6" s="118" customFormat="1" ht="100" customHeight="1" spans="1:96">
      <c r="A6" s="145" t="s">
        <v>38</v>
      </c>
      <c r="B6" s="146"/>
      <c r="C6" s="146"/>
      <c r="D6" s="146"/>
      <c r="E6" s="146"/>
      <c r="F6" s="146"/>
      <c r="G6" s="146"/>
      <c r="H6" s="146"/>
      <c r="I6" s="146"/>
      <c r="J6" s="173"/>
      <c r="K6" s="141">
        <f t="shared" ref="K6:S6" si="0">K7+K57+K75+K105+K113+K121+K124+K129</f>
        <v>13663.399</v>
      </c>
      <c r="L6" s="141">
        <f t="shared" si="0"/>
        <v>23600</v>
      </c>
      <c r="M6" s="141">
        <f t="shared" si="0"/>
        <v>72800</v>
      </c>
      <c r="N6" s="141">
        <f t="shared" si="0"/>
        <v>14211.39</v>
      </c>
      <c r="O6" s="141">
        <f t="shared" si="0"/>
        <v>7281</v>
      </c>
      <c r="P6" s="141">
        <f t="shared" si="0"/>
        <v>4679</v>
      </c>
      <c r="Q6" s="141">
        <f t="shared" si="0"/>
        <v>1472</v>
      </c>
      <c r="R6" s="141">
        <f t="shared" si="0"/>
        <v>1130</v>
      </c>
      <c r="S6" s="141">
        <f t="shared" si="0"/>
        <v>2124</v>
      </c>
      <c r="T6" s="141">
        <f t="shared" ref="T6:AB6" si="1">T7+T57+T75+T105+T113+T121+T124+T129</f>
        <v>592</v>
      </c>
      <c r="U6" s="141">
        <f t="shared" si="1"/>
        <v>301</v>
      </c>
      <c r="V6" s="141">
        <f t="shared" si="1"/>
        <v>1169</v>
      </c>
      <c r="W6" s="141">
        <f t="shared" si="1"/>
        <v>0</v>
      </c>
      <c r="X6" s="141">
        <f t="shared" si="1"/>
        <v>42</v>
      </c>
      <c r="Y6" s="141">
        <f t="shared" si="1"/>
        <v>185</v>
      </c>
      <c r="Z6" s="141">
        <f t="shared" si="1"/>
        <v>2517.39</v>
      </c>
      <c r="AA6" s="141">
        <f t="shared" si="1"/>
        <v>0</v>
      </c>
      <c r="AB6" s="141">
        <f t="shared" si="1"/>
        <v>0</v>
      </c>
      <c r="AC6" s="183"/>
      <c r="AD6" s="183"/>
      <c r="AE6" s="183"/>
      <c r="AF6" s="183"/>
      <c r="AG6" s="183"/>
      <c r="AH6" s="182"/>
      <c r="AI6" s="182"/>
      <c r="AJ6" s="182"/>
      <c r="AK6" s="182"/>
      <c r="AL6" s="182"/>
      <c r="AM6" s="182"/>
      <c r="AN6" s="198"/>
      <c r="AO6" s="198"/>
      <c r="AP6" s="198"/>
      <c r="AQ6" s="198"/>
      <c r="AR6" s="198"/>
      <c r="AS6" s="198"/>
      <c r="AT6" s="198"/>
      <c r="AU6" s="198"/>
      <c r="AV6" s="198"/>
      <c r="AW6" s="198"/>
      <c r="AX6" s="198"/>
      <c r="AY6" s="198"/>
      <c r="AZ6" s="198"/>
      <c r="BA6" s="198"/>
      <c r="BB6" s="198"/>
      <c r="BC6" s="198"/>
      <c r="BD6" s="198"/>
      <c r="BE6" s="198"/>
      <c r="BF6" s="198"/>
      <c r="BG6" s="198"/>
      <c r="BH6" s="198"/>
      <c r="BI6" s="198"/>
      <c r="BJ6" s="198"/>
      <c r="BK6" s="198"/>
      <c r="BL6" s="198"/>
      <c r="BM6" s="198"/>
      <c r="BN6" s="198"/>
      <c r="BO6" s="198"/>
      <c r="BP6" s="198"/>
      <c r="BQ6" s="198"/>
      <c r="BR6" s="198"/>
      <c r="BS6" s="198"/>
      <c r="BT6" s="198"/>
      <c r="BU6" s="198"/>
      <c r="BV6" s="198"/>
      <c r="BW6" s="198"/>
      <c r="BX6" s="198"/>
      <c r="BY6" s="198"/>
      <c r="BZ6" s="198"/>
      <c r="CA6" s="198"/>
      <c r="CB6" s="198"/>
      <c r="CC6" s="198"/>
      <c r="CD6" s="198"/>
      <c r="CE6" s="198"/>
      <c r="CF6" s="198"/>
      <c r="CG6" s="198"/>
      <c r="CH6" s="198"/>
      <c r="CI6" s="198"/>
      <c r="CJ6" s="198"/>
      <c r="CK6" s="198"/>
      <c r="CL6" s="198"/>
      <c r="CM6" s="198"/>
      <c r="CN6" s="198"/>
      <c r="CO6" s="198"/>
      <c r="CP6" s="198"/>
      <c r="CQ6" s="198"/>
      <c r="CR6" s="198"/>
    </row>
    <row r="7" s="120" customFormat="1" ht="100" customHeight="1" spans="1:96">
      <c r="A7" s="147" t="s">
        <v>39</v>
      </c>
      <c r="B7" s="148" t="s">
        <v>40</v>
      </c>
      <c r="C7" s="148"/>
      <c r="D7" s="148"/>
      <c r="E7" s="149"/>
      <c r="F7" s="149"/>
      <c r="G7" s="149"/>
      <c r="H7" s="149"/>
      <c r="I7" s="149"/>
      <c r="J7" s="148"/>
      <c r="K7" s="174">
        <f t="shared" ref="K7:S7" si="2">K8+K19+K31+K39+K50+K45</f>
        <v>8795.736</v>
      </c>
      <c r="L7" s="174">
        <f t="shared" si="2"/>
        <v>11500</v>
      </c>
      <c r="M7" s="174">
        <f t="shared" si="2"/>
        <v>37789</v>
      </c>
      <c r="N7" s="174">
        <f t="shared" si="2"/>
        <v>7300</v>
      </c>
      <c r="O7" s="174">
        <f t="shared" si="2"/>
        <v>5647</v>
      </c>
      <c r="P7" s="174">
        <f t="shared" si="2"/>
        <v>3812</v>
      </c>
      <c r="Q7" s="174">
        <f t="shared" si="2"/>
        <v>1035</v>
      </c>
      <c r="R7" s="174">
        <f t="shared" si="2"/>
        <v>800</v>
      </c>
      <c r="S7" s="174">
        <f t="shared" si="2"/>
        <v>760</v>
      </c>
      <c r="T7" s="174">
        <f t="shared" ref="T7:AB7" si="3">T8+T19+T31+T39+T50+T45</f>
        <v>592</v>
      </c>
      <c r="U7" s="174">
        <f t="shared" si="3"/>
        <v>301</v>
      </c>
      <c r="V7" s="174">
        <f t="shared" si="3"/>
        <v>0</v>
      </c>
      <c r="W7" s="174">
        <f t="shared" si="3"/>
        <v>0</v>
      </c>
      <c r="X7" s="174">
        <f t="shared" si="3"/>
        <v>0</v>
      </c>
      <c r="Y7" s="174">
        <f t="shared" si="3"/>
        <v>0</v>
      </c>
      <c r="Z7" s="174">
        <f t="shared" si="3"/>
        <v>0</v>
      </c>
      <c r="AA7" s="174">
        <f t="shared" si="3"/>
        <v>0</v>
      </c>
      <c r="AB7" s="174">
        <f t="shared" si="3"/>
        <v>0</v>
      </c>
      <c r="AC7" s="183"/>
      <c r="AD7" s="183"/>
      <c r="AE7" s="183"/>
      <c r="AF7" s="183"/>
      <c r="AG7" s="188"/>
      <c r="AH7" s="189"/>
      <c r="AI7" s="189"/>
      <c r="AJ7" s="189"/>
      <c r="AK7" s="189"/>
      <c r="AL7" s="189"/>
      <c r="AM7" s="202"/>
      <c r="AN7" s="203"/>
      <c r="AO7" s="203"/>
      <c r="AP7" s="203"/>
      <c r="AQ7" s="203"/>
      <c r="AR7" s="203"/>
      <c r="AS7" s="203"/>
      <c r="AT7" s="203"/>
      <c r="AU7" s="203"/>
      <c r="AV7" s="203"/>
      <c r="AW7" s="203"/>
      <c r="AX7" s="203"/>
      <c r="AY7" s="203"/>
      <c r="AZ7" s="203"/>
      <c r="BA7" s="203"/>
      <c r="BB7" s="203"/>
      <c r="BC7" s="203"/>
      <c r="BD7" s="203"/>
      <c r="BE7" s="203"/>
      <c r="BF7" s="203"/>
      <c r="BG7" s="203"/>
      <c r="BH7" s="203"/>
      <c r="BI7" s="203"/>
      <c r="BJ7" s="203"/>
      <c r="BK7" s="203"/>
      <c r="BL7" s="203"/>
      <c r="BM7" s="203"/>
      <c r="BN7" s="203"/>
      <c r="BO7" s="203"/>
      <c r="BP7" s="203"/>
      <c r="BQ7" s="203"/>
      <c r="BR7" s="203"/>
      <c r="BS7" s="203"/>
      <c r="BT7" s="203"/>
      <c r="BU7" s="203"/>
      <c r="BV7" s="203"/>
      <c r="BW7" s="203"/>
      <c r="BX7" s="203"/>
      <c r="BY7" s="203"/>
      <c r="BZ7" s="203"/>
      <c r="CA7" s="203"/>
      <c r="CB7" s="203"/>
      <c r="CC7" s="203"/>
      <c r="CD7" s="203"/>
      <c r="CE7" s="203"/>
      <c r="CF7" s="203"/>
      <c r="CG7" s="203"/>
      <c r="CH7" s="203"/>
      <c r="CI7" s="203"/>
      <c r="CJ7" s="203"/>
      <c r="CK7" s="203"/>
      <c r="CL7" s="203"/>
      <c r="CM7" s="203"/>
      <c r="CN7" s="203"/>
      <c r="CO7" s="203"/>
      <c r="CP7" s="203"/>
      <c r="CQ7" s="203"/>
      <c r="CR7" s="203"/>
    </row>
    <row r="8" s="120" customFormat="1" ht="100" customHeight="1" spans="1:96">
      <c r="A8" s="147" t="s">
        <v>41</v>
      </c>
      <c r="B8" s="150" t="s">
        <v>42</v>
      </c>
      <c r="C8" s="150"/>
      <c r="D8" s="150"/>
      <c r="E8" s="149"/>
      <c r="F8" s="149"/>
      <c r="G8" s="149"/>
      <c r="H8" s="149"/>
      <c r="I8" s="149"/>
      <c r="J8" s="150"/>
      <c r="K8" s="174">
        <f t="shared" ref="K8:S8" si="4">K9+K11+K13+K14+K15+K17</f>
        <v>4855</v>
      </c>
      <c r="L8" s="174">
        <f t="shared" si="4"/>
        <v>4855</v>
      </c>
      <c r="M8" s="174">
        <f t="shared" si="4"/>
        <v>19906</v>
      </c>
      <c r="N8" s="174">
        <f t="shared" si="4"/>
        <v>2000</v>
      </c>
      <c r="O8" s="174">
        <f t="shared" si="4"/>
        <v>1053</v>
      </c>
      <c r="P8" s="174">
        <f t="shared" si="4"/>
        <v>18</v>
      </c>
      <c r="Q8" s="174">
        <f t="shared" si="4"/>
        <v>1035</v>
      </c>
      <c r="R8" s="174">
        <f t="shared" si="4"/>
        <v>0</v>
      </c>
      <c r="S8" s="174">
        <f t="shared" si="4"/>
        <v>444</v>
      </c>
      <c r="T8" s="174">
        <f t="shared" ref="T8:AB8" si="5">T9+T11+T13+T14+T15+T17</f>
        <v>202</v>
      </c>
      <c r="U8" s="174">
        <f t="shared" si="5"/>
        <v>301</v>
      </c>
      <c r="V8" s="174">
        <f t="shared" si="5"/>
        <v>0</v>
      </c>
      <c r="W8" s="174">
        <f t="shared" si="5"/>
        <v>0</v>
      </c>
      <c r="X8" s="174">
        <f t="shared" si="5"/>
        <v>0</v>
      </c>
      <c r="Y8" s="174">
        <f t="shared" si="5"/>
        <v>0</v>
      </c>
      <c r="Z8" s="174">
        <f t="shared" si="5"/>
        <v>0</v>
      </c>
      <c r="AA8" s="174">
        <f t="shared" si="5"/>
        <v>0</v>
      </c>
      <c r="AB8" s="174">
        <f t="shared" si="5"/>
        <v>0</v>
      </c>
      <c r="AC8" s="183"/>
      <c r="AD8" s="183"/>
      <c r="AE8" s="183"/>
      <c r="AF8" s="183"/>
      <c r="AG8" s="188"/>
      <c r="AH8" s="189"/>
      <c r="AI8" s="189"/>
      <c r="AJ8" s="189"/>
      <c r="AK8" s="189"/>
      <c r="AL8" s="189"/>
      <c r="AM8" s="202"/>
      <c r="AN8" s="203"/>
      <c r="AO8" s="203"/>
      <c r="AP8" s="203"/>
      <c r="AQ8" s="203"/>
      <c r="AR8" s="203"/>
      <c r="AS8" s="203"/>
      <c r="AT8" s="203"/>
      <c r="AU8" s="203"/>
      <c r="AV8" s="203"/>
      <c r="AW8" s="203"/>
      <c r="AX8" s="203"/>
      <c r="AY8" s="203"/>
      <c r="AZ8" s="203"/>
      <c r="BA8" s="203"/>
      <c r="BB8" s="203"/>
      <c r="BC8" s="203"/>
      <c r="BD8" s="203"/>
      <c r="BE8" s="203"/>
      <c r="BF8" s="203"/>
      <c r="BG8" s="203"/>
      <c r="BH8" s="203"/>
      <c r="BI8" s="203"/>
      <c r="BJ8" s="203"/>
      <c r="BK8" s="203"/>
      <c r="BL8" s="203"/>
      <c r="BM8" s="203"/>
      <c r="BN8" s="203"/>
      <c r="BO8" s="203"/>
      <c r="BP8" s="203"/>
      <c r="BQ8" s="203"/>
      <c r="BR8" s="203"/>
      <c r="BS8" s="203"/>
      <c r="BT8" s="203"/>
      <c r="BU8" s="203"/>
      <c r="BV8" s="203"/>
      <c r="BW8" s="203"/>
      <c r="BX8" s="203"/>
      <c r="BY8" s="203"/>
      <c r="BZ8" s="203"/>
      <c r="CA8" s="203"/>
      <c r="CB8" s="203"/>
      <c r="CC8" s="203"/>
      <c r="CD8" s="203"/>
      <c r="CE8" s="203"/>
      <c r="CF8" s="203"/>
      <c r="CG8" s="203"/>
      <c r="CH8" s="203"/>
      <c r="CI8" s="203"/>
      <c r="CJ8" s="203"/>
      <c r="CK8" s="203"/>
      <c r="CL8" s="203"/>
      <c r="CM8" s="203"/>
      <c r="CN8" s="203"/>
      <c r="CO8" s="203"/>
      <c r="CP8" s="203"/>
      <c r="CQ8" s="203"/>
      <c r="CR8" s="203"/>
    </row>
    <row r="9" s="120" customFormat="1" ht="100" customHeight="1" spans="1:96">
      <c r="A9" s="147" t="s">
        <v>58</v>
      </c>
      <c r="B9" s="150" t="s">
        <v>59</v>
      </c>
      <c r="C9" s="150"/>
      <c r="D9" s="150"/>
      <c r="E9" s="149"/>
      <c r="F9" s="149"/>
      <c r="G9" s="149"/>
      <c r="H9" s="149"/>
      <c r="I9" s="149"/>
      <c r="J9" s="150"/>
      <c r="K9" s="174">
        <f t="shared" ref="K9:S9" si="6">SUM(K10)</f>
        <v>380</v>
      </c>
      <c r="L9" s="174">
        <f t="shared" si="6"/>
        <v>380</v>
      </c>
      <c r="M9" s="174">
        <f t="shared" si="6"/>
        <v>1558</v>
      </c>
      <c r="N9" s="174">
        <f t="shared" si="6"/>
        <v>25</v>
      </c>
      <c r="O9" s="174">
        <f t="shared" si="6"/>
        <v>18</v>
      </c>
      <c r="P9" s="174">
        <f t="shared" si="6"/>
        <v>18</v>
      </c>
      <c r="Q9" s="174">
        <f t="shared" si="6"/>
        <v>0</v>
      </c>
      <c r="R9" s="174">
        <f t="shared" si="6"/>
        <v>0</v>
      </c>
      <c r="S9" s="174">
        <f t="shared" si="6"/>
        <v>0</v>
      </c>
      <c r="T9" s="174">
        <f t="shared" ref="T9:AB9" si="7">SUM(T10)</f>
        <v>7</v>
      </c>
      <c r="U9" s="174">
        <f t="shared" si="7"/>
        <v>0</v>
      </c>
      <c r="V9" s="174">
        <f t="shared" si="7"/>
        <v>0</v>
      </c>
      <c r="W9" s="174">
        <f t="shared" si="7"/>
        <v>0</v>
      </c>
      <c r="X9" s="174">
        <f t="shared" si="7"/>
        <v>0</v>
      </c>
      <c r="Y9" s="174">
        <f t="shared" si="7"/>
        <v>0</v>
      </c>
      <c r="Z9" s="174">
        <f t="shared" si="7"/>
        <v>0</v>
      </c>
      <c r="AA9" s="174">
        <f t="shared" si="7"/>
        <v>0</v>
      </c>
      <c r="AB9" s="174">
        <f t="shared" si="7"/>
        <v>0</v>
      </c>
      <c r="AC9" s="183"/>
      <c r="AD9" s="183"/>
      <c r="AE9" s="183"/>
      <c r="AF9" s="183"/>
      <c r="AG9" s="188"/>
      <c r="AH9" s="189"/>
      <c r="AI9" s="189"/>
      <c r="AJ9" s="189"/>
      <c r="AK9" s="189"/>
      <c r="AL9" s="189"/>
      <c r="AM9" s="202"/>
      <c r="AN9" s="203"/>
      <c r="AO9" s="203"/>
      <c r="AP9" s="203"/>
      <c r="AQ9" s="203"/>
      <c r="AR9" s="203"/>
      <c r="AS9" s="203"/>
      <c r="AT9" s="203"/>
      <c r="AU9" s="203"/>
      <c r="AV9" s="203"/>
      <c r="AW9" s="203"/>
      <c r="AX9" s="203"/>
      <c r="AY9" s="203"/>
      <c r="AZ9" s="203"/>
      <c r="BA9" s="203"/>
      <c r="BB9" s="203"/>
      <c r="BC9" s="203"/>
      <c r="BD9" s="203"/>
      <c r="BE9" s="203"/>
      <c r="BF9" s="203"/>
      <c r="BG9" s="203"/>
      <c r="BH9" s="203"/>
      <c r="BI9" s="203"/>
      <c r="BJ9" s="203"/>
      <c r="BK9" s="203"/>
      <c r="BL9" s="203"/>
      <c r="BM9" s="203"/>
      <c r="BN9" s="203"/>
      <c r="BO9" s="203"/>
      <c r="BP9" s="203"/>
      <c r="BQ9" s="203"/>
      <c r="BR9" s="203"/>
      <c r="BS9" s="203"/>
      <c r="BT9" s="203"/>
      <c r="BU9" s="203"/>
      <c r="BV9" s="203"/>
      <c r="BW9" s="203"/>
      <c r="BX9" s="203"/>
      <c r="BY9" s="203"/>
      <c r="BZ9" s="203"/>
      <c r="CA9" s="203"/>
      <c r="CB9" s="203"/>
      <c r="CC9" s="203"/>
      <c r="CD9" s="203"/>
      <c r="CE9" s="203"/>
      <c r="CF9" s="203"/>
      <c r="CG9" s="203"/>
      <c r="CH9" s="203"/>
      <c r="CI9" s="203"/>
      <c r="CJ9" s="203"/>
      <c r="CK9" s="203"/>
      <c r="CL9" s="203"/>
      <c r="CM9" s="203"/>
      <c r="CN9" s="203"/>
      <c r="CO9" s="203"/>
      <c r="CP9" s="203"/>
      <c r="CQ9" s="203"/>
      <c r="CR9" s="203"/>
    </row>
    <row r="10" s="121" customFormat="1" ht="353" customHeight="1" spans="1:97">
      <c r="A10" s="151">
        <v>1</v>
      </c>
      <c r="B10" s="152" t="s">
        <v>361</v>
      </c>
      <c r="C10" s="152">
        <v>2025</v>
      </c>
      <c r="D10" s="153" t="s">
        <v>362</v>
      </c>
      <c r="E10" s="154" t="s">
        <v>40</v>
      </c>
      <c r="F10" s="154" t="s">
        <v>46</v>
      </c>
      <c r="G10" s="152" t="s">
        <v>47</v>
      </c>
      <c r="H10" s="152" t="s">
        <v>48</v>
      </c>
      <c r="I10" s="152" t="s">
        <v>49</v>
      </c>
      <c r="J10" s="153" t="s">
        <v>363</v>
      </c>
      <c r="K10" s="175">
        <v>380</v>
      </c>
      <c r="L10" s="175">
        <v>380</v>
      </c>
      <c r="M10" s="175">
        <v>1558</v>
      </c>
      <c r="N10" s="175">
        <v>25</v>
      </c>
      <c r="O10" s="264">
        <v>18</v>
      </c>
      <c r="P10" s="181">
        <v>18</v>
      </c>
      <c r="Q10" s="175"/>
      <c r="R10" s="175"/>
      <c r="S10" s="175"/>
      <c r="T10" s="181">
        <v>7</v>
      </c>
      <c r="U10" s="175"/>
      <c r="V10" s="175"/>
      <c r="W10" s="175"/>
      <c r="X10" s="175"/>
      <c r="Y10" s="175"/>
      <c r="Z10" s="175"/>
      <c r="AA10" s="175"/>
      <c r="AB10" s="175"/>
      <c r="AC10" s="152" t="s">
        <v>48</v>
      </c>
      <c r="AD10" s="152" t="s">
        <v>364</v>
      </c>
      <c r="AE10" s="152" t="s">
        <v>72</v>
      </c>
      <c r="AF10" s="152" t="s">
        <v>54</v>
      </c>
      <c r="AG10" s="175" t="s">
        <v>55</v>
      </c>
      <c r="AH10" s="152" t="s">
        <v>365</v>
      </c>
      <c r="AI10" s="152" t="s">
        <v>366</v>
      </c>
      <c r="AJ10" s="175" t="s">
        <v>402</v>
      </c>
      <c r="AK10" s="152" t="s">
        <v>403</v>
      </c>
      <c r="AL10" s="152" t="s">
        <v>367</v>
      </c>
      <c r="AM10" s="204" t="s">
        <v>476</v>
      </c>
      <c r="AN10" s="205"/>
      <c r="AO10" s="205"/>
      <c r="AP10" s="205"/>
      <c r="AQ10" s="205"/>
      <c r="AR10" s="205"/>
      <c r="AS10" s="205"/>
      <c r="AT10" s="205"/>
      <c r="AU10" s="205"/>
      <c r="AV10" s="205"/>
      <c r="AW10" s="205"/>
      <c r="AX10" s="205"/>
      <c r="AY10" s="205"/>
      <c r="AZ10" s="205"/>
      <c r="BA10" s="205"/>
      <c r="BB10" s="205"/>
      <c r="BC10" s="205"/>
      <c r="BD10" s="205"/>
      <c r="BE10" s="205"/>
      <c r="BF10" s="205"/>
      <c r="BG10" s="205"/>
      <c r="BH10" s="205"/>
      <c r="BI10" s="205"/>
      <c r="BJ10" s="205"/>
      <c r="BK10" s="205"/>
      <c r="BL10" s="205"/>
      <c r="BM10" s="205"/>
      <c r="BN10" s="205"/>
      <c r="BO10" s="205"/>
      <c r="BP10" s="205"/>
      <c r="BQ10" s="205"/>
      <c r="BR10" s="205"/>
      <c r="BS10" s="205"/>
      <c r="BT10" s="205"/>
      <c r="BU10" s="205"/>
      <c r="BV10" s="205"/>
      <c r="BW10" s="205"/>
      <c r="BX10" s="205"/>
      <c r="BY10" s="205"/>
      <c r="BZ10" s="205"/>
      <c r="CA10" s="205"/>
      <c r="CB10" s="205"/>
      <c r="CC10" s="205"/>
      <c r="CD10" s="205"/>
      <c r="CE10" s="205"/>
      <c r="CF10" s="205"/>
      <c r="CG10" s="205"/>
      <c r="CH10" s="205"/>
      <c r="CI10" s="205"/>
      <c r="CJ10" s="205"/>
      <c r="CK10" s="205"/>
      <c r="CL10" s="205"/>
      <c r="CM10" s="205"/>
      <c r="CN10" s="205"/>
      <c r="CO10" s="205"/>
      <c r="CP10" s="205"/>
      <c r="CQ10" s="205"/>
      <c r="CR10" s="205"/>
      <c r="CS10" s="211"/>
    </row>
    <row r="11" s="120" customFormat="1" ht="100" customHeight="1" spans="1:96">
      <c r="A11" s="147" t="s">
        <v>58</v>
      </c>
      <c r="B11" s="150" t="s">
        <v>60</v>
      </c>
      <c r="C11" s="150"/>
      <c r="D11" s="150"/>
      <c r="E11" s="149"/>
      <c r="F11" s="149"/>
      <c r="G11" s="149"/>
      <c r="H11" s="149"/>
      <c r="I11" s="149"/>
      <c r="J11" s="150"/>
      <c r="K11" s="174">
        <f t="shared" ref="K11:S11" si="8">SUM(K12)</f>
        <v>3200</v>
      </c>
      <c r="L11" s="174">
        <f t="shared" si="8"/>
        <v>3200</v>
      </c>
      <c r="M11" s="174">
        <f t="shared" si="8"/>
        <v>13120</v>
      </c>
      <c r="N11" s="174">
        <f t="shared" si="8"/>
        <v>1780</v>
      </c>
      <c r="O11" s="174">
        <f t="shared" si="8"/>
        <v>1035</v>
      </c>
      <c r="P11" s="174">
        <f t="shared" si="8"/>
        <v>0</v>
      </c>
      <c r="Q11" s="174">
        <f t="shared" si="8"/>
        <v>1035</v>
      </c>
      <c r="R11" s="174">
        <f t="shared" si="8"/>
        <v>0</v>
      </c>
      <c r="S11" s="174">
        <f t="shared" si="8"/>
        <v>444</v>
      </c>
      <c r="T11" s="174">
        <f t="shared" ref="T11:AB11" si="9">SUM(T12)</f>
        <v>0</v>
      </c>
      <c r="U11" s="174">
        <f t="shared" si="9"/>
        <v>301</v>
      </c>
      <c r="V11" s="174">
        <f t="shared" si="9"/>
        <v>0</v>
      </c>
      <c r="W11" s="174">
        <f t="shared" si="9"/>
        <v>0</v>
      </c>
      <c r="X11" s="174">
        <f t="shared" si="9"/>
        <v>0</v>
      </c>
      <c r="Y11" s="174">
        <f t="shared" si="9"/>
        <v>0</v>
      </c>
      <c r="Z11" s="174">
        <f t="shared" si="9"/>
        <v>0</v>
      </c>
      <c r="AA11" s="174">
        <f t="shared" si="9"/>
        <v>0</v>
      </c>
      <c r="AB11" s="174">
        <f t="shared" si="9"/>
        <v>0</v>
      </c>
      <c r="AC11" s="183"/>
      <c r="AD11" s="183"/>
      <c r="AE11" s="183"/>
      <c r="AF11" s="183"/>
      <c r="AG11" s="188"/>
      <c r="AH11" s="189"/>
      <c r="AI11" s="189"/>
      <c r="AJ11" s="189"/>
      <c r="AK11" s="189"/>
      <c r="AL11" s="189"/>
      <c r="AM11" s="202"/>
      <c r="AN11" s="203"/>
      <c r="AO11" s="203"/>
      <c r="AP11" s="203"/>
      <c r="AQ11" s="203"/>
      <c r="AR11" s="203"/>
      <c r="AS11" s="203"/>
      <c r="AT11" s="203"/>
      <c r="AU11" s="203"/>
      <c r="AV11" s="203"/>
      <c r="AW11" s="203"/>
      <c r="AX11" s="203"/>
      <c r="AY11" s="203"/>
      <c r="AZ11" s="203"/>
      <c r="BA11" s="203"/>
      <c r="BB11" s="203"/>
      <c r="BC11" s="203"/>
      <c r="BD11" s="203"/>
      <c r="BE11" s="203"/>
      <c r="BF11" s="203"/>
      <c r="BG11" s="203"/>
      <c r="BH11" s="203"/>
      <c r="BI11" s="203"/>
      <c r="BJ11" s="203"/>
      <c r="BK11" s="203"/>
      <c r="BL11" s="203"/>
      <c r="BM11" s="203"/>
      <c r="BN11" s="203"/>
      <c r="BO11" s="203"/>
      <c r="BP11" s="203"/>
      <c r="BQ11" s="203"/>
      <c r="BR11" s="203"/>
      <c r="BS11" s="203"/>
      <c r="BT11" s="203"/>
      <c r="BU11" s="203"/>
      <c r="BV11" s="203"/>
      <c r="BW11" s="203"/>
      <c r="BX11" s="203"/>
      <c r="BY11" s="203"/>
      <c r="BZ11" s="203"/>
      <c r="CA11" s="203"/>
      <c r="CB11" s="203"/>
      <c r="CC11" s="203"/>
      <c r="CD11" s="203"/>
      <c r="CE11" s="203"/>
      <c r="CF11" s="203"/>
      <c r="CG11" s="203"/>
      <c r="CH11" s="203"/>
      <c r="CI11" s="203"/>
      <c r="CJ11" s="203"/>
      <c r="CK11" s="203"/>
      <c r="CL11" s="203"/>
      <c r="CM11" s="203"/>
      <c r="CN11" s="203"/>
      <c r="CO11" s="203"/>
      <c r="CP11" s="203"/>
      <c r="CQ11" s="203"/>
      <c r="CR11" s="203"/>
    </row>
    <row r="12" s="121" customFormat="1" ht="409" customHeight="1" spans="1:97">
      <c r="A12" s="151">
        <v>2</v>
      </c>
      <c r="B12" s="152" t="s">
        <v>369</v>
      </c>
      <c r="C12" s="152">
        <v>2025</v>
      </c>
      <c r="D12" s="153" t="s">
        <v>370</v>
      </c>
      <c r="E12" s="154" t="s">
        <v>40</v>
      </c>
      <c r="F12" s="154" t="s">
        <v>46</v>
      </c>
      <c r="G12" s="152" t="s">
        <v>47</v>
      </c>
      <c r="H12" s="152" t="s">
        <v>48</v>
      </c>
      <c r="I12" s="152" t="s">
        <v>49</v>
      </c>
      <c r="J12" s="176" t="s">
        <v>371</v>
      </c>
      <c r="K12" s="175">
        <v>3200</v>
      </c>
      <c r="L12" s="175">
        <v>3200</v>
      </c>
      <c r="M12" s="175">
        <v>13120</v>
      </c>
      <c r="N12" s="181">
        <v>1780</v>
      </c>
      <c r="O12" s="264">
        <v>1035</v>
      </c>
      <c r="P12" s="175"/>
      <c r="Q12" s="175">
        <v>1035</v>
      </c>
      <c r="R12" s="175"/>
      <c r="S12" s="181">
        <v>444</v>
      </c>
      <c r="T12" s="175"/>
      <c r="U12" s="181">
        <v>301</v>
      </c>
      <c r="V12" s="175"/>
      <c r="W12" s="175"/>
      <c r="X12" s="175"/>
      <c r="Y12" s="175"/>
      <c r="Z12" s="175"/>
      <c r="AA12" s="175"/>
      <c r="AB12" s="175"/>
      <c r="AC12" s="152" t="s">
        <v>48</v>
      </c>
      <c r="AD12" s="152" t="s">
        <v>364</v>
      </c>
      <c r="AE12" s="152" t="s">
        <v>72</v>
      </c>
      <c r="AF12" s="152" t="s">
        <v>54</v>
      </c>
      <c r="AG12" s="175" t="s">
        <v>55</v>
      </c>
      <c r="AH12" s="152" t="s">
        <v>372</v>
      </c>
      <c r="AI12" s="167" t="s">
        <v>373</v>
      </c>
      <c r="AJ12" s="175" t="s">
        <v>402</v>
      </c>
      <c r="AK12" s="152" t="s">
        <v>403</v>
      </c>
      <c r="AL12" s="152" t="s">
        <v>367</v>
      </c>
      <c r="AM12" s="204" t="s">
        <v>477</v>
      </c>
      <c r="AN12" s="205"/>
      <c r="AO12" s="205"/>
      <c r="AP12" s="205"/>
      <c r="AQ12" s="205"/>
      <c r="AR12" s="205"/>
      <c r="AS12" s="205"/>
      <c r="AT12" s="205"/>
      <c r="AU12" s="205"/>
      <c r="AV12" s="205"/>
      <c r="AW12" s="205"/>
      <c r="AX12" s="205"/>
      <c r="AY12" s="205"/>
      <c r="AZ12" s="205"/>
      <c r="BA12" s="205"/>
      <c r="BB12" s="205"/>
      <c r="BC12" s="205"/>
      <c r="BD12" s="205"/>
      <c r="BE12" s="205"/>
      <c r="BF12" s="205"/>
      <c r="BG12" s="205"/>
      <c r="BH12" s="205"/>
      <c r="BI12" s="205"/>
      <c r="BJ12" s="205"/>
      <c r="BK12" s="205"/>
      <c r="BL12" s="205"/>
      <c r="BM12" s="205"/>
      <c r="BN12" s="205"/>
      <c r="BO12" s="205"/>
      <c r="BP12" s="205"/>
      <c r="BQ12" s="205"/>
      <c r="BR12" s="205"/>
      <c r="BS12" s="205"/>
      <c r="BT12" s="205"/>
      <c r="BU12" s="205"/>
      <c r="BV12" s="205"/>
      <c r="BW12" s="205"/>
      <c r="BX12" s="205"/>
      <c r="BY12" s="205"/>
      <c r="BZ12" s="205"/>
      <c r="CA12" s="205"/>
      <c r="CB12" s="205"/>
      <c r="CC12" s="205"/>
      <c r="CD12" s="205"/>
      <c r="CE12" s="205"/>
      <c r="CF12" s="205"/>
      <c r="CG12" s="205"/>
      <c r="CH12" s="205"/>
      <c r="CI12" s="205"/>
      <c r="CJ12" s="205"/>
      <c r="CK12" s="205"/>
      <c r="CL12" s="205"/>
      <c r="CM12" s="205"/>
      <c r="CN12" s="205"/>
      <c r="CO12" s="205"/>
      <c r="CP12" s="205"/>
      <c r="CQ12" s="205"/>
      <c r="CR12" s="205"/>
      <c r="CS12" s="211"/>
    </row>
    <row r="13" s="120" customFormat="1" ht="100" customHeight="1" spans="1:96">
      <c r="A13" s="155" t="s">
        <v>58</v>
      </c>
      <c r="B13" s="150" t="s">
        <v>61</v>
      </c>
      <c r="C13" s="150"/>
      <c r="D13" s="150"/>
      <c r="E13" s="149"/>
      <c r="F13" s="149"/>
      <c r="G13" s="149"/>
      <c r="H13" s="149"/>
      <c r="I13" s="149"/>
      <c r="J13" s="150"/>
      <c r="K13" s="174"/>
      <c r="L13" s="174"/>
      <c r="M13" s="174"/>
      <c r="N13" s="174"/>
      <c r="O13" s="174"/>
      <c r="P13" s="174"/>
      <c r="Q13" s="174"/>
      <c r="R13" s="174"/>
      <c r="S13" s="174"/>
      <c r="T13" s="174"/>
      <c r="U13" s="174"/>
      <c r="V13" s="174"/>
      <c r="W13" s="174"/>
      <c r="X13" s="174"/>
      <c r="Y13" s="174"/>
      <c r="Z13" s="174"/>
      <c r="AA13" s="174"/>
      <c r="AB13" s="174"/>
      <c r="AC13" s="183"/>
      <c r="AD13" s="183"/>
      <c r="AE13" s="183"/>
      <c r="AF13" s="183"/>
      <c r="AG13" s="188"/>
      <c r="AH13" s="189"/>
      <c r="AI13" s="189"/>
      <c r="AJ13" s="189"/>
      <c r="AK13" s="189"/>
      <c r="AL13" s="189"/>
      <c r="AM13" s="202"/>
      <c r="AN13" s="203"/>
      <c r="AO13" s="203"/>
      <c r="AP13" s="203"/>
      <c r="AQ13" s="203"/>
      <c r="AR13" s="203"/>
      <c r="AS13" s="203"/>
      <c r="AT13" s="203"/>
      <c r="AU13" s="203"/>
      <c r="AV13" s="203"/>
      <c r="AW13" s="203"/>
      <c r="AX13" s="203"/>
      <c r="AY13" s="203"/>
      <c r="AZ13" s="203"/>
      <c r="BA13" s="203"/>
      <c r="BB13" s="203"/>
      <c r="BC13" s="203"/>
      <c r="BD13" s="203"/>
      <c r="BE13" s="203"/>
      <c r="BF13" s="203"/>
      <c r="BG13" s="203"/>
      <c r="BH13" s="203"/>
      <c r="BI13" s="203"/>
      <c r="BJ13" s="203"/>
      <c r="BK13" s="203"/>
      <c r="BL13" s="203"/>
      <c r="BM13" s="203"/>
      <c r="BN13" s="203"/>
      <c r="BO13" s="203"/>
      <c r="BP13" s="203"/>
      <c r="BQ13" s="203"/>
      <c r="BR13" s="203"/>
      <c r="BS13" s="203"/>
      <c r="BT13" s="203"/>
      <c r="BU13" s="203"/>
      <c r="BV13" s="203"/>
      <c r="BW13" s="203"/>
      <c r="BX13" s="203"/>
      <c r="BY13" s="203"/>
      <c r="BZ13" s="203"/>
      <c r="CA13" s="203"/>
      <c r="CB13" s="203"/>
      <c r="CC13" s="203"/>
      <c r="CD13" s="203"/>
      <c r="CE13" s="203"/>
      <c r="CF13" s="203"/>
      <c r="CG13" s="203"/>
      <c r="CH13" s="203"/>
      <c r="CI13" s="203"/>
      <c r="CJ13" s="203"/>
      <c r="CK13" s="203"/>
      <c r="CL13" s="203"/>
      <c r="CM13" s="203"/>
      <c r="CN13" s="203"/>
      <c r="CO13" s="203"/>
      <c r="CP13" s="203"/>
      <c r="CQ13" s="203"/>
      <c r="CR13" s="203"/>
    </row>
    <row r="14" s="120" customFormat="1" ht="100" customHeight="1" spans="1:96">
      <c r="A14" s="155" t="s">
        <v>58</v>
      </c>
      <c r="B14" s="150" t="s">
        <v>62</v>
      </c>
      <c r="C14" s="150"/>
      <c r="D14" s="150"/>
      <c r="E14" s="149"/>
      <c r="F14" s="149"/>
      <c r="G14" s="149"/>
      <c r="H14" s="149"/>
      <c r="I14" s="149"/>
      <c r="J14" s="150"/>
      <c r="K14" s="174"/>
      <c r="L14" s="174"/>
      <c r="M14" s="174"/>
      <c r="N14" s="174"/>
      <c r="O14" s="174"/>
      <c r="P14" s="174"/>
      <c r="Q14" s="174"/>
      <c r="R14" s="174"/>
      <c r="S14" s="174"/>
      <c r="T14" s="174"/>
      <c r="U14" s="174"/>
      <c r="V14" s="174"/>
      <c r="W14" s="174"/>
      <c r="X14" s="174"/>
      <c r="Y14" s="174"/>
      <c r="Z14" s="174"/>
      <c r="AA14" s="174"/>
      <c r="AB14" s="174"/>
      <c r="AC14" s="183"/>
      <c r="AD14" s="183"/>
      <c r="AE14" s="183"/>
      <c r="AF14" s="183"/>
      <c r="AG14" s="188"/>
      <c r="AH14" s="189"/>
      <c r="AI14" s="189"/>
      <c r="AJ14" s="189"/>
      <c r="AK14" s="189"/>
      <c r="AL14" s="189"/>
      <c r="AM14" s="202"/>
      <c r="AN14" s="203"/>
      <c r="AO14" s="203"/>
      <c r="AP14" s="203"/>
      <c r="AQ14" s="203"/>
      <c r="AR14" s="203"/>
      <c r="AS14" s="203"/>
      <c r="AT14" s="203"/>
      <c r="AU14" s="203"/>
      <c r="AV14" s="203"/>
      <c r="AW14" s="203"/>
      <c r="AX14" s="203"/>
      <c r="AY14" s="203"/>
      <c r="AZ14" s="203"/>
      <c r="BA14" s="203"/>
      <c r="BB14" s="203"/>
      <c r="BC14" s="203"/>
      <c r="BD14" s="203"/>
      <c r="BE14" s="203"/>
      <c r="BF14" s="203"/>
      <c r="BG14" s="203"/>
      <c r="BH14" s="203"/>
      <c r="BI14" s="203"/>
      <c r="BJ14" s="203"/>
      <c r="BK14" s="203"/>
      <c r="BL14" s="203"/>
      <c r="BM14" s="203"/>
      <c r="BN14" s="203"/>
      <c r="BO14" s="203"/>
      <c r="BP14" s="203"/>
      <c r="BQ14" s="203"/>
      <c r="BR14" s="203"/>
      <c r="BS14" s="203"/>
      <c r="BT14" s="203"/>
      <c r="BU14" s="203"/>
      <c r="BV14" s="203"/>
      <c r="BW14" s="203"/>
      <c r="BX14" s="203"/>
      <c r="BY14" s="203"/>
      <c r="BZ14" s="203"/>
      <c r="CA14" s="203"/>
      <c r="CB14" s="203"/>
      <c r="CC14" s="203"/>
      <c r="CD14" s="203"/>
      <c r="CE14" s="203"/>
      <c r="CF14" s="203"/>
      <c r="CG14" s="203"/>
      <c r="CH14" s="203"/>
      <c r="CI14" s="203"/>
      <c r="CJ14" s="203"/>
      <c r="CK14" s="203"/>
      <c r="CL14" s="203"/>
      <c r="CM14" s="203"/>
      <c r="CN14" s="203"/>
      <c r="CO14" s="203"/>
      <c r="CP14" s="203"/>
      <c r="CQ14" s="203"/>
      <c r="CR14" s="203"/>
    </row>
    <row r="15" s="120" customFormat="1" ht="100" customHeight="1" spans="1:96">
      <c r="A15" s="155" t="s">
        <v>58</v>
      </c>
      <c r="B15" s="150" t="s">
        <v>63</v>
      </c>
      <c r="C15" s="150"/>
      <c r="D15" s="150"/>
      <c r="E15" s="149"/>
      <c r="F15" s="149"/>
      <c r="G15" s="149"/>
      <c r="H15" s="149"/>
      <c r="I15" s="149"/>
      <c r="J15" s="150"/>
      <c r="K15" s="174">
        <f t="shared" ref="K15:S15" si="10">SUM(K16)</f>
        <v>445</v>
      </c>
      <c r="L15" s="174">
        <f t="shared" si="10"/>
        <v>445</v>
      </c>
      <c r="M15" s="174">
        <f t="shared" si="10"/>
        <v>1825</v>
      </c>
      <c r="N15" s="174">
        <f t="shared" si="10"/>
        <v>45</v>
      </c>
      <c r="O15" s="174">
        <f t="shared" si="10"/>
        <v>0</v>
      </c>
      <c r="P15" s="174">
        <f t="shared" si="10"/>
        <v>0</v>
      </c>
      <c r="Q15" s="174">
        <f t="shared" si="10"/>
        <v>0</v>
      </c>
      <c r="R15" s="174">
        <f t="shared" si="10"/>
        <v>0</v>
      </c>
      <c r="S15" s="174">
        <f t="shared" si="10"/>
        <v>0</v>
      </c>
      <c r="T15" s="174">
        <f t="shared" ref="T15:AC15" si="11">SUM(T16)</f>
        <v>45</v>
      </c>
      <c r="U15" s="174">
        <f t="shared" si="11"/>
        <v>0</v>
      </c>
      <c r="V15" s="174">
        <f t="shared" si="11"/>
        <v>0</v>
      </c>
      <c r="W15" s="174">
        <f t="shared" si="11"/>
        <v>0</v>
      </c>
      <c r="X15" s="174">
        <f t="shared" si="11"/>
        <v>0</v>
      </c>
      <c r="Y15" s="174">
        <f t="shared" si="11"/>
        <v>0</v>
      </c>
      <c r="Z15" s="174">
        <f t="shared" si="11"/>
        <v>0</v>
      </c>
      <c r="AA15" s="174">
        <f t="shared" si="11"/>
        <v>0</v>
      </c>
      <c r="AB15" s="174">
        <f t="shared" si="11"/>
        <v>0</v>
      </c>
      <c r="AC15" s="183">
        <f t="shared" si="11"/>
        <v>0</v>
      </c>
      <c r="AD15" s="183"/>
      <c r="AE15" s="183"/>
      <c r="AF15" s="183"/>
      <c r="AG15" s="188"/>
      <c r="AH15" s="189"/>
      <c r="AI15" s="189"/>
      <c r="AJ15" s="189"/>
      <c r="AK15" s="189"/>
      <c r="AL15" s="189"/>
      <c r="AM15" s="202"/>
      <c r="AN15" s="203"/>
      <c r="AO15" s="203"/>
      <c r="AP15" s="203"/>
      <c r="AQ15" s="203"/>
      <c r="AR15" s="203"/>
      <c r="AS15" s="203"/>
      <c r="AT15" s="203"/>
      <c r="AU15" s="203"/>
      <c r="AV15" s="203"/>
      <c r="AW15" s="203"/>
      <c r="AX15" s="203"/>
      <c r="AY15" s="203"/>
      <c r="AZ15" s="203"/>
      <c r="BA15" s="203"/>
      <c r="BB15" s="203"/>
      <c r="BC15" s="203"/>
      <c r="BD15" s="203"/>
      <c r="BE15" s="203"/>
      <c r="BF15" s="203"/>
      <c r="BG15" s="203"/>
      <c r="BH15" s="203"/>
      <c r="BI15" s="203"/>
      <c r="BJ15" s="203"/>
      <c r="BK15" s="203"/>
      <c r="BL15" s="203"/>
      <c r="BM15" s="203"/>
      <c r="BN15" s="203"/>
      <c r="BO15" s="203"/>
      <c r="BP15" s="203"/>
      <c r="BQ15" s="203"/>
      <c r="BR15" s="203"/>
      <c r="BS15" s="203"/>
      <c r="BT15" s="203"/>
      <c r="BU15" s="203"/>
      <c r="BV15" s="203"/>
      <c r="BW15" s="203"/>
      <c r="BX15" s="203"/>
      <c r="BY15" s="203"/>
      <c r="BZ15" s="203"/>
      <c r="CA15" s="203"/>
      <c r="CB15" s="203"/>
      <c r="CC15" s="203"/>
      <c r="CD15" s="203"/>
      <c r="CE15" s="203"/>
      <c r="CF15" s="203"/>
      <c r="CG15" s="203"/>
      <c r="CH15" s="203"/>
      <c r="CI15" s="203"/>
      <c r="CJ15" s="203"/>
      <c r="CK15" s="203"/>
      <c r="CL15" s="203"/>
      <c r="CM15" s="203"/>
      <c r="CN15" s="203"/>
      <c r="CO15" s="203"/>
      <c r="CP15" s="203"/>
      <c r="CQ15" s="203"/>
      <c r="CR15" s="203"/>
    </row>
    <row r="16" s="121" customFormat="1" ht="300" customHeight="1" spans="1:97">
      <c r="A16" s="151">
        <v>3</v>
      </c>
      <c r="B16" s="152" t="s">
        <v>374</v>
      </c>
      <c r="C16" s="152">
        <v>2025</v>
      </c>
      <c r="D16" s="153" t="s">
        <v>375</v>
      </c>
      <c r="E16" s="154" t="s">
        <v>40</v>
      </c>
      <c r="F16" s="154" t="s">
        <v>46</v>
      </c>
      <c r="G16" s="152" t="s">
        <v>47</v>
      </c>
      <c r="H16" s="152" t="s">
        <v>48</v>
      </c>
      <c r="I16" s="152" t="s">
        <v>49</v>
      </c>
      <c r="J16" s="177" t="s">
        <v>376</v>
      </c>
      <c r="K16" s="175">
        <v>445</v>
      </c>
      <c r="L16" s="175">
        <v>445</v>
      </c>
      <c r="M16" s="175">
        <v>1825</v>
      </c>
      <c r="N16" s="175">
        <v>45</v>
      </c>
      <c r="O16" s="175"/>
      <c r="P16" s="175"/>
      <c r="Q16" s="175"/>
      <c r="R16" s="175"/>
      <c r="S16" s="175"/>
      <c r="T16" s="175">
        <v>45</v>
      </c>
      <c r="U16" s="175"/>
      <c r="V16" s="175"/>
      <c r="W16" s="175"/>
      <c r="X16" s="175"/>
      <c r="Y16" s="175"/>
      <c r="Z16" s="175"/>
      <c r="AA16" s="175"/>
      <c r="AB16" s="175"/>
      <c r="AC16" s="152" t="s">
        <v>48</v>
      </c>
      <c r="AD16" s="152" t="s">
        <v>364</v>
      </c>
      <c r="AE16" s="152" t="s">
        <v>72</v>
      </c>
      <c r="AF16" s="152" t="s">
        <v>54</v>
      </c>
      <c r="AG16" s="175" t="s">
        <v>55</v>
      </c>
      <c r="AH16" s="152" t="s">
        <v>377</v>
      </c>
      <c r="AI16" s="152" t="s">
        <v>378</v>
      </c>
      <c r="AJ16" s="175" t="s">
        <v>402</v>
      </c>
      <c r="AK16" s="152" t="s">
        <v>403</v>
      </c>
      <c r="AL16" s="152" t="s">
        <v>367</v>
      </c>
      <c r="AM16" s="204" t="s">
        <v>477</v>
      </c>
      <c r="AN16" s="205"/>
      <c r="AO16" s="205"/>
      <c r="AP16" s="205"/>
      <c r="AQ16" s="205"/>
      <c r="AR16" s="205"/>
      <c r="AS16" s="205"/>
      <c r="AT16" s="205"/>
      <c r="AU16" s="205"/>
      <c r="AV16" s="205"/>
      <c r="AW16" s="205"/>
      <c r="AX16" s="205"/>
      <c r="AY16" s="205"/>
      <c r="AZ16" s="205"/>
      <c r="BA16" s="205"/>
      <c r="BB16" s="205"/>
      <c r="BC16" s="205"/>
      <c r="BD16" s="205"/>
      <c r="BE16" s="205"/>
      <c r="BF16" s="205"/>
      <c r="BG16" s="205"/>
      <c r="BH16" s="205"/>
      <c r="BI16" s="205"/>
      <c r="BJ16" s="205"/>
      <c r="BK16" s="205"/>
      <c r="BL16" s="205"/>
      <c r="BM16" s="205"/>
      <c r="BN16" s="205"/>
      <c r="BO16" s="205"/>
      <c r="BP16" s="205"/>
      <c r="BQ16" s="205"/>
      <c r="BR16" s="205"/>
      <c r="BS16" s="205"/>
      <c r="BT16" s="205"/>
      <c r="BU16" s="205"/>
      <c r="BV16" s="205"/>
      <c r="BW16" s="205"/>
      <c r="BX16" s="205"/>
      <c r="BY16" s="205"/>
      <c r="BZ16" s="205"/>
      <c r="CA16" s="205"/>
      <c r="CB16" s="205"/>
      <c r="CC16" s="205"/>
      <c r="CD16" s="205"/>
      <c r="CE16" s="205"/>
      <c r="CF16" s="205"/>
      <c r="CG16" s="205"/>
      <c r="CH16" s="205"/>
      <c r="CI16" s="205"/>
      <c r="CJ16" s="205"/>
      <c r="CK16" s="205"/>
      <c r="CL16" s="205"/>
      <c r="CM16" s="205"/>
      <c r="CN16" s="205"/>
      <c r="CO16" s="205"/>
      <c r="CP16" s="205"/>
      <c r="CQ16" s="205"/>
      <c r="CR16" s="205"/>
      <c r="CS16" s="211"/>
    </row>
    <row r="17" s="120" customFormat="1" ht="100" customHeight="1" spans="1:96">
      <c r="A17" s="155" t="s">
        <v>58</v>
      </c>
      <c r="B17" s="150" t="s">
        <v>64</v>
      </c>
      <c r="C17" s="150"/>
      <c r="D17" s="150"/>
      <c r="E17" s="149"/>
      <c r="F17" s="149"/>
      <c r="G17" s="149"/>
      <c r="H17" s="149"/>
      <c r="I17" s="149"/>
      <c r="J17" s="150"/>
      <c r="K17" s="174">
        <f t="shared" ref="K17:S17" si="12">SUM(K18)</f>
        <v>830</v>
      </c>
      <c r="L17" s="174">
        <f t="shared" si="12"/>
        <v>830</v>
      </c>
      <c r="M17" s="174">
        <f t="shared" si="12"/>
        <v>3403</v>
      </c>
      <c r="N17" s="174">
        <f t="shared" si="12"/>
        <v>150</v>
      </c>
      <c r="O17" s="174">
        <f t="shared" si="12"/>
        <v>0</v>
      </c>
      <c r="P17" s="174">
        <f t="shared" si="12"/>
        <v>0</v>
      </c>
      <c r="Q17" s="174">
        <f t="shared" si="12"/>
        <v>0</v>
      </c>
      <c r="R17" s="174">
        <f t="shared" si="12"/>
        <v>0</v>
      </c>
      <c r="S17" s="174">
        <f t="shared" si="12"/>
        <v>0</v>
      </c>
      <c r="T17" s="174">
        <f t="shared" ref="T17:AB17" si="13">SUM(T18)</f>
        <v>150</v>
      </c>
      <c r="U17" s="174">
        <f t="shared" si="13"/>
        <v>0</v>
      </c>
      <c r="V17" s="174">
        <f t="shared" si="13"/>
        <v>0</v>
      </c>
      <c r="W17" s="174">
        <f t="shared" si="13"/>
        <v>0</v>
      </c>
      <c r="X17" s="174">
        <f t="shared" si="13"/>
        <v>0</v>
      </c>
      <c r="Y17" s="174">
        <f t="shared" si="13"/>
        <v>0</v>
      </c>
      <c r="Z17" s="174">
        <f t="shared" si="13"/>
        <v>0</v>
      </c>
      <c r="AA17" s="174">
        <f t="shared" si="13"/>
        <v>0</v>
      </c>
      <c r="AB17" s="174">
        <f t="shared" si="13"/>
        <v>0</v>
      </c>
      <c r="AC17" s="183"/>
      <c r="AD17" s="183"/>
      <c r="AE17" s="183"/>
      <c r="AF17" s="183"/>
      <c r="AG17" s="188"/>
      <c r="AH17" s="189"/>
      <c r="AI17" s="189"/>
      <c r="AJ17" s="189"/>
      <c r="AK17" s="189"/>
      <c r="AL17" s="189"/>
      <c r="AM17" s="202"/>
      <c r="AN17" s="203"/>
      <c r="AO17" s="203"/>
      <c r="AP17" s="203"/>
      <c r="AQ17" s="203"/>
      <c r="AR17" s="203"/>
      <c r="AS17" s="203"/>
      <c r="AT17" s="203"/>
      <c r="AU17" s="203"/>
      <c r="AV17" s="203"/>
      <c r="AW17" s="203"/>
      <c r="AX17" s="203"/>
      <c r="AY17" s="203"/>
      <c r="AZ17" s="203"/>
      <c r="BA17" s="203"/>
      <c r="BB17" s="203"/>
      <c r="BC17" s="203"/>
      <c r="BD17" s="203"/>
      <c r="BE17" s="203"/>
      <c r="BF17" s="203"/>
      <c r="BG17" s="203"/>
      <c r="BH17" s="203"/>
      <c r="BI17" s="203"/>
      <c r="BJ17" s="203"/>
      <c r="BK17" s="203"/>
      <c r="BL17" s="203"/>
      <c r="BM17" s="203"/>
      <c r="BN17" s="203"/>
      <c r="BO17" s="203"/>
      <c r="BP17" s="203"/>
      <c r="BQ17" s="203"/>
      <c r="BR17" s="203"/>
      <c r="BS17" s="203"/>
      <c r="BT17" s="203"/>
      <c r="BU17" s="203"/>
      <c r="BV17" s="203"/>
      <c r="BW17" s="203"/>
      <c r="BX17" s="203"/>
      <c r="BY17" s="203"/>
      <c r="BZ17" s="203"/>
      <c r="CA17" s="203"/>
      <c r="CB17" s="203"/>
      <c r="CC17" s="203"/>
      <c r="CD17" s="203"/>
      <c r="CE17" s="203"/>
      <c r="CF17" s="203"/>
      <c r="CG17" s="203"/>
      <c r="CH17" s="203"/>
      <c r="CI17" s="203"/>
      <c r="CJ17" s="203"/>
      <c r="CK17" s="203"/>
      <c r="CL17" s="203"/>
      <c r="CM17" s="203"/>
      <c r="CN17" s="203"/>
      <c r="CO17" s="203"/>
      <c r="CP17" s="203"/>
      <c r="CQ17" s="203"/>
      <c r="CR17" s="203"/>
    </row>
    <row r="18" s="121" customFormat="1" ht="295" customHeight="1" spans="1:97">
      <c r="A18" s="151">
        <v>4</v>
      </c>
      <c r="B18" s="152" t="s">
        <v>379</v>
      </c>
      <c r="C18" s="152">
        <v>2025</v>
      </c>
      <c r="D18" s="153" t="s">
        <v>380</v>
      </c>
      <c r="E18" s="154" t="s">
        <v>168</v>
      </c>
      <c r="F18" s="154" t="s">
        <v>64</v>
      </c>
      <c r="G18" s="152" t="s">
        <v>47</v>
      </c>
      <c r="H18" s="152" t="s">
        <v>48</v>
      </c>
      <c r="I18" s="152" t="s">
        <v>49</v>
      </c>
      <c r="J18" s="177" t="s">
        <v>381</v>
      </c>
      <c r="K18" s="175">
        <v>830</v>
      </c>
      <c r="L18" s="175">
        <v>830</v>
      </c>
      <c r="M18" s="175">
        <v>3403</v>
      </c>
      <c r="N18" s="175">
        <v>150</v>
      </c>
      <c r="O18" s="175"/>
      <c r="P18" s="175"/>
      <c r="Q18" s="175"/>
      <c r="R18" s="175"/>
      <c r="S18" s="175"/>
      <c r="T18" s="175">
        <v>150</v>
      </c>
      <c r="U18" s="175"/>
      <c r="V18" s="175"/>
      <c r="W18" s="175"/>
      <c r="X18" s="175"/>
      <c r="Y18" s="175"/>
      <c r="Z18" s="175"/>
      <c r="AA18" s="175"/>
      <c r="AB18" s="175"/>
      <c r="AC18" s="152" t="s">
        <v>48</v>
      </c>
      <c r="AD18" s="152" t="s">
        <v>364</v>
      </c>
      <c r="AE18" s="152" t="s">
        <v>174</v>
      </c>
      <c r="AF18" s="152" t="s">
        <v>175</v>
      </c>
      <c r="AG18" s="175" t="s">
        <v>55</v>
      </c>
      <c r="AH18" s="152" t="s">
        <v>382</v>
      </c>
      <c r="AI18" s="152" t="s">
        <v>383</v>
      </c>
      <c r="AJ18" s="175" t="s">
        <v>402</v>
      </c>
      <c r="AK18" s="152" t="s">
        <v>403</v>
      </c>
      <c r="AL18" s="152" t="s">
        <v>367</v>
      </c>
      <c r="AM18" s="204" t="s">
        <v>477</v>
      </c>
      <c r="AN18" s="205"/>
      <c r="AO18" s="205"/>
      <c r="AP18" s="205"/>
      <c r="AQ18" s="205"/>
      <c r="AR18" s="205"/>
      <c r="AS18" s="205"/>
      <c r="AT18" s="205"/>
      <c r="AU18" s="205"/>
      <c r="AV18" s="205"/>
      <c r="AW18" s="205"/>
      <c r="AX18" s="205"/>
      <c r="AY18" s="205"/>
      <c r="AZ18" s="205"/>
      <c r="BA18" s="205"/>
      <c r="BB18" s="205"/>
      <c r="BC18" s="205"/>
      <c r="BD18" s="205"/>
      <c r="BE18" s="205"/>
      <c r="BF18" s="205"/>
      <c r="BG18" s="205"/>
      <c r="BH18" s="205"/>
      <c r="BI18" s="205"/>
      <c r="BJ18" s="205"/>
      <c r="BK18" s="205"/>
      <c r="BL18" s="205"/>
      <c r="BM18" s="205"/>
      <c r="BN18" s="205"/>
      <c r="BO18" s="205"/>
      <c r="BP18" s="205"/>
      <c r="BQ18" s="205"/>
      <c r="BR18" s="205"/>
      <c r="BS18" s="205"/>
      <c r="BT18" s="205"/>
      <c r="BU18" s="205"/>
      <c r="BV18" s="205"/>
      <c r="BW18" s="205"/>
      <c r="BX18" s="205"/>
      <c r="BY18" s="205"/>
      <c r="BZ18" s="205"/>
      <c r="CA18" s="205"/>
      <c r="CB18" s="205"/>
      <c r="CC18" s="205"/>
      <c r="CD18" s="205"/>
      <c r="CE18" s="205"/>
      <c r="CF18" s="205"/>
      <c r="CG18" s="205"/>
      <c r="CH18" s="205"/>
      <c r="CI18" s="205"/>
      <c r="CJ18" s="205"/>
      <c r="CK18" s="205"/>
      <c r="CL18" s="205"/>
      <c r="CM18" s="205"/>
      <c r="CN18" s="205"/>
      <c r="CO18" s="205"/>
      <c r="CP18" s="205"/>
      <c r="CQ18" s="205"/>
      <c r="CR18" s="205"/>
      <c r="CS18" s="211"/>
    </row>
    <row r="19" s="120" customFormat="1" ht="100" customHeight="1" spans="1:96">
      <c r="A19" s="156" t="s">
        <v>41</v>
      </c>
      <c r="B19" s="148" t="s">
        <v>46</v>
      </c>
      <c r="C19" s="148"/>
      <c r="D19" s="148"/>
      <c r="E19" s="149"/>
      <c r="F19" s="149"/>
      <c r="G19" s="149"/>
      <c r="H19" s="149"/>
      <c r="I19" s="149"/>
      <c r="J19" s="148"/>
      <c r="K19" s="174">
        <f t="shared" ref="K19:S19" si="14">K20+K21+K24+K25+K29+K30</f>
        <v>2609</v>
      </c>
      <c r="L19" s="174">
        <f t="shared" si="14"/>
        <v>4241</v>
      </c>
      <c r="M19" s="174">
        <f t="shared" si="14"/>
        <v>14030</v>
      </c>
      <c r="N19" s="174">
        <f t="shared" si="14"/>
        <v>2940</v>
      </c>
      <c r="O19" s="174">
        <f t="shared" si="14"/>
        <v>2484</v>
      </c>
      <c r="P19" s="174">
        <f t="shared" si="14"/>
        <v>2084</v>
      </c>
      <c r="Q19" s="174">
        <f t="shared" si="14"/>
        <v>0</v>
      </c>
      <c r="R19" s="174">
        <f t="shared" si="14"/>
        <v>400</v>
      </c>
      <c r="S19" s="174">
        <f t="shared" si="14"/>
        <v>66</v>
      </c>
      <c r="T19" s="174">
        <f t="shared" ref="T19:AB19" si="15">T20+T21+T24+T25+T29+T30</f>
        <v>390</v>
      </c>
      <c r="U19" s="174">
        <f t="shared" si="15"/>
        <v>0</v>
      </c>
      <c r="V19" s="174">
        <f t="shared" si="15"/>
        <v>0</v>
      </c>
      <c r="W19" s="174">
        <f t="shared" si="15"/>
        <v>0</v>
      </c>
      <c r="X19" s="174">
        <f t="shared" si="15"/>
        <v>0</v>
      </c>
      <c r="Y19" s="174">
        <f t="shared" si="15"/>
        <v>0</v>
      </c>
      <c r="Z19" s="174">
        <f t="shared" si="15"/>
        <v>0</v>
      </c>
      <c r="AA19" s="174">
        <f t="shared" si="15"/>
        <v>0</v>
      </c>
      <c r="AB19" s="174">
        <f t="shared" si="15"/>
        <v>0</v>
      </c>
      <c r="AC19" s="183"/>
      <c r="AD19" s="183"/>
      <c r="AE19" s="183"/>
      <c r="AF19" s="183"/>
      <c r="AG19" s="188"/>
      <c r="AH19" s="189"/>
      <c r="AI19" s="189"/>
      <c r="AJ19" s="189"/>
      <c r="AK19" s="189"/>
      <c r="AL19" s="189"/>
      <c r="AM19" s="202"/>
      <c r="AN19" s="203"/>
      <c r="AO19" s="203"/>
      <c r="AP19" s="203"/>
      <c r="AQ19" s="203"/>
      <c r="AR19" s="203"/>
      <c r="AS19" s="203"/>
      <c r="AT19" s="203"/>
      <c r="AU19" s="203"/>
      <c r="AV19" s="203"/>
      <c r="AW19" s="203"/>
      <c r="AX19" s="203"/>
      <c r="AY19" s="203"/>
      <c r="AZ19" s="203"/>
      <c r="BA19" s="203"/>
      <c r="BB19" s="203"/>
      <c r="BC19" s="203"/>
      <c r="BD19" s="203"/>
      <c r="BE19" s="203"/>
      <c r="BF19" s="203"/>
      <c r="BG19" s="203"/>
      <c r="BH19" s="203"/>
      <c r="BI19" s="203"/>
      <c r="BJ19" s="203"/>
      <c r="BK19" s="203"/>
      <c r="BL19" s="203"/>
      <c r="BM19" s="203"/>
      <c r="BN19" s="203"/>
      <c r="BO19" s="203"/>
      <c r="BP19" s="203"/>
      <c r="BQ19" s="203"/>
      <c r="BR19" s="203"/>
      <c r="BS19" s="203"/>
      <c r="BT19" s="203"/>
      <c r="BU19" s="203"/>
      <c r="BV19" s="203"/>
      <c r="BW19" s="203"/>
      <c r="BX19" s="203"/>
      <c r="BY19" s="203"/>
      <c r="BZ19" s="203"/>
      <c r="CA19" s="203"/>
      <c r="CB19" s="203"/>
      <c r="CC19" s="203"/>
      <c r="CD19" s="203"/>
      <c r="CE19" s="203"/>
      <c r="CF19" s="203"/>
      <c r="CG19" s="203"/>
      <c r="CH19" s="203"/>
      <c r="CI19" s="203"/>
      <c r="CJ19" s="203"/>
      <c r="CK19" s="203"/>
      <c r="CL19" s="203"/>
      <c r="CM19" s="203"/>
      <c r="CN19" s="203"/>
      <c r="CO19" s="203"/>
      <c r="CP19" s="203"/>
      <c r="CQ19" s="203"/>
      <c r="CR19" s="203"/>
    </row>
    <row r="20" s="122" customFormat="1" ht="100" customHeight="1" spans="1:96">
      <c r="A20" s="156" t="s">
        <v>58</v>
      </c>
      <c r="B20" s="150" t="s">
        <v>65</v>
      </c>
      <c r="C20" s="150"/>
      <c r="D20" s="150"/>
      <c r="E20" s="149"/>
      <c r="F20" s="149"/>
      <c r="G20" s="149"/>
      <c r="H20" s="149"/>
      <c r="I20" s="149"/>
      <c r="J20" s="150"/>
      <c r="K20" s="178"/>
      <c r="L20" s="178"/>
      <c r="M20" s="178"/>
      <c r="N20" s="178"/>
      <c r="O20" s="178"/>
      <c r="P20" s="178"/>
      <c r="Q20" s="178"/>
      <c r="R20" s="178"/>
      <c r="S20" s="178"/>
      <c r="T20" s="178"/>
      <c r="U20" s="178"/>
      <c r="V20" s="178"/>
      <c r="W20" s="178"/>
      <c r="X20" s="178"/>
      <c r="Y20" s="178"/>
      <c r="Z20" s="178"/>
      <c r="AA20" s="178"/>
      <c r="AB20" s="178"/>
      <c r="AC20" s="184"/>
      <c r="AD20" s="184"/>
      <c r="AE20" s="184"/>
      <c r="AF20" s="184"/>
      <c r="AG20" s="190"/>
      <c r="AH20" s="190"/>
      <c r="AI20" s="190"/>
      <c r="AJ20" s="190"/>
      <c r="AK20" s="190"/>
      <c r="AL20" s="190"/>
      <c r="AM20" s="190"/>
      <c r="AN20" s="206"/>
      <c r="AO20" s="206"/>
      <c r="AP20" s="206"/>
      <c r="AQ20" s="206"/>
      <c r="AR20" s="206"/>
      <c r="AS20" s="206"/>
      <c r="AT20" s="206"/>
      <c r="AU20" s="206"/>
      <c r="AV20" s="206"/>
      <c r="AW20" s="206"/>
      <c r="AX20" s="206"/>
      <c r="AY20" s="206"/>
      <c r="AZ20" s="206"/>
      <c r="BA20" s="206"/>
      <c r="BB20" s="206"/>
      <c r="BC20" s="206"/>
      <c r="BD20" s="206"/>
      <c r="BE20" s="206"/>
      <c r="BF20" s="206"/>
      <c r="BG20" s="206"/>
      <c r="BH20" s="206"/>
      <c r="BI20" s="206"/>
      <c r="BJ20" s="206"/>
      <c r="BK20" s="206"/>
      <c r="BL20" s="206"/>
      <c r="BM20" s="206"/>
      <c r="BN20" s="206"/>
      <c r="BO20" s="206"/>
      <c r="BP20" s="206"/>
      <c r="BQ20" s="206"/>
      <c r="BR20" s="206"/>
      <c r="BS20" s="206"/>
      <c r="BT20" s="206"/>
      <c r="BU20" s="206"/>
      <c r="BV20" s="206"/>
      <c r="BW20" s="206"/>
      <c r="BX20" s="206"/>
      <c r="BY20" s="206"/>
      <c r="BZ20" s="206"/>
      <c r="CA20" s="206"/>
      <c r="CB20" s="206"/>
      <c r="CC20" s="206"/>
      <c r="CD20" s="206"/>
      <c r="CE20" s="206"/>
      <c r="CF20" s="206"/>
      <c r="CG20" s="206"/>
      <c r="CH20" s="206"/>
      <c r="CI20" s="206"/>
      <c r="CJ20" s="206"/>
      <c r="CK20" s="206"/>
      <c r="CL20" s="206"/>
      <c r="CM20" s="206"/>
      <c r="CN20" s="206"/>
      <c r="CO20" s="206"/>
      <c r="CP20" s="206"/>
      <c r="CQ20" s="206"/>
      <c r="CR20" s="206"/>
    </row>
    <row r="21" s="122" customFormat="1" ht="100" customHeight="1" spans="1:96">
      <c r="A21" s="156" t="s">
        <v>58</v>
      </c>
      <c r="B21" s="150" t="s">
        <v>66</v>
      </c>
      <c r="C21" s="150"/>
      <c r="D21" s="150"/>
      <c r="E21" s="149"/>
      <c r="F21" s="149"/>
      <c r="G21" s="149"/>
      <c r="H21" s="149"/>
      <c r="I21" s="149"/>
      <c r="J21" s="150"/>
      <c r="K21" s="178">
        <f t="shared" ref="K21:S21" si="16">SUM(K22:K23)</f>
        <v>29</v>
      </c>
      <c r="L21" s="178">
        <f t="shared" si="16"/>
        <v>2050</v>
      </c>
      <c r="M21" s="178">
        <f t="shared" si="16"/>
        <v>5181</v>
      </c>
      <c r="N21" s="178">
        <f t="shared" si="16"/>
        <v>1546</v>
      </c>
      <c r="O21" s="178">
        <f t="shared" si="16"/>
        <v>1090</v>
      </c>
      <c r="P21" s="178">
        <f t="shared" si="16"/>
        <v>1090</v>
      </c>
      <c r="Q21" s="178">
        <f t="shared" si="16"/>
        <v>0</v>
      </c>
      <c r="R21" s="178">
        <f t="shared" si="16"/>
        <v>0</v>
      </c>
      <c r="S21" s="178">
        <f t="shared" si="16"/>
        <v>66</v>
      </c>
      <c r="T21" s="178">
        <f t="shared" ref="T21:AB21" si="17">SUM(T22:T23)</f>
        <v>390</v>
      </c>
      <c r="U21" s="178">
        <f t="shared" si="17"/>
        <v>0</v>
      </c>
      <c r="V21" s="178">
        <f t="shared" si="17"/>
        <v>0</v>
      </c>
      <c r="W21" s="178">
        <f t="shared" si="17"/>
        <v>0</v>
      </c>
      <c r="X21" s="178">
        <f t="shared" si="17"/>
        <v>0</v>
      </c>
      <c r="Y21" s="178">
        <f t="shared" si="17"/>
        <v>0</v>
      </c>
      <c r="Z21" s="178">
        <f t="shared" si="17"/>
        <v>0</v>
      </c>
      <c r="AA21" s="178">
        <f t="shared" si="17"/>
        <v>0</v>
      </c>
      <c r="AB21" s="178">
        <f t="shared" si="17"/>
        <v>0</v>
      </c>
      <c r="AC21" s="184"/>
      <c r="AD21" s="184"/>
      <c r="AE21" s="184"/>
      <c r="AF21" s="184"/>
      <c r="AG21" s="190"/>
      <c r="AH21" s="190"/>
      <c r="AI21" s="190"/>
      <c r="AJ21" s="190"/>
      <c r="AK21" s="190"/>
      <c r="AL21" s="190"/>
      <c r="AM21" s="190"/>
      <c r="AN21" s="206"/>
      <c r="AO21" s="206"/>
      <c r="AP21" s="206"/>
      <c r="AQ21" s="206"/>
      <c r="AR21" s="206"/>
      <c r="AS21" s="206"/>
      <c r="AT21" s="206"/>
      <c r="AU21" s="206"/>
      <c r="AV21" s="206"/>
      <c r="AW21" s="206"/>
      <c r="AX21" s="206"/>
      <c r="AY21" s="206"/>
      <c r="AZ21" s="206"/>
      <c r="BA21" s="206"/>
      <c r="BB21" s="206"/>
      <c r="BC21" s="206"/>
      <c r="BD21" s="206"/>
      <c r="BE21" s="206"/>
      <c r="BF21" s="206"/>
      <c r="BG21" s="206"/>
      <c r="BH21" s="206"/>
      <c r="BI21" s="206"/>
      <c r="BJ21" s="206"/>
      <c r="BK21" s="206"/>
      <c r="BL21" s="206"/>
      <c r="BM21" s="206"/>
      <c r="BN21" s="206"/>
      <c r="BO21" s="206"/>
      <c r="BP21" s="206"/>
      <c r="BQ21" s="206"/>
      <c r="BR21" s="206"/>
      <c r="BS21" s="206"/>
      <c r="BT21" s="206"/>
      <c r="BU21" s="206"/>
      <c r="BV21" s="206"/>
      <c r="BW21" s="206"/>
      <c r="BX21" s="206"/>
      <c r="BY21" s="206"/>
      <c r="BZ21" s="206"/>
      <c r="CA21" s="206"/>
      <c r="CB21" s="206"/>
      <c r="CC21" s="206"/>
      <c r="CD21" s="206"/>
      <c r="CE21" s="206"/>
      <c r="CF21" s="206"/>
      <c r="CG21" s="206"/>
      <c r="CH21" s="206"/>
      <c r="CI21" s="206"/>
      <c r="CJ21" s="206"/>
      <c r="CK21" s="206"/>
      <c r="CL21" s="206"/>
      <c r="CM21" s="206"/>
      <c r="CN21" s="206"/>
      <c r="CO21" s="206"/>
      <c r="CP21" s="206"/>
      <c r="CQ21" s="206"/>
      <c r="CR21" s="206"/>
    </row>
    <row r="22" s="124" customFormat="1" ht="409" customHeight="1" spans="1:97">
      <c r="A22" s="151">
        <v>5</v>
      </c>
      <c r="B22" s="152" t="s">
        <v>67</v>
      </c>
      <c r="C22" s="152">
        <v>2025</v>
      </c>
      <c r="D22" s="167" t="s">
        <v>68</v>
      </c>
      <c r="E22" s="154" t="s">
        <v>40</v>
      </c>
      <c r="F22" s="154" t="s">
        <v>66</v>
      </c>
      <c r="G22" s="152" t="s">
        <v>47</v>
      </c>
      <c r="H22" s="152" t="s">
        <v>69</v>
      </c>
      <c r="I22" s="152" t="s">
        <v>70</v>
      </c>
      <c r="J22" s="247" t="s">
        <v>71</v>
      </c>
      <c r="K22" s="152">
        <v>4</v>
      </c>
      <c r="L22" s="152">
        <f>788+912</f>
        <v>1700</v>
      </c>
      <c r="M22" s="152">
        <f>2878+1251</f>
        <v>4129</v>
      </c>
      <c r="N22" s="152">
        <f>1090+66</f>
        <v>1156</v>
      </c>
      <c r="O22" s="265">
        <v>1090</v>
      </c>
      <c r="P22" s="152">
        <v>1090</v>
      </c>
      <c r="Q22" s="152"/>
      <c r="R22" s="152"/>
      <c r="S22" s="152">
        <v>66</v>
      </c>
      <c r="T22" s="152"/>
      <c r="U22" s="152"/>
      <c r="V22" s="152"/>
      <c r="W22" s="152"/>
      <c r="X22" s="152"/>
      <c r="Y22" s="152"/>
      <c r="Z22" s="152"/>
      <c r="AA22" s="152"/>
      <c r="AB22" s="152"/>
      <c r="AC22" s="152" t="s">
        <v>72</v>
      </c>
      <c r="AD22" s="152" t="s">
        <v>54</v>
      </c>
      <c r="AE22" s="152" t="s">
        <v>72</v>
      </c>
      <c r="AF22" s="152" t="s">
        <v>54</v>
      </c>
      <c r="AG22" s="152" t="s">
        <v>55</v>
      </c>
      <c r="AH22" s="238" t="s">
        <v>384</v>
      </c>
      <c r="AI22" s="238" t="s">
        <v>74</v>
      </c>
      <c r="AJ22" s="175" t="s">
        <v>402</v>
      </c>
      <c r="AK22" s="152" t="s">
        <v>403</v>
      </c>
      <c r="AL22" s="152" t="s">
        <v>367</v>
      </c>
      <c r="AM22" s="204"/>
      <c r="AN22" s="134"/>
      <c r="AO22" s="134"/>
      <c r="AP22" s="134"/>
      <c r="AQ22" s="134"/>
      <c r="AR22" s="134"/>
      <c r="AS22" s="134"/>
      <c r="AT22" s="134"/>
      <c r="AU22" s="134"/>
      <c r="AV22" s="134"/>
      <c r="AW22" s="134"/>
      <c r="AX22" s="134"/>
      <c r="AY22" s="134"/>
      <c r="AZ22" s="134"/>
      <c r="BA22" s="134"/>
      <c r="BB22" s="134"/>
      <c r="BC22" s="134"/>
      <c r="BD22" s="134"/>
      <c r="BE22" s="134"/>
      <c r="BF22" s="134"/>
      <c r="BG22" s="134"/>
      <c r="BH22" s="134"/>
      <c r="BI22" s="134"/>
      <c r="BJ22" s="134"/>
      <c r="BK22" s="134"/>
      <c r="BL22" s="134"/>
      <c r="BM22" s="134"/>
      <c r="BN22" s="134"/>
      <c r="BO22" s="134"/>
      <c r="BP22" s="134"/>
      <c r="BQ22" s="134"/>
      <c r="BR22" s="134"/>
      <c r="BS22" s="134"/>
      <c r="BT22" s="134"/>
      <c r="BU22" s="134"/>
      <c r="BV22" s="134"/>
      <c r="BW22" s="134"/>
      <c r="BX22" s="134"/>
      <c r="BY22" s="134"/>
      <c r="BZ22" s="134"/>
      <c r="CA22" s="134"/>
      <c r="CB22" s="134"/>
      <c r="CC22" s="134"/>
      <c r="CD22" s="134"/>
      <c r="CE22" s="134"/>
      <c r="CF22" s="134"/>
      <c r="CG22" s="134"/>
      <c r="CH22" s="134"/>
      <c r="CI22" s="134"/>
      <c r="CJ22" s="134"/>
      <c r="CK22" s="134"/>
      <c r="CL22" s="134"/>
      <c r="CM22" s="134"/>
      <c r="CN22" s="134"/>
      <c r="CO22" s="134"/>
      <c r="CP22" s="134"/>
      <c r="CQ22" s="134"/>
      <c r="CR22" s="134"/>
      <c r="CS22" s="213"/>
    </row>
    <row r="23" s="279" customFormat="1" ht="409" customHeight="1" spans="1:96">
      <c r="A23" s="281">
        <v>6</v>
      </c>
      <c r="B23" s="266" t="s">
        <v>415</v>
      </c>
      <c r="C23" s="266">
        <v>2025</v>
      </c>
      <c r="D23" s="278" t="s">
        <v>416</v>
      </c>
      <c r="E23" s="275" t="s">
        <v>40</v>
      </c>
      <c r="F23" s="275" t="s">
        <v>66</v>
      </c>
      <c r="G23" s="266" t="s">
        <v>47</v>
      </c>
      <c r="H23" s="266" t="s">
        <v>417</v>
      </c>
      <c r="I23" s="266" t="s">
        <v>418</v>
      </c>
      <c r="J23" s="282" t="s">
        <v>434</v>
      </c>
      <c r="K23" s="266">
        <v>25</v>
      </c>
      <c r="L23" s="266">
        <v>350</v>
      </c>
      <c r="M23" s="266">
        <v>1052</v>
      </c>
      <c r="N23" s="266">
        <v>390</v>
      </c>
      <c r="O23" s="266"/>
      <c r="P23" s="266"/>
      <c r="Q23" s="266"/>
      <c r="R23" s="266"/>
      <c r="S23" s="266"/>
      <c r="T23" s="266">
        <v>390</v>
      </c>
      <c r="U23" s="266"/>
      <c r="V23" s="266"/>
      <c r="W23" s="266"/>
      <c r="X23" s="266"/>
      <c r="Y23" s="266"/>
      <c r="Z23" s="266"/>
      <c r="AA23" s="266"/>
      <c r="AB23" s="266"/>
      <c r="AC23" s="266" t="s">
        <v>83</v>
      </c>
      <c r="AD23" s="266" t="s">
        <v>84</v>
      </c>
      <c r="AE23" s="266" t="s">
        <v>72</v>
      </c>
      <c r="AF23" s="266" t="s">
        <v>54</v>
      </c>
      <c r="AG23" s="266" t="s">
        <v>55</v>
      </c>
      <c r="AH23" s="272" t="s">
        <v>420</v>
      </c>
      <c r="AI23" s="272" t="s">
        <v>421</v>
      </c>
      <c r="AJ23" s="273"/>
      <c r="AK23" s="266"/>
      <c r="AL23" s="152" t="s">
        <v>367</v>
      </c>
      <c r="AM23" s="204" t="s">
        <v>477</v>
      </c>
      <c r="AN23" s="283"/>
      <c r="AO23" s="283"/>
      <c r="AP23" s="283"/>
      <c r="AQ23" s="283"/>
      <c r="AR23" s="283"/>
      <c r="AS23" s="283"/>
      <c r="AT23" s="283"/>
      <c r="AU23" s="283"/>
      <c r="AV23" s="283"/>
      <c r="AW23" s="283"/>
      <c r="AX23" s="283"/>
      <c r="AY23" s="283"/>
      <c r="AZ23" s="283"/>
      <c r="BA23" s="283"/>
      <c r="BB23" s="283"/>
      <c r="BC23" s="283"/>
      <c r="BD23" s="283"/>
      <c r="BE23" s="283"/>
      <c r="BF23" s="283"/>
      <c r="BG23" s="283"/>
      <c r="BH23" s="283"/>
      <c r="BI23" s="283"/>
      <c r="BJ23" s="283"/>
      <c r="BK23" s="283"/>
      <c r="BL23" s="283"/>
      <c r="BM23" s="283"/>
      <c r="BN23" s="283"/>
      <c r="BO23" s="283"/>
      <c r="BP23" s="283"/>
      <c r="BQ23" s="283"/>
      <c r="BR23" s="283"/>
      <c r="BS23" s="283"/>
      <c r="BT23" s="283"/>
      <c r="BU23" s="283"/>
      <c r="BV23" s="283"/>
      <c r="BW23" s="283"/>
      <c r="BX23" s="283"/>
      <c r="BY23" s="283"/>
      <c r="BZ23" s="283"/>
      <c r="CA23" s="283"/>
      <c r="CB23" s="283"/>
      <c r="CC23" s="283"/>
      <c r="CD23" s="283"/>
      <c r="CE23" s="283"/>
      <c r="CF23" s="283"/>
      <c r="CG23" s="283"/>
      <c r="CH23" s="283"/>
      <c r="CI23" s="283"/>
      <c r="CJ23" s="283"/>
      <c r="CK23" s="283"/>
      <c r="CL23" s="283"/>
      <c r="CM23" s="283"/>
      <c r="CN23" s="283"/>
      <c r="CO23" s="283"/>
      <c r="CP23" s="283"/>
      <c r="CQ23" s="283"/>
      <c r="CR23" s="283"/>
    </row>
    <row r="24" s="122" customFormat="1" ht="100" customHeight="1" spans="1:96">
      <c r="A24" s="156" t="s">
        <v>58</v>
      </c>
      <c r="B24" s="148" t="s">
        <v>75</v>
      </c>
      <c r="C24" s="148"/>
      <c r="D24" s="148"/>
      <c r="E24" s="149"/>
      <c r="F24" s="149"/>
      <c r="G24" s="149"/>
      <c r="H24" s="149"/>
      <c r="I24" s="149"/>
      <c r="J24" s="148"/>
      <c r="K24" s="178"/>
      <c r="L24" s="178"/>
      <c r="M24" s="178"/>
      <c r="N24" s="178"/>
      <c r="O24" s="178"/>
      <c r="P24" s="178"/>
      <c r="Q24" s="178"/>
      <c r="R24" s="178"/>
      <c r="S24" s="178"/>
      <c r="T24" s="178"/>
      <c r="U24" s="178"/>
      <c r="V24" s="178"/>
      <c r="W24" s="178"/>
      <c r="X24" s="178"/>
      <c r="Y24" s="178"/>
      <c r="Z24" s="178"/>
      <c r="AA24" s="178"/>
      <c r="AB24" s="178"/>
      <c r="AC24" s="184"/>
      <c r="AD24" s="184"/>
      <c r="AE24" s="184"/>
      <c r="AF24" s="184"/>
      <c r="AG24" s="190"/>
      <c r="AH24" s="190"/>
      <c r="AI24" s="190"/>
      <c r="AJ24" s="190"/>
      <c r="AK24" s="190"/>
      <c r="AL24" s="190"/>
      <c r="AM24" s="190"/>
      <c r="AN24" s="206"/>
      <c r="AO24" s="206"/>
      <c r="AP24" s="206"/>
      <c r="AQ24" s="206"/>
      <c r="AR24" s="206"/>
      <c r="AS24" s="206"/>
      <c r="AT24" s="206"/>
      <c r="AU24" s="206"/>
      <c r="AV24" s="206"/>
      <c r="AW24" s="206"/>
      <c r="AX24" s="206"/>
      <c r="AY24" s="206"/>
      <c r="AZ24" s="206"/>
      <c r="BA24" s="206"/>
      <c r="BB24" s="206"/>
      <c r="BC24" s="206"/>
      <c r="BD24" s="206"/>
      <c r="BE24" s="206"/>
      <c r="BF24" s="206"/>
      <c r="BG24" s="206"/>
      <c r="BH24" s="206"/>
      <c r="BI24" s="206"/>
      <c r="BJ24" s="206"/>
      <c r="BK24" s="206"/>
      <c r="BL24" s="206"/>
      <c r="BM24" s="206"/>
      <c r="BN24" s="206"/>
      <c r="BO24" s="206"/>
      <c r="BP24" s="206"/>
      <c r="BQ24" s="206"/>
      <c r="BR24" s="206"/>
      <c r="BS24" s="206"/>
      <c r="BT24" s="206"/>
      <c r="BU24" s="206"/>
      <c r="BV24" s="206"/>
      <c r="BW24" s="206"/>
      <c r="BX24" s="206"/>
      <c r="BY24" s="206"/>
      <c r="BZ24" s="206"/>
      <c r="CA24" s="206"/>
      <c r="CB24" s="206"/>
      <c r="CC24" s="206"/>
      <c r="CD24" s="206"/>
      <c r="CE24" s="206"/>
      <c r="CF24" s="206"/>
      <c r="CG24" s="206"/>
      <c r="CH24" s="206"/>
      <c r="CI24" s="206"/>
      <c r="CJ24" s="206"/>
      <c r="CK24" s="206"/>
      <c r="CL24" s="206"/>
      <c r="CM24" s="206"/>
      <c r="CN24" s="206"/>
      <c r="CO24" s="206"/>
      <c r="CP24" s="206"/>
      <c r="CQ24" s="206"/>
      <c r="CR24" s="206"/>
    </row>
    <row r="25" s="122" customFormat="1" ht="100" customHeight="1" spans="1:96">
      <c r="A25" s="156" t="s">
        <v>58</v>
      </c>
      <c r="B25" s="148" t="s">
        <v>76</v>
      </c>
      <c r="C25" s="148"/>
      <c r="D25" s="148"/>
      <c r="E25" s="149"/>
      <c r="F25" s="149"/>
      <c r="G25" s="149"/>
      <c r="H25" s="149"/>
      <c r="I25" s="149"/>
      <c r="J25" s="148"/>
      <c r="K25" s="178">
        <f t="shared" ref="K25:S25" si="18">SUM(K26:K28)</f>
        <v>2580</v>
      </c>
      <c r="L25" s="178">
        <f t="shared" si="18"/>
        <v>2191</v>
      </c>
      <c r="M25" s="178">
        <f t="shared" si="18"/>
        <v>8849</v>
      </c>
      <c r="N25" s="178">
        <f t="shared" si="18"/>
        <v>1394</v>
      </c>
      <c r="O25" s="178">
        <f t="shared" si="18"/>
        <v>1394</v>
      </c>
      <c r="P25" s="178">
        <f t="shared" si="18"/>
        <v>994</v>
      </c>
      <c r="Q25" s="178">
        <f t="shared" si="18"/>
        <v>0</v>
      </c>
      <c r="R25" s="178">
        <f t="shared" si="18"/>
        <v>400</v>
      </c>
      <c r="S25" s="178">
        <f t="shared" si="18"/>
        <v>0</v>
      </c>
      <c r="T25" s="178">
        <f t="shared" ref="T25:AB25" si="19">SUM(T26:T28)</f>
        <v>0</v>
      </c>
      <c r="U25" s="178">
        <f t="shared" si="19"/>
        <v>0</v>
      </c>
      <c r="V25" s="178">
        <f t="shared" si="19"/>
        <v>0</v>
      </c>
      <c r="W25" s="178">
        <f t="shared" si="19"/>
        <v>0</v>
      </c>
      <c r="X25" s="178">
        <f t="shared" si="19"/>
        <v>0</v>
      </c>
      <c r="Y25" s="178">
        <f t="shared" si="19"/>
        <v>0</v>
      </c>
      <c r="Z25" s="178">
        <f t="shared" si="19"/>
        <v>0</v>
      </c>
      <c r="AA25" s="178">
        <f t="shared" si="19"/>
        <v>0</v>
      </c>
      <c r="AB25" s="178">
        <f t="shared" si="19"/>
        <v>0</v>
      </c>
      <c r="AC25" s="184"/>
      <c r="AD25" s="184"/>
      <c r="AE25" s="184"/>
      <c r="AF25" s="184"/>
      <c r="AG25" s="190"/>
      <c r="AH25" s="190"/>
      <c r="AI25" s="190"/>
      <c r="AJ25" s="190"/>
      <c r="AK25" s="190"/>
      <c r="AL25" s="190"/>
      <c r="AM25" s="190"/>
      <c r="AN25" s="206"/>
      <c r="AO25" s="206"/>
      <c r="AP25" s="206"/>
      <c r="AQ25" s="206"/>
      <c r="AR25" s="206"/>
      <c r="AS25" s="206"/>
      <c r="AT25" s="206"/>
      <c r="AU25" s="206"/>
      <c r="AV25" s="206"/>
      <c r="AW25" s="206"/>
      <c r="AX25" s="206"/>
      <c r="AY25" s="206"/>
      <c r="AZ25" s="206"/>
      <c r="BA25" s="206"/>
      <c r="BB25" s="206"/>
      <c r="BC25" s="206"/>
      <c r="BD25" s="206"/>
      <c r="BE25" s="206"/>
      <c r="BF25" s="206"/>
      <c r="BG25" s="206"/>
      <c r="BH25" s="206"/>
      <c r="BI25" s="206"/>
      <c r="BJ25" s="206"/>
      <c r="BK25" s="206"/>
      <c r="BL25" s="206"/>
      <c r="BM25" s="206"/>
      <c r="BN25" s="206"/>
      <c r="BO25" s="206"/>
      <c r="BP25" s="206"/>
      <c r="BQ25" s="206"/>
      <c r="BR25" s="206"/>
      <c r="BS25" s="206"/>
      <c r="BT25" s="206"/>
      <c r="BU25" s="206"/>
      <c r="BV25" s="206"/>
      <c r="BW25" s="206"/>
      <c r="BX25" s="206"/>
      <c r="BY25" s="206"/>
      <c r="BZ25" s="206"/>
      <c r="CA25" s="206"/>
      <c r="CB25" s="206"/>
      <c r="CC25" s="206"/>
      <c r="CD25" s="206"/>
      <c r="CE25" s="206"/>
      <c r="CF25" s="206"/>
      <c r="CG25" s="206"/>
      <c r="CH25" s="206"/>
      <c r="CI25" s="206"/>
      <c r="CJ25" s="206"/>
      <c r="CK25" s="206"/>
      <c r="CL25" s="206"/>
      <c r="CM25" s="206"/>
      <c r="CN25" s="206"/>
      <c r="CO25" s="206"/>
      <c r="CP25" s="206"/>
      <c r="CQ25" s="206"/>
      <c r="CR25" s="206"/>
    </row>
    <row r="26" s="124" customFormat="1" ht="184" customHeight="1" spans="1:97">
      <c r="A26" s="151">
        <v>7</v>
      </c>
      <c r="B26" s="152" t="s">
        <v>77</v>
      </c>
      <c r="C26" s="161">
        <v>2025</v>
      </c>
      <c r="D26" s="153" t="s">
        <v>78</v>
      </c>
      <c r="E26" s="154" t="s">
        <v>40</v>
      </c>
      <c r="F26" s="154" t="s">
        <v>79</v>
      </c>
      <c r="G26" s="154" t="s">
        <v>47</v>
      </c>
      <c r="H26" s="154" t="s">
        <v>385</v>
      </c>
      <c r="I26" s="154" t="s">
        <v>81</v>
      </c>
      <c r="J26" s="153" t="s">
        <v>386</v>
      </c>
      <c r="K26" s="154">
        <v>500</v>
      </c>
      <c r="L26" s="154">
        <v>882</v>
      </c>
      <c r="M26" s="154">
        <v>2546</v>
      </c>
      <c r="N26" s="154">
        <v>150</v>
      </c>
      <c r="O26" s="267">
        <v>150</v>
      </c>
      <c r="P26" s="154">
        <v>150</v>
      </c>
      <c r="Q26" s="154"/>
      <c r="R26" s="154"/>
      <c r="S26" s="154"/>
      <c r="T26" s="154"/>
      <c r="U26" s="154"/>
      <c r="V26" s="154"/>
      <c r="W26" s="154"/>
      <c r="X26" s="154"/>
      <c r="Y26" s="154"/>
      <c r="Z26" s="154"/>
      <c r="AA26" s="154"/>
      <c r="AB26" s="154"/>
      <c r="AC26" s="154" t="s">
        <v>83</v>
      </c>
      <c r="AD26" s="154" t="s">
        <v>84</v>
      </c>
      <c r="AE26" s="154" t="s">
        <v>92</v>
      </c>
      <c r="AF26" s="152" t="s">
        <v>93</v>
      </c>
      <c r="AG26" s="152" t="s">
        <v>55</v>
      </c>
      <c r="AH26" s="167" t="s">
        <v>85</v>
      </c>
      <c r="AI26" s="167" t="s">
        <v>86</v>
      </c>
      <c r="AJ26" s="175" t="s">
        <v>402</v>
      </c>
      <c r="AK26" s="152" t="s">
        <v>403</v>
      </c>
      <c r="AL26" s="152" t="s">
        <v>367</v>
      </c>
      <c r="AM26" s="204"/>
      <c r="AN26" s="134"/>
      <c r="AO26" s="134"/>
      <c r="AP26" s="134"/>
      <c r="AQ26" s="134"/>
      <c r="AR26" s="134"/>
      <c r="AS26" s="134"/>
      <c r="AT26" s="134"/>
      <c r="AU26" s="134"/>
      <c r="AV26" s="134"/>
      <c r="AW26" s="134"/>
      <c r="AX26" s="134"/>
      <c r="AY26" s="134"/>
      <c r="AZ26" s="134"/>
      <c r="BA26" s="134"/>
      <c r="BB26" s="134"/>
      <c r="BC26" s="134"/>
      <c r="BD26" s="134"/>
      <c r="BE26" s="134"/>
      <c r="BF26" s="134"/>
      <c r="BG26" s="134"/>
      <c r="BH26" s="134"/>
      <c r="BI26" s="134"/>
      <c r="BJ26" s="134"/>
      <c r="BK26" s="134"/>
      <c r="BL26" s="134"/>
      <c r="BM26" s="134"/>
      <c r="BN26" s="134"/>
      <c r="BO26" s="134"/>
      <c r="BP26" s="134"/>
      <c r="BQ26" s="134"/>
      <c r="BR26" s="134"/>
      <c r="BS26" s="134"/>
      <c r="BT26" s="134"/>
      <c r="BU26" s="134"/>
      <c r="BV26" s="134"/>
      <c r="BW26" s="134"/>
      <c r="BX26" s="134"/>
      <c r="BY26" s="134"/>
      <c r="BZ26" s="134"/>
      <c r="CA26" s="134"/>
      <c r="CB26" s="134"/>
      <c r="CC26" s="134"/>
      <c r="CD26" s="134"/>
      <c r="CE26" s="134"/>
      <c r="CF26" s="134"/>
      <c r="CG26" s="134"/>
      <c r="CH26" s="134"/>
      <c r="CI26" s="134"/>
      <c r="CJ26" s="134"/>
      <c r="CK26" s="134"/>
      <c r="CL26" s="134"/>
      <c r="CM26" s="134"/>
      <c r="CN26" s="134"/>
      <c r="CO26" s="134"/>
      <c r="CP26" s="134"/>
      <c r="CQ26" s="134"/>
      <c r="CR26" s="134"/>
      <c r="CS26" s="213"/>
    </row>
    <row r="27" s="124" customFormat="1" ht="225" customHeight="1" spans="1:97">
      <c r="A27" s="151">
        <v>8</v>
      </c>
      <c r="B27" s="152" t="s">
        <v>87</v>
      </c>
      <c r="C27" s="161">
        <v>2025</v>
      </c>
      <c r="D27" s="153" t="s">
        <v>88</v>
      </c>
      <c r="E27" s="154" t="s">
        <v>40</v>
      </c>
      <c r="F27" s="154" t="s">
        <v>65</v>
      </c>
      <c r="G27" s="152" t="s">
        <v>47</v>
      </c>
      <c r="H27" s="152" t="s">
        <v>89</v>
      </c>
      <c r="I27" s="152" t="s">
        <v>90</v>
      </c>
      <c r="J27" s="167" t="s">
        <v>91</v>
      </c>
      <c r="K27" s="152">
        <v>280</v>
      </c>
      <c r="L27" s="152">
        <v>650</v>
      </c>
      <c r="M27" s="152">
        <v>3500</v>
      </c>
      <c r="N27" s="152">
        <v>44</v>
      </c>
      <c r="O27" s="265">
        <v>44</v>
      </c>
      <c r="P27" s="152">
        <v>44</v>
      </c>
      <c r="Q27" s="152"/>
      <c r="R27" s="152"/>
      <c r="S27" s="152"/>
      <c r="T27" s="152"/>
      <c r="U27" s="152"/>
      <c r="V27" s="152"/>
      <c r="W27" s="152"/>
      <c r="X27" s="152"/>
      <c r="Y27" s="152"/>
      <c r="Z27" s="152"/>
      <c r="AA27" s="152"/>
      <c r="AB27" s="152"/>
      <c r="AC27" s="152" t="s">
        <v>92</v>
      </c>
      <c r="AD27" s="152" t="s">
        <v>93</v>
      </c>
      <c r="AE27" s="152" t="s">
        <v>92</v>
      </c>
      <c r="AF27" s="152" t="s">
        <v>93</v>
      </c>
      <c r="AG27" s="152" t="s">
        <v>55</v>
      </c>
      <c r="AH27" s="167" t="s">
        <v>388</v>
      </c>
      <c r="AI27" s="167" t="s">
        <v>94</v>
      </c>
      <c r="AJ27" s="175" t="s">
        <v>402</v>
      </c>
      <c r="AK27" s="152" t="s">
        <v>403</v>
      </c>
      <c r="AL27" s="152" t="s">
        <v>367</v>
      </c>
      <c r="AM27" s="204"/>
      <c r="AN27" s="134"/>
      <c r="AO27" s="134"/>
      <c r="AP27" s="134"/>
      <c r="AQ27" s="134"/>
      <c r="AR27" s="134"/>
      <c r="AS27" s="134"/>
      <c r="AT27" s="134"/>
      <c r="AU27" s="134"/>
      <c r="AV27" s="134"/>
      <c r="AW27" s="134"/>
      <c r="AX27" s="134"/>
      <c r="AY27" s="134"/>
      <c r="AZ27" s="134"/>
      <c r="BA27" s="134"/>
      <c r="BB27" s="134"/>
      <c r="BC27" s="134"/>
      <c r="BD27" s="134"/>
      <c r="BE27" s="134"/>
      <c r="BF27" s="134"/>
      <c r="BG27" s="134"/>
      <c r="BH27" s="134"/>
      <c r="BI27" s="134"/>
      <c r="BJ27" s="134"/>
      <c r="BK27" s="134"/>
      <c r="BL27" s="134"/>
      <c r="BM27" s="134"/>
      <c r="BN27" s="134"/>
      <c r="BO27" s="134"/>
      <c r="BP27" s="134"/>
      <c r="BQ27" s="134"/>
      <c r="BR27" s="134"/>
      <c r="BS27" s="134"/>
      <c r="BT27" s="134"/>
      <c r="BU27" s="134"/>
      <c r="BV27" s="134"/>
      <c r="BW27" s="134"/>
      <c r="BX27" s="134"/>
      <c r="BY27" s="134"/>
      <c r="BZ27" s="134"/>
      <c r="CA27" s="134"/>
      <c r="CB27" s="134"/>
      <c r="CC27" s="134"/>
      <c r="CD27" s="134"/>
      <c r="CE27" s="134"/>
      <c r="CF27" s="134"/>
      <c r="CG27" s="134"/>
      <c r="CH27" s="134"/>
      <c r="CI27" s="134"/>
      <c r="CJ27" s="134"/>
      <c r="CK27" s="134"/>
      <c r="CL27" s="134"/>
      <c r="CM27" s="134"/>
      <c r="CN27" s="134"/>
      <c r="CO27" s="134"/>
      <c r="CP27" s="134"/>
      <c r="CQ27" s="134"/>
      <c r="CR27" s="134"/>
      <c r="CS27" s="213"/>
    </row>
    <row r="28" s="124" customFormat="1" ht="409" customHeight="1" spans="1:97">
      <c r="A28" s="151">
        <v>9</v>
      </c>
      <c r="B28" s="152" t="s">
        <v>303</v>
      </c>
      <c r="C28" s="161">
        <v>2025</v>
      </c>
      <c r="D28" s="153" t="s">
        <v>304</v>
      </c>
      <c r="E28" s="154" t="s">
        <v>40</v>
      </c>
      <c r="F28" s="154" t="s">
        <v>65</v>
      </c>
      <c r="G28" s="154" t="s">
        <v>47</v>
      </c>
      <c r="H28" s="154" t="s">
        <v>305</v>
      </c>
      <c r="I28" s="154" t="s">
        <v>70</v>
      </c>
      <c r="J28" s="153" t="s">
        <v>389</v>
      </c>
      <c r="K28" s="152">
        <v>1800</v>
      </c>
      <c r="L28" s="152">
        <v>659</v>
      </c>
      <c r="M28" s="152">
        <v>2803</v>
      </c>
      <c r="N28" s="152">
        <v>1200</v>
      </c>
      <c r="O28" s="265">
        <v>1200</v>
      </c>
      <c r="P28" s="152">
        <v>800</v>
      </c>
      <c r="Q28" s="152"/>
      <c r="R28" s="152">
        <v>400</v>
      </c>
      <c r="S28" s="152"/>
      <c r="T28" s="152"/>
      <c r="U28" s="152"/>
      <c r="V28" s="152"/>
      <c r="W28" s="152"/>
      <c r="X28" s="152"/>
      <c r="Y28" s="152"/>
      <c r="Z28" s="152"/>
      <c r="AA28" s="152"/>
      <c r="AB28" s="152"/>
      <c r="AC28" s="154" t="s">
        <v>83</v>
      </c>
      <c r="AD28" s="154" t="s">
        <v>84</v>
      </c>
      <c r="AE28" s="152" t="s">
        <v>72</v>
      </c>
      <c r="AF28" s="152" t="s">
        <v>54</v>
      </c>
      <c r="AG28" s="152" t="s">
        <v>55</v>
      </c>
      <c r="AH28" s="153" t="s">
        <v>390</v>
      </c>
      <c r="AI28" s="153" t="s">
        <v>308</v>
      </c>
      <c r="AJ28" s="175" t="s">
        <v>402</v>
      </c>
      <c r="AK28" s="152" t="s">
        <v>403</v>
      </c>
      <c r="AL28" s="152" t="s">
        <v>367</v>
      </c>
      <c r="AM28" s="204"/>
      <c r="AN28" s="134"/>
      <c r="AO28" s="134"/>
      <c r="AP28" s="134"/>
      <c r="AQ28" s="134"/>
      <c r="AR28" s="134"/>
      <c r="AS28" s="134"/>
      <c r="AT28" s="134"/>
      <c r="AU28" s="134"/>
      <c r="AV28" s="134"/>
      <c r="AW28" s="134"/>
      <c r="AX28" s="134"/>
      <c r="AY28" s="134"/>
      <c r="AZ28" s="134"/>
      <c r="BA28" s="134"/>
      <c r="BB28" s="134"/>
      <c r="BC28" s="134"/>
      <c r="BD28" s="134"/>
      <c r="BE28" s="134"/>
      <c r="BF28" s="134"/>
      <c r="BG28" s="134"/>
      <c r="BH28" s="134"/>
      <c r="BI28" s="134"/>
      <c r="BJ28" s="134"/>
      <c r="BK28" s="134"/>
      <c r="BL28" s="134"/>
      <c r="BM28" s="134"/>
      <c r="BN28" s="134"/>
      <c r="BO28" s="134"/>
      <c r="BP28" s="134"/>
      <c r="BQ28" s="134"/>
      <c r="BR28" s="134"/>
      <c r="BS28" s="134"/>
      <c r="BT28" s="134"/>
      <c r="BU28" s="134"/>
      <c r="BV28" s="134"/>
      <c r="BW28" s="134"/>
      <c r="BX28" s="134"/>
      <c r="BY28" s="134"/>
      <c r="BZ28" s="134"/>
      <c r="CA28" s="134"/>
      <c r="CB28" s="134"/>
      <c r="CC28" s="134"/>
      <c r="CD28" s="134"/>
      <c r="CE28" s="134"/>
      <c r="CF28" s="134"/>
      <c r="CG28" s="134"/>
      <c r="CH28" s="134"/>
      <c r="CI28" s="134"/>
      <c r="CJ28" s="134"/>
      <c r="CK28" s="134"/>
      <c r="CL28" s="134"/>
      <c r="CM28" s="134"/>
      <c r="CN28" s="134"/>
      <c r="CO28" s="134"/>
      <c r="CP28" s="134"/>
      <c r="CQ28" s="134"/>
      <c r="CR28" s="134"/>
      <c r="CS28" s="213"/>
    </row>
    <row r="29" s="125" customFormat="1" ht="100" customHeight="1" spans="1:96">
      <c r="A29" s="156" t="s">
        <v>58</v>
      </c>
      <c r="B29" s="148" t="s">
        <v>95</v>
      </c>
      <c r="C29" s="148"/>
      <c r="D29" s="148"/>
      <c r="E29" s="149"/>
      <c r="F29" s="149"/>
      <c r="G29" s="149"/>
      <c r="H29" s="149"/>
      <c r="I29" s="149"/>
      <c r="J29" s="148"/>
      <c r="K29" s="174"/>
      <c r="L29" s="174"/>
      <c r="M29" s="174"/>
      <c r="N29" s="174"/>
      <c r="O29" s="174"/>
      <c r="P29" s="174"/>
      <c r="Q29" s="174"/>
      <c r="R29" s="174"/>
      <c r="S29" s="174"/>
      <c r="T29" s="174"/>
      <c r="U29" s="174"/>
      <c r="V29" s="174"/>
      <c r="W29" s="174"/>
      <c r="X29" s="174"/>
      <c r="Y29" s="174"/>
      <c r="Z29" s="174"/>
      <c r="AA29" s="174"/>
      <c r="AB29" s="174"/>
      <c r="AC29" s="185"/>
      <c r="AD29" s="185"/>
      <c r="AE29" s="185"/>
      <c r="AF29" s="185"/>
      <c r="AG29" s="192"/>
      <c r="AH29" s="192"/>
      <c r="AI29" s="192"/>
      <c r="AJ29" s="192"/>
      <c r="AK29" s="192"/>
      <c r="AL29" s="192"/>
      <c r="AM29" s="192"/>
      <c r="AN29" s="209"/>
      <c r="AO29" s="209"/>
      <c r="AP29" s="209"/>
      <c r="AQ29" s="209"/>
      <c r="AR29" s="209"/>
      <c r="AS29" s="209"/>
      <c r="AT29" s="209"/>
      <c r="AU29" s="209"/>
      <c r="AV29" s="209"/>
      <c r="AW29" s="209"/>
      <c r="AX29" s="209"/>
      <c r="AY29" s="209"/>
      <c r="AZ29" s="209"/>
      <c r="BA29" s="209"/>
      <c r="BB29" s="209"/>
      <c r="BC29" s="209"/>
      <c r="BD29" s="209"/>
      <c r="BE29" s="209"/>
      <c r="BF29" s="209"/>
      <c r="BG29" s="209"/>
      <c r="BH29" s="209"/>
      <c r="BI29" s="209"/>
      <c r="BJ29" s="209"/>
      <c r="BK29" s="209"/>
      <c r="BL29" s="209"/>
      <c r="BM29" s="209"/>
      <c r="BN29" s="209"/>
      <c r="BO29" s="209"/>
      <c r="BP29" s="209"/>
      <c r="BQ29" s="209"/>
      <c r="BR29" s="209"/>
      <c r="BS29" s="209"/>
      <c r="BT29" s="209"/>
      <c r="BU29" s="209"/>
      <c r="BV29" s="209"/>
      <c r="BW29" s="209"/>
      <c r="BX29" s="209"/>
      <c r="BY29" s="209"/>
      <c r="BZ29" s="209"/>
      <c r="CA29" s="209"/>
      <c r="CB29" s="209"/>
      <c r="CC29" s="209"/>
      <c r="CD29" s="209"/>
      <c r="CE29" s="209"/>
      <c r="CF29" s="209"/>
      <c r="CG29" s="209"/>
      <c r="CH29" s="209"/>
      <c r="CI29" s="209"/>
      <c r="CJ29" s="209"/>
      <c r="CK29" s="209"/>
      <c r="CL29" s="209"/>
      <c r="CM29" s="209"/>
      <c r="CN29" s="209"/>
      <c r="CO29" s="209"/>
      <c r="CP29" s="209"/>
      <c r="CQ29" s="209"/>
      <c r="CR29" s="209"/>
    </row>
    <row r="30" s="125" customFormat="1" ht="100" customHeight="1" spans="1:96">
      <c r="A30" s="156" t="s">
        <v>58</v>
      </c>
      <c r="B30" s="148" t="s">
        <v>404</v>
      </c>
      <c r="C30" s="148"/>
      <c r="D30" s="148"/>
      <c r="E30" s="149"/>
      <c r="F30" s="149"/>
      <c r="G30" s="149"/>
      <c r="H30" s="149"/>
      <c r="I30" s="149"/>
      <c r="J30" s="148"/>
      <c r="K30" s="174">
        <v>0</v>
      </c>
      <c r="L30" s="174">
        <v>0</v>
      </c>
      <c r="M30" s="174">
        <v>0</v>
      </c>
      <c r="N30" s="174">
        <v>0</v>
      </c>
      <c r="O30" s="174">
        <v>0</v>
      </c>
      <c r="P30" s="174">
        <v>0</v>
      </c>
      <c r="Q30" s="174">
        <v>0</v>
      </c>
      <c r="R30" s="174">
        <v>0</v>
      </c>
      <c r="S30" s="174">
        <v>0</v>
      </c>
      <c r="T30" s="174">
        <v>0</v>
      </c>
      <c r="U30" s="174">
        <v>0</v>
      </c>
      <c r="V30" s="174">
        <v>0</v>
      </c>
      <c r="W30" s="174">
        <v>0</v>
      </c>
      <c r="X30" s="174">
        <v>0</v>
      </c>
      <c r="Y30" s="174">
        <v>0</v>
      </c>
      <c r="Z30" s="174">
        <v>0</v>
      </c>
      <c r="AA30" s="174">
        <v>0</v>
      </c>
      <c r="AB30" s="174">
        <v>0</v>
      </c>
      <c r="AC30" s="185"/>
      <c r="AD30" s="185"/>
      <c r="AE30" s="185"/>
      <c r="AF30" s="185"/>
      <c r="AG30" s="192"/>
      <c r="AH30" s="192"/>
      <c r="AI30" s="192"/>
      <c r="AJ30" s="192"/>
      <c r="AK30" s="192"/>
      <c r="AL30" s="192"/>
      <c r="AM30" s="192"/>
      <c r="AN30" s="209"/>
      <c r="AO30" s="209"/>
      <c r="AP30" s="209"/>
      <c r="AQ30" s="209"/>
      <c r="AR30" s="209"/>
      <c r="AS30" s="209"/>
      <c r="AT30" s="209"/>
      <c r="AU30" s="209"/>
      <c r="AV30" s="209"/>
      <c r="AW30" s="209"/>
      <c r="AX30" s="209"/>
      <c r="AY30" s="209"/>
      <c r="AZ30" s="209"/>
      <c r="BA30" s="209"/>
      <c r="BB30" s="209"/>
      <c r="BC30" s="209"/>
      <c r="BD30" s="209"/>
      <c r="BE30" s="209"/>
      <c r="BF30" s="209"/>
      <c r="BG30" s="209"/>
      <c r="BH30" s="209"/>
      <c r="BI30" s="209"/>
      <c r="BJ30" s="209"/>
      <c r="BK30" s="209"/>
      <c r="BL30" s="209"/>
      <c r="BM30" s="209"/>
      <c r="BN30" s="209"/>
      <c r="BO30" s="209"/>
      <c r="BP30" s="209"/>
      <c r="BQ30" s="209"/>
      <c r="BR30" s="209"/>
      <c r="BS30" s="209"/>
      <c r="BT30" s="209"/>
      <c r="BU30" s="209"/>
      <c r="BV30" s="209"/>
      <c r="BW30" s="209"/>
      <c r="BX30" s="209"/>
      <c r="BY30" s="209"/>
      <c r="BZ30" s="209"/>
      <c r="CA30" s="209"/>
      <c r="CB30" s="209"/>
      <c r="CC30" s="209"/>
      <c r="CD30" s="209"/>
      <c r="CE30" s="209"/>
      <c r="CF30" s="209"/>
      <c r="CG30" s="209"/>
      <c r="CH30" s="209"/>
      <c r="CI30" s="209"/>
      <c r="CJ30" s="209"/>
      <c r="CK30" s="209"/>
      <c r="CL30" s="209"/>
      <c r="CM30" s="209"/>
      <c r="CN30" s="209"/>
      <c r="CO30" s="209"/>
      <c r="CP30" s="209"/>
      <c r="CQ30" s="209"/>
      <c r="CR30" s="209"/>
    </row>
    <row r="31" s="125" customFormat="1" ht="100" customHeight="1" spans="1:96">
      <c r="A31" s="156" t="s">
        <v>41</v>
      </c>
      <c r="B31" s="148" t="s">
        <v>104</v>
      </c>
      <c r="C31" s="148"/>
      <c r="D31" s="148"/>
      <c r="E31" s="149"/>
      <c r="F31" s="149"/>
      <c r="G31" s="149"/>
      <c r="H31" s="149"/>
      <c r="I31" s="149"/>
      <c r="J31" s="148"/>
      <c r="K31" s="174">
        <f t="shared" ref="K31:S31" si="20">K32+K33+K37+K38</f>
        <v>1300</v>
      </c>
      <c r="L31" s="174">
        <f t="shared" si="20"/>
        <v>1012</v>
      </c>
      <c r="M31" s="174">
        <f t="shared" si="20"/>
        <v>3527</v>
      </c>
      <c r="N31" s="174">
        <f t="shared" si="20"/>
        <v>650</v>
      </c>
      <c r="O31" s="174">
        <f t="shared" si="20"/>
        <v>650</v>
      </c>
      <c r="P31" s="174">
        <f t="shared" si="20"/>
        <v>650</v>
      </c>
      <c r="Q31" s="174">
        <f t="shared" si="20"/>
        <v>0</v>
      </c>
      <c r="R31" s="174">
        <f t="shared" si="20"/>
        <v>0</v>
      </c>
      <c r="S31" s="174">
        <f t="shared" si="20"/>
        <v>0</v>
      </c>
      <c r="T31" s="174">
        <f t="shared" ref="T31:AB31" si="21">T32+T33+T37+T38</f>
        <v>0</v>
      </c>
      <c r="U31" s="174">
        <f t="shared" si="21"/>
        <v>0</v>
      </c>
      <c r="V31" s="174">
        <f t="shared" si="21"/>
        <v>0</v>
      </c>
      <c r="W31" s="174">
        <f t="shared" si="21"/>
        <v>0</v>
      </c>
      <c r="X31" s="174">
        <f t="shared" si="21"/>
        <v>0</v>
      </c>
      <c r="Y31" s="174">
        <f t="shared" si="21"/>
        <v>0</v>
      </c>
      <c r="Z31" s="174">
        <f t="shared" si="21"/>
        <v>0</v>
      </c>
      <c r="AA31" s="174">
        <f t="shared" si="21"/>
        <v>0</v>
      </c>
      <c r="AB31" s="174">
        <f t="shared" si="21"/>
        <v>0</v>
      </c>
      <c r="AC31" s="185"/>
      <c r="AD31" s="185"/>
      <c r="AE31" s="185"/>
      <c r="AF31" s="185"/>
      <c r="AG31" s="192"/>
      <c r="AH31" s="192"/>
      <c r="AI31" s="192"/>
      <c r="AJ31" s="192"/>
      <c r="AK31" s="192"/>
      <c r="AL31" s="192"/>
      <c r="AM31" s="192"/>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row>
    <row r="32" s="125" customFormat="1" ht="100" customHeight="1" spans="1:96">
      <c r="A32" s="156" t="s">
        <v>58</v>
      </c>
      <c r="B32" s="148" t="s">
        <v>105</v>
      </c>
      <c r="C32" s="148"/>
      <c r="D32" s="148"/>
      <c r="E32" s="149"/>
      <c r="F32" s="149"/>
      <c r="G32" s="149"/>
      <c r="H32" s="149"/>
      <c r="I32" s="149"/>
      <c r="J32" s="148"/>
      <c r="K32" s="174"/>
      <c r="L32" s="174"/>
      <c r="M32" s="174"/>
      <c r="N32" s="174"/>
      <c r="O32" s="174"/>
      <c r="P32" s="174"/>
      <c r="Q32" s="174"/>
      <c r="R32" s="174"/>
      <c r="S32" s="174"/>
      <c r="T32" s="174"/>
      <c r="U32" s="174"/>
      <c r="V32" s="174"/>
      <c r="W32" s="174"/>
      <c r="X32" s="174"/>
      <c r="Y32" s="174"/>
      <c r="Z32" s="174"/>
      <c r="AA32" s="174"/>
      <c r="AB32" s="174"/>
      <c r="AC32" s="185"/>
      <c r="AD32" s="185"/>
      <c r="AE32" s="185"/>
      <c r="AF32" s="185"/>
      <c r="AG32" s="192"/>
      <c r="AH32" s="192"/>
      <c r="AI32" s="192"/>
      <c r="AJ32" s="192"/>
      <c r="AK32" s="192"/>
      <c r="AL32" s="192"/>
      <c r="AM32" s="192"/>
      <c r="AN32" s="209"/>
      <c r="AO32" s="209"/>
      <c r="AP32" s="209"/>
      <c r="AQ32" s="209"/>
      <c r="AR32" s="209"/>
      <c r="AS32" s="209"/>
      <c r="AT32" s="209"/>
      <c r="AU32" s="209"/>
      <c r="AV32" s="209"/>
      <c r="AW32" s="209"/>
      <c r="AX32" s="209"/>
      <c r="AY32" s="209"/>
      <c r="AZ32" s="209"/>
      <c r="BA32" s="209"/>
      <c r="BB32" s="209"/>
      <c r="BC32" s="209"/>
      <c r="BD32" s="209"/>
      <c r="BE32" s="209"/>
      <c r="BF32" s="209"/>
      <c r="BG32" s="209"/>
      <c r="BH32" s="209"/>
      <c r="BI32" s="209"/>
      <c r="BJ32" s="209"/>
      <c r="BK32" s="209"/>
      <c r="BL32" s="209"/>
      <c r="BM32" s="209"/>
      <c r="BN32" s="209"/>
      <c r="BO32" s="209"/>
      <c r="BP32" s="209"/>
      <c r="BQ32" s="209"/>
      <c r="BR32" s="209"/>
      <c r="BS32" s="209"/>
      <c r="BT32" s="209"/>
      <c r="BU32" s="209"/>
      <c r="BV32" s="209"/>
      <c r="BW32" s="209"/>
      <c r="BX32" s="209"/>
      <c r="BY32" s="209"/>
      <c r="BZ32" s="209"/>
      <c r="CA32" s="209"/>
      <c r="CB32" s="209"/>
      <c r="CC32" s="209"/>
      <c r="CD32" s="209"/>
      <c r="CE32" s="209"/>
      <c r="CF32" s="209"/>
      <c r="CG32" s="209"/>
      <c r="CH32" s="209"/>
      <c r="CI32" s="209"/>
      <c r="CJ32" s="209"/>
      <c r="CK32" s="209"/>
      <c r="CL32" s="209"/>
      <c r="CM32" s="209"/>
      <c r="CN32" s="209"/>
      <c r="CO32" s="209"/>
      <c r="CP32" s="209"/>
      <c r="CQ32" s="209"/>
      <c r="CR32" s="209"/>
    </row>
    <row r="33" s="125" customFormat="1" ht="100" customHeight="1" spans="1:96">
      <c r="A33" s="156" t="s">
        <v>58</v>
      </c>
      <c r="B33" s="148" t="s">
        <v>106</v>
      </c>
      <c r="C33" s="148"/>
      <c r="D33" s="148"/>
      <c r="E33" s="149"/>
      <c r="F33" s="149"/>
      <c r="G33" s="149"/>
      <c r="H33" s="149"/>
      <c r="I33" s="149"/>
      <c r="J33" s="148"/>
      <c r="K33" s="174">
        <f t="shared" ref="K33:S33" si="22">SUM(K34:K36)</f>
        <v>1300</v>
      </c>
      <c r="L33" s="174">
        <f t="shared" si="22"/>
        <v>1012</v>
      </c>
      <c r="M33" s="174">
        <f t="shared" si="22"/>
        <v>3527</v>
      </c>
      <c r="N33" s="174">
        <f t="shared" si="22"/>
        <v>650</v>
      </c>
      <c r="O33" s="174">
        <f t="shared" si="22"/>
        <v>650</v>
      </c>
      <c r="P33" s="174">
        <f t="shared" si="22"/>
        <v>650</v>
      </c>
      <c r="Q33" s="174">
        <f t="shared" si="22"/>
        <v>0</v>
      </c>
      <c r="R33" s="174">
        <f t="shared" si="22"/>
        <v>0</v>
      </c>
      <c r="S33" s="174">
        <f t="shared" si="22"/>
        <v>0</v>
      </c>
      <c r="T33" s="174">
        <f t="shared" ref="T33:AB33" si="23">SUM(T34:T36)</f>
        <v>0</v>
      </c>
      <c r="U33" s="174">
        <f t="shared" si="23"/>
        <v>0</v>
      </c>
      <c r="V33" s="174">
        <f t="shared" si="23"/>
        <v>0</v>
      </c>
      <c r="W33" s="174">
        <f t="shared" si="23"/>
        <v>0</v>
      </c>
      <c r="X33" s="174">
        <f t="shared" si="23"/>
        <v>0</v>
      </c>
      <c r="Y33" s="174">
        <f t="shared" si="23"/>
        <v>0</v>
      </c>
      <c r="Z33" s="174">
        <f t="shared" si="23"/>
        <v>0</v>
      </c>
      <c r="AA33" s="174">
        <f t="shared" si="23"/>
        <v>0</v>
      </c>
      <c r="AB33" s="174">
        <f t="shared" si="23"/>
        <v>0</v>
      </c>
      <c r="AC33" s="185"/>
      <c r="AD33" s="185"/>
      <c r="AE33" s="185"/>
      <c r="AF33" s="185"/>
      <c r="AG33" s="192"/>
      <c r="AH33" s="192"/>
      <c r="AI33" s="192"/>
      <c r="AJ33" s="192"/>
      <c r="AK33" s="192"/>
      <c r="AL33" s="192"/>
      <c r="AM33" s="192"/>
      <c r="AN33" s="209"/>
      <c r="AO33" s="209"/>
      <c r="AP33" s="209"/>
      <c r="AQ33" s="209"/>
      <c r="AR33" s="209"/>
      <c r="AS33" s="209"/>
      <c r="AT33" s="209"/>
      <c r="AU33" s="209"/>
      <c r="AV33" s="209"/>
      <c r="AW33" s="209"/>
      <c r="AX33" s="209"/>
      <c r="AY33" s="209"/>
      <c r="AZ33" s="209"/>
      <c r="BA33" s="209"/>
      <c r="BB33" s="209"/>
      <c r="BC33" s="209"/>
      <c r="BD33" s="209"/>
      <c r="BE33" s="209"/>
      <c r="BF33" s="209"/>
      <c r="BG33" s="209"/>
      <c r="BH33" s="209"/>
      <c r="BI33" s="209"/>
      <c r="BJ33" s="209"/>
      <c r="BK33" s="209"/>
      <c r="BL33" s="209"/>
      <c r="BM33" s="209"/>
      <c r="BN33" s="209"/>
      <c r="BO33" s="209"/>
      <c r="BP33" s="209"/>
      <c r="BQ33" s="209"/>
      <c r="BR33" s="209"/>
      <c r="BS33" s="209"/>
      <c r="BT33" s="209"/>
      <c r="BU33" s="209"/>
      <c r="BV33" s="209"/>
      <c r="BW33" s="209"/>
      <c r="BX33" s="209"/>
      <c r="BY33" s="209"/>
      <c r="BZ33" s="209"/>
      <c r="CA33" s="209"/>
      <c r="CB33" s="209"/>
      <c r="CC33" s="209"/>
      <c r="CD33" s="209"/>
      <c r="CE33" s="209"/>
      <c r="CF33" s="209"/>
      <c r="CG33" s="209"/>
      <c r="CH33" s="209"/>
      <c r="CI33" s="209"/>
      <c r="CJ33" s="209"/>
      <c r="CK33" s="209"/>
      <c r="CL33" s="209"/>
      <c r="CM33" s="209"/>
      <c r="CN33" s="209"/>
      <c r="CO33" s="209"/>
      <c r="CP33" s="209"/>
      <c r="CQ33" s="209"/>
      <c r="CR33" s="209"/>
    </row>
    <row r="34" s="124" customFormat="1" ht="409" customHeight="1" spans="1:97">
      <c r="A34" s="151">
        <v>10</v>
      </c>
      <c r="B34" s="152" t="s">
        <v>107</v>
      </c>
      <c r="C34" s="161">
        <v>2025</v>
      </c>
      <c r="D34" s="153" t="s">
        <v>108</v>
      </c>
      <c r="E34" s="154" t="s">
        <v>40</v>
      </c>
      <c r="F34" s="154" t="s">
        <v>109</v>
      </c>
      <c r="G34" s="154" t="s">
        <v>47</v>
      </c>
      <c r="H34" s="154" t="s">
        <v>110</v>
      </c>
      <c r="I34" s="154" t="s">
        <v>111</v>
      </c>
      <c r="J34" s="153" t="s">
        <v>309</v>
      </c>
      <c r="K34" s="154">
        <v>600</v>
      </c>
      <c r="L34" s="152">
        <v>336</v>
      </c>
      <c r="M34" s="152">
        <v>1251</v>
      </c>
      <c r="N34" s="154">
        <v>300</v>
      </c>
      <c r="O34" s="265">
        <v>300</v>
      </c>
      <c r="P34" s="152">
        <v>300</v>
      </c>
      <c r="Q34" s="154"/>
      <c r="R34" s="152"/>
      <c r="S34" s="152"/>
      <c r="T34" s="154"/>
      <c r="U34" s="152"/>
      <c r="V34" s="152"/>
      <c r="W34" s="154"/>
      <c r="X34" s="152"/>
      <c r="Y34" s="152"/>
      <c r="Z34" s="154"/>
      <c r="AA34" s="152"/>
      <c r="AB34" s="152"/>
      <c r="AC34" s="153" t="s">
        <v>113</v>
      </c>
      <c r="AD34" s="154" t="s">
        <v>114</v>
      </c>
      <c r="AE34" s="154" t="s">
        <v>72</v>
      </c>
      <c r="AF34" s="152" t="s">
        <v>54</v>
      </c>
      <c r="AG34" s="152" t="s">
        <v>55</v>
      </c>
      <c r="AH34" s="167" t="s">
        <v>310</v>
      </c>
      <c r="AI34" s="255" t="s">
        <v>391</v>
      </c>
      <c r="AJ34" s="175" t="s">
        <v>402</v>
      </c>
      <c r="AK34" s="152" t="s">
        <v>403</v>
      </c>
      <c r="AL34" s="233" t="s">
        <v>312</v>
      </c>
      <c r="AN34" s="134"/>
      <c r="AO34" s="134"/>
      <c r="AP34" s="134"/>
      <c r="AQ34" s="134"/>
      <c r="AR34" s="134"/>
      <c r="AS34" s="134"/>
      <c r="AT34" s="134"/>
      <c r="AU34" s="134"/>
      <c r="AV34" s="134"/>
      <c r="AW34" s="134"/>
      <c r="AX34" s="134"/>
      <c r="AY34" s="134"/>
      <c r="AZ34" s="134"/>
      <c r="BA34" s="134"/>
      <c r="BB34" s="134"/>
      <c r="BC34" s="134"/>
      <c r="BD34" s="134"/>
      <c r="BE34" s="134"/>
      <c r="BF34" s="134"/>
      <c r="BG34" s="134"/>
      <c r="BH34" s="134"/>
      <c r="BI34" s="134"/>
      <c r="BJ34" s="134"/>
      <c r="BK34" s="134"/>
      <c r="BL34" s="134"/>
      <c r="BM34" s="134"/>
      <c r="BN34" s="134"/>
      <c r="BO34" s="134"/>
      <c r="BP34" s="134"/>
      <c r="BQ34" s="134"/>
      <c r="BR34" s="134"/>
      <c r="BS34" s="134"/>
      <c r="BT34" s="134"/>
      <c r="BU34" s="134"/>
      <c r="BV34" s="134"/>
      <c r="BW34" s="134"/>
      <c r="BX34" s="134"/>
      <c r="BY34" s="134"/>
      <c r="BZ34" s="134"/>
      <c r="CA34" s="134"/>
      <c r="CB34" s="134"/>
      <c r="CC34" s="134"/>
      <c r="CD34" s="134"/>
      <c r="CE34" s="134"/>
      <c r="CF34" s="134"/>
      <c r="CG34" s="134"/>
      <c r="CH34" s="134"/>
      <c r="CI34" s="134"/>
      <c r="CJ34" s="134"/>
      <c r="CK34" s="134"/>
      <c r="CL34" s="134"/>
      <c r="CM34" s="134"/>
      <c r="CN34" s="134"/>
      <c r="CO34" s="134"/>
      <c r="CP34" s="134"/>
      <c r="CQ34" s="134"/>
      <c r="CR34" s="134"/>
      <c r="CS34" s="213"/>
    </row>
    <row r="35" s="124" customFormat="1" ht="312" customHeight="1" spans="1:97">
      <c r="A35" s="151">
        <v>11</v>
      </c>
      <c r="B35" s="152" t="s">
        <v>392</v>
      </c>
      <c r="C35" s="241">
        <v>2025</v>
      </c>
      <c r="D35" s="241" t="s">
        <v>393</v>
      </c>
      <c r="E35" s="154" t="s">
        <v>40</v>
      </c>
      <c r="F35" s="154" t="s">
        <v>46</v>
      </c>
      <c r="G35" s="152" t="s">
        <v>47</v>
      </c>
      <c r="H35" s="242" t="s">
        <v>315</v>
      </c>
      <c r="I35" s="242" t="s">
        <v>70</v>
      </c>
      <c r="J35" s="241" t="s">
        <v>394</v>
      </c>
      <c r="K35" s="248">
        <v>400</v>
      </c>
      <c r="L35" s="248">
        <v>338</v>
      </c>
      <c r="M35" s="248">
        <v>1138</v>
      </c>
      <c r="N35" s="248">
        <v>190</v>
      </c>
      <c r="O35" s="268">
        <v>190</v>
      </c>
      <c r="P35" s="248">
        <v>190</v>
      </c>
      <c r="Q35" s="248"/>
      <c r="R35" s="248"/>
      <c r="S35" s="248"/>
      <c r="T35" s="248"/>
      <c r="U35" s="248"/>
      <c r="V35" s="248"/>
      <c r="W35" s="248"/>
      <c r="X35" s="248"/>
      <c r="Y35" s="248"/>
      <c r="Z35" s="248"/>
      <c r="AA35" s="248"/>
      <c r="AB35" s="248"/>
      <c r="AC35" s="254" t="s">
        <v>317</v>
      </c>
      <c r="AD35" s="254" t="s">
        <v>318</v>
      </c>
      <c r="AE35" s="254" t="s">
        <v>72</v>
      </c>
      <c r="AF35" s="152" t="s">
        <v>54</v>
      </c>
      <c r="AG35" s="152" t="s">
        <v>55</v>
      </c>
      <c r="AH35" s="167" t="s">
        <v>395</v>
      </c>
      <c r="AI35" s="167" t="s">
        <v>396</v>
      </c>
      <c r="AJ35" s="175" t="s">
        <v>402</v>
      </c>
      <c r="AK35" s="152" t="s">
        <v>403</v>
      </c>
      <c r="AL35" s="152" t="s">
        <v>367</v>
      </c>
      <c r="AM35" s="204"/>
      <c r="AN35" s="134"/>
      <c r="AO35" s="134"/>
      <c r="AP35" s="134"/>
      <c r="AQ35" s="134"/>
      <c r="AR35" s="134"/>
      <c r="AS35" s="134"/>
      <c r="AT35" s="134"/>
      <c r="AU35" s="134"/>
      <c r="AV35" s="134"/>
      <c r="AW35" s="134"/>
      <c r="AX35" s="134"/>
      <c r="AY35" s="134"/>
      <c r="AZ35" s="134"/>
      <c r="BA35" s="134"/>
      <c r="BB35" s="134"/>
      <c r="BC35" s="134"/>
      <c r="BD35" s="134"/>
      <c r="BE35" s="134"/>
      <c r="BF35" s="134"/>
      <c r="BG35" s="134"/>
      <c r="BH35" s="134"/>
      <c r="BI35" s="134"/>
      <c r="BJ35" s="134"/>
      <c r="BK35" s="134"/>
      <c r="BL35" s="134"/>
      <c r="BM35" s="134"/>
      <c r="BN35" s="134"/>
      <c r="BO35" s="134"/>
      <c r="BP35" s="134"/>
      <c r="BQ35" s="134"/>
      <c r="BR35" s="134"/>
      <c r="BS35" s="134"/>
      <c r="BT35" s="134"/>
      <c r="BU35" s="134"/>
      <c r="BV35" s="134"/>
      <c r="BW35" s="134"/>
      <c r="BX35" s="134"/>
      <c r="BY35" s="134"/>
      <c r="BZ35" s="134"/>
      <c r="CA35" s="134"/>
      <c r="CB35" s="134"/>
      <c r="CC35" s="134"/>
      <c r="CD35" s="134"/>
      <c r="CE35" s="134"/>
      <c r="CF35" s="134"/>
      <c r="CG35" s="134"/>
      <c r="CH35" s="134"/>
      <c r="CI35" s="134"/>
      <c r="CJ35" s="134"/>
      <c r="CK35" s="134"/>
      <c r="CL35" s="134"/>
      <c r="CM35" s="134"/>
      <c r="CN35" s="134"/>
      <c r="CO35" s="134"/>
      <c r="CP35" s="134"/>
      <c r="CQ35" s="134"/>
      <c r="CR35" s="134"/>
      <c r="CS35" s="213"/>
    </row>
    <row r="36" s="121" customFormat="1" ht="346" customHeight="1" spans="1:97">
      <c r="A36" s="151">
        <v>12</v>
      </c>
      <c r="B36" s="152" t="s">
        <v>313</v>
      </c>
      <c r="C36" s="153">
        <v>2025</v>
      </c>
      <c r="D36" s="153" t="s">
        <v>314</v>
      </c>
      <c r="E36" s="154" t="s">
        <v>40</v>
      </c>
      <c r="F36" s="154" t="s">
        <v>46</v>
      </c>
      <c r="G36" s="152" t="s">
        <v>47</v>
      </c>
      <c r="H36" s="154" t="s">
        <v>315</v>
      </c>
      <c r="I36" s="154" t="s">
        <v>70</v>
      </c>
      <c r="J36" s="153" t="s">
        <v>397</v>
      </c>
      <c r="K36" s="175">
        <v>300</v>
      </c>
      <c r="L36" s="175">
        <v>338</v>
      </c>
      <c r="M36" s="175">
        <v>1138</v>
      </c>
      <c r="N36" s="175">
        <v>160</v>
      </c>
      <c r="O36" s="264">
        <v>160</v>
      </c>
      <c r="P36" s="175">
        <v>160</v>
      </c>
      <c r="Q36" s="175"/>
      <c r="R36" s="175"/>
      <c r="S36" s="175"/>
      <c r="T36" s="175"/>
      <c r="U36" s="175"/>
      <c r="V36" s="175"/>
      <c r="W36" s="175"/>
      <c r="X36" s="175"/>
      <c r="Y36" s="175"/>
      <c r="Z36" s="175"/>
      <c r="AA36" s="175"/>
      <c r="AB36" s="175"/>
      <c r="AC36" s="152" t="s">
        <v>317</v>
      </c>
      <c r="AD36" s="152" t="s">
        <v>318</v>
      </c>
      <c r="AE36" s="152" t="s">
        <v>72</v>
      </c>
      <c r="AF36" s="152" t="s">
        <v>54</v>
      </c>
      <c r="AG36" s="152" t="s">
        <v>55</v>
      </c>
      <c r="AH36" s="167" t="s">
        <v>395</v>
      </c>
      <c r="AI36" s="167" t="s">
        <v>396</v>
      </c>
      <c r="AJ36" s="175" t="s">
        <v>402</v>
      </c>
      <c r="AK36" s="152" t="s">
        <v>403</v>
      </c>
      <c r="AL36" s="152" t="s">
        <v>367</v>
      </c>
      <c r="AM36" s="204"/>
      <c r="AN36" s="205"/>
      <c r="AO36" s="205"/>
      <c r="AP36" s="205"/>
      <c r="AQ36" s="205"/>
      <c r="AR36" s="205"/>
      <c r="AS36" s="205"/>
      <c r="AT36" s="205"/>
      <c r="AU36" s="205"/>
      <c r="AV36" s="205"/>
      <c r="AW36" s="205"/>
      <c r="AX36" s="205"/>
      <c r="AY36" s="205"/>
      <c r="AZ36" s="205"/>
      <c r="BA36" s="205"/>
      <c r="BB36" s="205"/>
      <c r="BC36" s="205"/>
      <c r="BD36" s="205"/>
      <c r="BE36" s="205"/>
      <c r="BF36" s="205"/>
      <c r="BG36" s="205"/>
      <c r="BH36" s="205"/>
      <c r="BI36" s="205"/>
      <c r="BJ36" s="205"/>
      <c r="BK36" s="205"/>
      <c r="BL36" s="205"/>
      <c r="BM36" s="205"/>
      <c r="BN36" s="205"/>
      <c r="BO36" s="205"/>
      <c r="BP36" s="205"/>
      <c r="BQ36" s="205"/>
      <c r="BR36" s="205"/>
      <c r="BS36" s="205"/>
      <c r="BT36" s="205"/>
      <c r="BU36" s="205"/>
      <c r="BV36" s="205"/>
      <c r="BW36" s="205"/>
      <c r="BX36" s="205"/>
      <c r="BY36" s="205"/>
      <c r="BZ36" s="205"/>
      <c r="CA36" s="205"/>
      <c r="CB36" s="205"/>
      <c r="CC36" s="205"/>
      <c r="CD36" s="205"/>
      <c r="CE36" s="205"/>
      <c r="CF36" s="205"/>
      <c r="CG36" s="205"/>
      <c r="CH36" s="205"/>
      <c r="CI36" s="205"/>
      <c r="CJ36" s="205"/>
      <c r="CK36" s="205"/>
      <c r="CL36" s="205"/>
      <c r="CM36" s="205"/>
      <c r="CN36" s="205"/>
      <c r="CO36" s="205"/>
      <c r="CP36" s="205"/>
      <c r="CQ36" s="205"/>
      <c r="CR36" s="205"/>
      <c r="CS36" s="211"/>
    </row>
    <row r="37" s="125" customFormat="1" ht="100" customHeight="1" spans="1:96">
      <c r="A37" s="156" t="s">
        <v>58</v>
      </c>
      <c r="B37" s="148" t="s">
        <v>117</v>
      </c>
      <c r="C37" s="148"/>
      <c r="D37" s="148"/>
      <c r="E37" s="149"/>
      <c r="F37" s="149"/>
      <c r="G37" s="149"/>
      <c r="H37" s="149"/>
      <c r="I37" s="149"/>
      <c r="J37" s="148"/>
      <c r="K37" s="174"/>
      <c r="L37" s="174"/>
      <c r="M37" s="174"/>
      <c r="N37" s="174"/>
      <c r="O37" s="174"/>
      <c r="P37" s="174"/>
      <c r="Q37" s="174"/>
      <c r="R37" s="174"/>
      <c r="S37" s="174"/>
      <c r="T37" s="174"/>
      <c r="U37" s="174"/>
      <c r="V37" s="174"/>
      <c r="W37" s="174"/>
      <c r="X37" s="174"/>
      <c r="Y37" s="174"/>
      <c r="Z37" s="174"/>
      <c r="AA37" s="174"/>
      <c r="AB37" s="174"/>
      <c r="AC37" s="183"/>
      <c r="AD37" s="185"/>
      <c r="AE37" s="183"/>
      <c r="AF37" s="185"/>
      <c r="AG37" s="192"/>
      <c r="AH37" s="188"/>
      <c r="AI37" s="188"/>
      <c r="AJ37" s="188"/>
      <c r="AK37" s="188"/>
      <c r="AL37" s="188"/>
      <c r="AM37" s="192"/>
      <c r="AN37" s="209"/>
      <c r="AO37" s="209"/>
      <c r="AP37" s="209"/>
      <c r="AQ37" s="209"/>
      <c r="AR37" s="209"/>
      <c r="AS37" s="209"/>
      <c r="AT37" s="209"/>
      <c r="AU37" s="209"/>
      <c r="AV37" s="209"/>
      <c r="AW37" s="209"/>
      <c r="AX37" s="209"/>
      <c r="AY37" s="209"/>
      <c r="AZ37" s="209"/>
      <c r="BA37" s="209"/>
      <c r="BB37" s="209"/>
      <c r="BC37" s="209"/>
      <c r="BD37" s="209"/>
      <c r="BE37" s="209"/>
      <c r="BF37" s="209"/>
      <c r="BG37" s="209"/>
      <c r="BH37" s="209"/>
      <c r="BI37" s="209"/>
      <c r="BJ37" s="209"/>
      <c r="BK37" s="209"/>
      <c r="BL37" s="209"/>
      <c r="BM37" s="209"/>
      <c r="BN37" s="209"/>
      <c r="BO37" s="209"/>
      <c r="BP37" s="209"/>
      <c r="BQ37" s="209"/>
      <c r="BR37" s="209"/>
      <c r="BS37" s="209"/>
      <c r="BT37" s="209"/>
      <c r="BU37" s="209"/>
      <c r="BV37" s="209"/>
      <c r="BW37" s="209"/>
      <c r="BX37" s="209"/>
      <c r="BY37" s="209"/>
      <c r="BZ37" s="209"/>
      <c r="CA37" s="209"/>
      <c r="CB37" s="209"/>
      <c r="CC37" s="209"/>
      <c r="CD37" s="209"/>
      <c r="CE37" s="209"/>
      <c r="CF37" s="209"/>
      <c r="CG37" s="209"/>
      <c r="CH37" s="209"/>
      <c r="CI37" s="209"/>
      <c r="CJ37" s="209"/>
      <c r="CK37" s="209"/>
      <c r="CL37" s="209"/>
      <c r="CM37" s="209"/>
      <c r="CN37" s="209"/>
      <c r="CO37" s="209"/>
      <c r="CP37" s="209"/>
      <c r="CQ37" s="209"/>
      <c r="CR37" s="209"/>
    </row>
    <row r="38" s="122" customFormat="1" ht="100" customHeight="1" spans="1:96">
      <c r="A38" s="156" t="s">
        <v>58</v>
      </c>
      <c r="B38" s="148" t="s">
        <v>118</v>
      </c>
      <c r="C38" s="148"/>
      <c r="D38" s="148"/>
      <c r="E38" s="149"/>
      <c r="F38" s="149"/>
      <c r="G38" s="149"/>
      <c r="H38" s="149"/>
      <c r="I38" s="149"/>
      <c r="J38" s="148"/>
      <c r="K38" s="178"/>
      <c r="L38" s="178"/>
      <c r="M38" s="178"/>
      <c r="N38" s="178"/>
      <c r="O38" s="178"/>
      <c r="P38" s="178"/>
      <c r="Q38" s="178"/>
      <c r="R38" s="178"/>
      <c r="S38" s="178"/>
      <c r="T38" s="178"/>
      <c r="U38" s="178"/>
      <c r="V38" s="178"/>
      <c r="W38" s="178"/>
      <c r="X38" s="178"/>
      <c r="Y38" s="178"/>
      <c r="Z38" s="178"/>
      <c r="AA38" s="178"/>
      <c r="AB38" s="178"/>
      <c r="AC38" s="184"/>
      <c r="AD38" s="184"/>
      <c r="AE38" s="184"/>
      <c r="AF38" s="184"/>
      <c r="AG38" s="190"/>
      <c r="AH38" s="190"/>
      <c r="AI38" s="190"/>
      <c r="AJ38" s="190"/>
      <c r="AK38" s="190"/>
      <c r="AL38" s="190"/>
      <c r="AM38" s="190"/>
      <c r="AN38" s="206"/>
      <c r="AO38" s="206"/>
      <c r="AP38" s="206"/>
      <c r="AQ38" s="206"/>
      <c r="AR38" s="206"/>
      <c r="AS38" s="206"/>
      <c r="AT38" s="206"/>
      <c r="AU38" s="206"/>
      <c r="AV38" s="206"/>
      <c r="AW38" s="206"/>
      <c r="AX38" s="206"/>
      <c r="AY38" s="206"/>
      <c r="AZ38" s="206"/>
      <c r="BA38" s="206"/>
      <c r="BB38" s="206"/>
      <c r="BC38" s="206"/>
      <c r="BD38" s="206"/>
      <c r="BE38" s="206"/>
      <c r="BF38" s="206"/>
      <c r="BG38" s="206"/>
      <c r="BH38" s="206"/>
      <c r="BI38" s="206"/>
      <c r="BJ38" s="206"/>
      <c r="BK38" s="206"/>
      <c r="BL38" s="206"/>
      <c r="BM38" s="206"/>
      <c r="BN38" s="206"/>
      <c r="BO38" s="206"/>
      <c r="BP38" s="206"/>
      <c r="BQ38" s="206"/>
      <c r="BR38" s="206"/>
      <c r="BS38" s="206"/>
      <c r="BT38" s="206"/>
      <c r="BU38" s="206"/>
      <c r="BV38" s="206"/>
      <c r="BW38" s="206"/>
      <c r="BX38" s="206"/>
      <c r="BY38" s="206"/>
      <c r="BZ38" s="206"/>
      <c r="CA38" s="206"/>
      <c r="CB38" s="206"/>
      <c r="CC38" s="206"/>
      <c r="CD38" s="206"/>
      <c r="CE38" s="206"/>
      <c r="CF38" s="206"/>
      <c r="CG38" s="206"/>
      <c r="CH38" s="206"/>
      <c r="CI38" s="206"/>
      <c r="CJ38" s="206"/>
      <c r="CK38" s="206"/>
      <c r="CL38" s="206"/>
      <c r="CM38" s="206"/>
      <c r="CN38" s="206"/>
      <c r="CO38" s="206"/>
      <c r="CP38" s="206"/>
      <c r="CQ38" s="206"/>
      <c r="CR38" s="206"/>
    </row>
    <row r="39" s="122" customFormat="1" ht="100" customHeight="1" spans="1:96">
      <c r="A39" s="156" t="s">
        <v>41</v>
      </c>
      <c r="B39" s="148" t="s">
        <v>119</v>
      </c>
      <c r="C39" s="148"/>
      <c r="D39" s="148"/>
      <c r="E39" s="149"/>
      <c r="F39" s="149"/>
      <c r="G39" s="149"/>
      <c r="H39" s="149"/>
      <c r="I39" s="149"/>
      <c r="J39" s="148"/>
      <c r="K39" s="178">
        <f t="shared" ref="K39:S39" si="24">K40+K43+K44</f>
        <v>31.736</v>
      </c>
      <c r="L39" s="178">
        <f t="shared" si="24"/>
        <v>92</v>
      </c>
      <c r="M39" s="178">
        <f t="shared" si="24"/>
        <v>326</v>
      </c>
      <c r="N39" s="178">
        <f t="shared" si="24"/>
        <v>1460</v>
      </c>
      <c r="O39" s="178">
        <f t="shared" si="24"/>
        <v>1460</v>
      </c>
      <c r="P39" s="178">
        <f t="shared" si="24"/>
        <v>1060</v>
      </c>
      <c r="Q39" s="178">
        <f t="shared" si="24"/>
        <v>0</v>
      </c>
      <c r="R39" s="178">
        <f t="shared" si="24"/>
        <v>400</v>
      </c>
      <c r="S39" s="178">
        <f t="shared" si="24"/>
        <v>0</v>
      </c>
      <c r="T39" s="178">
        <f t="shared" ref="T39:AB39" si="25">T40+T43+T44</f>
        <v>0</v>
      </c>
      <c r="U39" s="178">
        <f t="shared" si="25"/>
        <v>0</v>
      </c>
      <c r="V39" s="178">
        <f t="shared" si="25"/>
        <v>0</v>
      </c>
      <c r="W39" s="178">
        <f t="shared" si="25"/>
        <v>0</v>
      </c>
      <c r="X39" s="178">
        <f t="shared" si="25"/>
        <v>0</v>
      </c>
      <c r="Y39" s="178">
        <f t="shared" si="25"/>
        <v>0</v>
      </c>
      <c r="Z39" s="178">
        <f t="shared" si="25"/>
        <v>0</v>
      </c>
      <c r="AA39" s="178">
        <f t="shared" si="25"/>
        <v>0</v>
      </c>
      <c r="AB39" s="178">
        <f t="shared" si="25"/>
        <v>0</v>
      </c>
      <c r="AC39" s="184"/>
      <c r="AD39" s="184"/>
      <c r="AE39" s="184"/>
      <c r="AF39" s="184"/>
      <c r="AG39" s="190"/>
      <c r="AH39" s="190"/>
      <c r="AI39" s="190"/>
      <c r="AJ39" s="190"/>
      <c r="AK39" s="190"/>
      <c r="AL39" s="190"/>
      <c r="AM39" s="190"/>
      <c r="AN39" s="206"/>
      <c r="AO39" s="206"/>
      <c r="AP39" s="206"/>
      <c r="AQ39" s="206"/>
      <c r="AR39" s="206"/>
      <c r="AS39" s="206"/>
      <c r="AT39" s="206"/>
      <c r="AU39" s="206"/>
      <c r="AV39" s="206"/>
      <c r="AW39" s="206"/>
      <c r="AX39" s="206"/>
      <c r="AY39" s="206"/>
      <c r="AZ39" s="206"/>
      <c r="BA39" s="206"/>
      <c r="BB39" s="206"/>
      <c r="BC39" s="206"/>
      <c r="BD39" s="206"/>
      <c r="BE39" s="206"/>
      <c r="BF39" s="206"/>
      <c r="BG39" s="206"/>
      <c r="BH39" s="206"/>
      <c r="BI39" s="206"/>
      <c r="BJ39" s="206"/>
      <c r="BK39" s="206"/>
      <c r="BL39" s="206"/>
      <c r="BM39" s="206"/>
      <c r="BN39" s="206"/>
      <c r="BO39" s="206"/>
      <c r="BP39" s="206"/>
      <c r="BQ39" s="206"/>
      <c r="BR39" s="206"/>
      <c r="BS39" s="206"/>
      <c r="BT39" s="206"/>
      <c r="BU39" s="206"/>
      <c r="BV39" s="206"/>
      <c r="BW39" s="206"/>
      <c r="BX39" s="206"/>
      <c r="BY39" s="206"/>
      <c r="BZ39" s="206"/>
      <c r="CA39" s="206"/>
      <c r="CB39" s="206"/>
      <c r="CC39" s="206"/>
      <c r="CD39" s="206"/>
      <c r="CE39" s="206"/>
      <c r="CF39" s="206"/>
      <c r="CG39" s="206"/>
      <c r="CH39" s="206"/>
      <c r="CI39" s="206"/>
      <c r="CJ39" s="206"/>
      <c r="CK39" s="206"/>
      <c r="CL39" s="206"/>
      <c r="CM39" s="206"/>
      <c r="CN39" s="206"/>
      <c r="CO39" s="206"/>
      <c r="CP39" s="206"/>
      <c r="CQ39" s="206"/>
      <c r="CR39" s="206"/>
    </row>
    <row r="40" s="122" customFormat="1" ht="100" customHeight="1" spans="1:96">
      <c r="A40" s="156" t="s">
        <v>58</v>
      </c>
      <c r="B40" s="148" t="s">
        <v>120</v>
      </c>
      <c r="C40" s="148"/>
      <c r="D40" s="148"/>
      <c r="E40" s="149"/>
      <c r="F40" s="149"/>
      <c r="G40" s="149"/>
      <c r="H40" s="149"/>
      <c r="I40" s="149"/>
      <c r="J40" s="148"/>
      <c r="K40" s="178">
        <f t="shared" ref="K40:S40" si="26">SUM(K41:K42)</f>
        <v>31.736</v>
      </c>
      <c r="L40" s="178">
        <f t="shared" si="26"/>
        <v>92</v>
      </c>
      <c r="M40" s="178">
        <f t="shared" si="26"/>
        <v>326</v>
      </c>
      <c r="N40" s="178">
        <f t="shared" si="26"/>
        <v>1460</v>
      </c>
      <c r="O40" s="178">
        <f t="shared" si="26"/>
        <v>1460</v>
      </c>
      <c r="P40" s="178">
        <f t="shared" si="26"/>
        <v>1060</v>
      </c>
      <c r="Q40" s="178">
        <f t="shared" si="26"/>
        <v>0</v>
      </c>
      <c r="R40" s="178">
        <f t="shared" si="26"/>
        <v>400</v>
      </c>
      <c r="S40" s="178">
        <f t="shared" si="26"/>
        <v>0</v>
      </c>
      <c r="T40" s="178">
        <f t="shared" ref="T40:AB40" si="27">SUM(T41:T42)</f>
        <v>0</v>
      </c>
      <c r="U40" s="178">
        <f t="shared" si="27"/>
        <v>0</v>
      </c>
      <c r="V40" s="178">
        <f t="shared" si="27"/>
        <v>0</v>
      </c>
      <c r="W40" s="178">
        <f t="shared" si="27"/>
        <v>0</v>
      </c>
      <c r="X40" s="178">
        <f t="shared" si="27"/>
        <v>0</v>
      </c>
      <c r="Y40" s="178">
        <f t="shared" si="27"/>
        <v>0</v>
      </c>
      <c r="Z40" s="178">
        <f t="shared" si="27"/>
        <v>0</v>
      </c>
      <c r="AA40" s="178">
        <f t="shared" si="27"/>
        <v>0</v>
      </c>
      <c r="AB40" s="178">
        <f t="shared" si="27"/>
        <v>0</v>
      </c>
      <c r="AC40" s="184"/>
      <c r="AD40" s="184"/>
      <c r="AE40" s="184"/>
      <c r="AF40" s="184"/>
      <c r="AG40" s="190"/>
      <c r="AH40" s="190"/>
      <c r="AI40" s="190"/>
      <c r="AJ40" s="190"/>
      <c r="AK40" s="190"/>
      <c r="AL40" s="190"/>
      <c r="AM40" s="190"/>
      <c r="AN40" s="206"/>
      <c r="AO40" s="206"/>
      <c r="AP40" s="206"/>
      <c r="AQ40" s="206"/>
      <c r="AR40" s="206"/>
      <c r="AS40" s="206"/>
      <c r="AT40" s="206"/>
      <c r="AU40" s="206"/>
      <c r="AV40" s="206"/>
      <c r="AW40" s="206"/>
      <c r="AX40" s="206"/>
      <c r="AY40" s="206"/>
      <c r="AZ40" s="206"/>
      <c r="BA40" s="206"/>
      <c r="BB40" s="206"/>
      <c r="BC40" s="206"/>
      <c r="BD40" s="206"/>
      <c r="BE40" s="206"/>
      <c r="BF40" s="206"/>
      <c r="BG40" s="206"/>
      <c r="BH40" s="206"/>
      <c r="BI40" s="206"/>
      <c r="BJ40" s="206"/>
      <c r="BK40" s="206"/>
      <c r="BL40" s="206"/>
      <c r="BM40" s="206"/>
      <c r="BN40" s="206"/>
      <c r="BO40" s="206"/>
      <c r="BP40" s="206"/>
      <c r="BQ40" s="206"/>
      <c r="BR40" s="206"/>
      <c r="BS40" s="206"/>
      <c r="BT40" s="206"/>
      <c r="BU40" s="206"/>
      <c r="BV40" s="206"/>
      <c r="BW40" s="206"/>
      <c r="BX40" s="206"/>
      <c r="BY40" s="206"/>
      <c r="BZ40" s="206"/>
      <c r="CA40" s="206"/>
      <c r="CB40" s="206"/>
      <c r="CC40" s="206"/>
      <c r="CD40" s="206"/>
      <c r="CE40" s="206"/>
      <c r="CF40" s="206"/>
      <c r="CG40" s="206"/>
      <c r="CH40" s="206"/>
      <c r="CI40" s="206"/>
      <c r="CJ40" s="206"/>
      <c r="CK40" s="206"/>
      <c r="CL40" s="206"/>
      <c r="CM40" s="206"/>
      <c r="CN40" s="206"/>
      <c r="CO40" s="206"/>
      <c r="CP40" s="206"/>
      <c r="CQ40" s="206"/>
      <c r="CR40" s="206"/>
    </row>
    <row r="41" s="124" customFormat="1" ht="369" customHeight="1" spans="1:97">
      <c r="A41" s="151">
        <v>13</v>
      </c>
      <c r="B41" s="152" t="s">
        <v>321</v>
      </c>
      <c r="C41" s="152">
        <v>2025</v>
      </c>
      <c r="D41" s="153" t="s">
        <v>322</v>
      </c>
      <c r="E41" s="154" t="s">
        <v>123</v>
      </c>
      <c r="F41" s="154" t="s">
        <v>79</v>
      </c>
      <c r="G41" s="154" t="s">
        <v>47</v>
      </c>
      <c r="H41" s="154" t="s">
        <v>323</v>
      </c>
      <c r="I41" s="154" t="s">
        <v>70</v>
      </c>
      <c r="J41" s="153" t="s">
        <v>324</v>
      </c>
      <c r="K41" s="154">
        <v>13.736</v>
      </c>
      <c r="L41" s="154">
        <v>92</v>
      </c>
      <c r="M41" s="154">
        <v>326</v>
      </c>
      <c r="N41" s="154">
        <v>900</v>
      </c>
      <c r="O41" s="154">
        <v>900</v>
      </c>
      <c r="P41" s="154">
        <v>500</v>
      </c>
      <c r="Q41" s="154"/>
      <c r="R41" s="154">
        <v>400</v>
      </c>
      <c r="S41" s="154"/>
      <c r="T41" s="154"/>
      <c r="U41" s="154"/>
      <c r="V41" s="154"/>
      <c r="W41" s="154"/>
      <c r="X41" s="154"/>
      <c r="Y41" s="154"/>
      <c r="Z41" s="154"/>
      <c r="AA41" s="154"/>
      <c r="AB41" s="154"/>
      <c r="AC41" s="153" t="s">
        <v>325</v>
      </c>
      <c r="AD41" s="152" t="s">
        <v>326</v>
      </c>
      <c r="AE41" s="154" t="s">
        <v>72</v>
      </c>
      <c r="AF41" s="152" t="s">
        <v>54</v>
      </c>
      <c r="AG41" s="152" t="s">
        <v>55</v>
      </c>
      <c r="AH41" s="153" t="s">
        <v>398</v>
      </c>
      <c r="AI41" s="153" t="s">
        <v>328</v>
      </c>
      <c r="AJ41" s="175" t="s">
        <v>402</v>
      </c>
      <c r="AK41" s="152" t="s">
        <v>403</v>
      </c>
      <c r="AL41" s="152" t="s">
        <v>367</v>
      </c>
      <c r="AN41" s="134"/>
      <c r="AO41" s="134"/>
      <c r="AP41" s="134"/>
      <c r="AQ41" s="134"/>
      <c r="AR41" s="134"/>
      <c r="AS41" s="134"/>
      <c r="AT41" s="134"/>
      <c r="AU41" s="134"/>
      <c r="AV41" s="134"/>
      <c r="AW41" s="134"/>
      <c r="AX41" s="134"/>
      <c r="AY41" s="134"/>
      <c r="AZ41" s="134"/>
      <c r="BA41" s="134"/>
      <c r="BB41" s="134"/>
      <c r="BC41" s="134"/>
      <c r="BD41" s="134"/>
      <c r="BE41" s="134"/>
      <c r="BF41" s="134"/>
      <c r="BG41" s="134"/>
      <c r="BH41" s="134"/>
      <c r="BI41" s="134"/>
      <c r="BJ41" s="134"/>
      <c r="BK41" s="134"/>
      <c r="BL41" s="134"/>
      <c r="BM41" s="134"/>
      <c r="BN41" s="134"/>
      <c r="BO41" s="134"/>
      <c r="BP41" s="134"/>
      <c r="BQ41" s="134"/>
      <c r="BR41" s="134"/>
      <c r="BS41" s="134"/>
      <c r="BT41" s="134"/>
      <c r="BU41" s="134"/>
      <c r="BV41" s="134"/>
      <c r="BW41" s="134"/>
      <c r="BX41" s="134"/>
      <c r="BY41" s="134"/>
      <c r="BZ41" s="134"/>
      <c r="CA41" s="134"/>
      <c r="CB41" s="134"/>
      <c r="CC41" s="134"/>
      <c r="CD41" s="134"/>
      <c r="CE41" s="134"/>
      <c r="CF41" s="134"/>
      <c r="CG41" s="134"/>
      <c r="CH41" s="134"/>
      <c r="CI41" s="134"/>
      <c r="CJ41" s="134"/>
      <c r="CK41" s="134"/>
      <c r="CL41" s="134"/>
      <c r="CM41" s="134"/>
      <c r="CN41" s="134"/>
      <c r="CO41" s="134"/>
      <c r="CP41" s="134"/>
      <c r="CQ41" s="134"/>
      <c r="CR41" s="134"/>
      <c r="CS41" s="213"/>
    </row>
    <row r="42" s="124" customFormat="1" ht="254" customHeight="1" spans="1:97">
      <c r="A42" s="166">
        <v>15</v>
      </c>
      <c r="B42" s="152" t="s">
        <v>140</v>
      </c>
      <c r="C42" s="161">
        <v>2025</v>
      </c>
      <c r="D42" s="167" t="s">
        <v>141</v>
      </c>
      <c r="E42" s="152" t="s">
        <v>123</v>
      </c>
      <c r="F42" s="152" t="s">
        <v>142</v>
      </c>
      <c r="G42" s="152" t="s">
        <v>47</v>
      </c>
      <c r="H42" s="152" t="s">
        <v>143</v>
      </c>
      <c r="I42" s="152" t="s">
        <v>70</v>
      </c>
      <c r="J42" s="167" t="s">
        <v>144</v>
      </c>
      <c r="K42" s="152">
        <v>18</v>
      </c>
      <c r="L42" s="152"/>
      <c r="M42" s="152"/>
      <c r="N42" s="152">
        <v>560</v>
      </c>
      <c r="O42" s="152">
        <v>560</v>
      </c>
      <c r="P42" s="152">
        <v>560</v>
      </c>
      <c r="Q42" s="152"/>
      <c r="R42" s="152"/>
      <c r="S42" s="152"/>
      <c r="T42" s="152"/>
      <c r="U42" s="152"/>
      <c r="V42" s="152"/>
      <c r="W42" s="152"/>
      <c r="X42" s="152"/>
      <c r="Y42" s="152"/>
      <c r="Z42" s="152"/>
      <c r="AA42" s="152"/>
      <c r="AB42" s="152"/>
      <c r="AC42" s="167" t="s">
        <v>145</v>
      </c>
      <c r="AD42" s="152" t="s">
        <v>146</v>
      </c>
      <c r="AE42" s="152" t="s">
        <v>145</v>
      </c>
      <c r="AF42" s="152" t="s">
        <v>146</v>
      </c>
      <c r="AG42" s="167"/>
      <c r="AH42" s="167" t="s">
        <v>147</v>
      </c>
      <c r="AI42" s="167" t="s">
        <v>148</v>
      </c>
      <c r="AJ42" s="175" t="s">
        <v>402</v>
      </c>
      <c r="AK42" s="152" t="s">
        <v>403</v>
      </c>
      <c r="AL42" s="152" t="s">
        <v>367</v>
      </c>
      <c r="AN42" s="134"/>
      <c r="AO42" s="134"/>
      <c r="AP42" s="134"/>
      <c r="AQ42" s="134"/>
      <c r="AR42" s="134"/>
      <c r="AS42" s="134"/>
      <c r="AT42" s="134"/>
      <c r="AU42" s="134"/>
      <c r="AV42" s="134"/>
      <c r="AW42" s="134"/>
      <c r="AX42" s="134"/>
      <c r="AY42" s="134"/>
      <c r="AZ42" s="134"/>
      <c r="BA42" s="134"/>
      <c r="BB42" s="134"/>
      <c r="BC42" s="134"/>
      <c r="BD42" s="134"/>
      <c r="BE42" s="134"/>
      <c r="BF42" s="134"/>
      <c r="BG42" s="134"/>
      <c r="BH42" s="134"/>
      <c r="BI42" s="134"/>
      <c r="BJ42" s="134"/>
      <c r="BK42" s="134"/>
      <c r="BL42" s="134"/>
      <c r="BM42" s="134"/>
      <c r="BN42" s="134"/>
      <c r="BO42" s="134"/>
      <c r="BP42" s="134"/>
      <c r="BQ42" s="134"/>
      <c r="BR42" s="134"/>
      <c r="BS42" s="134"/>
      <c r="BT42" s="134"/>
      <c r="BU42" s="134"/>
      <c r="BV42" s="134"/>
      <c r="BW42" s="134"/>
      <c r="BX42" s="134"/>
      <c r="BY42" s="134"/>
      <c r="BZ42" s="134"/>
      <c r="CA42" s="134"/>
      <c r="CB42" s="134"/>
      <c r="CC42" s="134"/>
      <c r="CD42" s="134"/>
      <c r="CE42" s="134"/>
      <c r="CF42" s="134"/>
      <c r="CG42" s="134"/>
      <c r="CH42" s="134"/>
      <c r="CI42" s="134"/>
      <c r="CJ42" s="134"/>
      <c r="CK42" s="134"/>
      <c r="CL42" s="134"/>
      <c r="CM42" s="134"/>
      <c r="CN42" s="134"/>
      <c r="CO42" s="134"/>
      <c r="CP42" s="134"/>
      <c r="CQ42" s="134"/>
      <c r="CR42" s="134"/>
      <c r="CS42" s="213"/>
    </row>
    <row r="43" s="122" customFormat="1" ht="100" customHeight="1" spans="1:96">
      <c r="A43" s="156" t="s">
        <v>58</v>
      </c>
      <c r="B43" s="148" t="s">
        <v>149</v>
      </c>
      <c r="C43" s="148"/>
      <c r="D43" s="148"/>
      <c r="E43" s="149"/>
      <c r="F43" s="149"/>
      <c r="G43" s="149"/>
      <c r="H43" s="149"/>
      <c r="I43" s="149"/>
      <c r="J43" s="148"/>
      <c r="K43" s="178"/>
      <c r="L43" s="178"/>
      <c r="M43" s="178"/>
      <c r="N43" s="178"/>
      <c r="O43" s="178"/>
      <c r="P43" s="178"/>
      <c r="Q43" s="178"/>
      <c r="R43" s="178"/>
      <c r="S43" s="178"/>
      <c r="T43" s="178"/>
      <c r="U43" s="178"/>
      <c r="V43" s="178"/>
      <c r="W43" s="178"/>
      <c r="X43" s="178"/>
      <c r="Y43" s="178"/>
      <c r="Z43" s="178"/>
      <c r="AA43" s="178"/>
      <c r="AB43" s="178"/>
      <c r="AC43" s="184"/>
      <c r="AD43" s="184"/>
      <c r="AE43" s="184"/>
      <c r="AF43" s="184"/>
      <c r="AG43" s="190"/>
      <c r="AH43" s="190"/>
      <c r="AI43" s="190"/>
      <c r="AJ43" s="190"/>
      <c r="AK43" s="190"/>
      <c r="AL43" s="190"/>
      <c r="AM43" s="190"/>
      <c r="AN43" s="206"/>
      <c r="AO43" s="206"/>
      <c r="AP43" s="206"/>
      <c r="AQ43" s="206"/>
      <c r="AR43" s="206"/>
      <c r="AS43" s="206"/>
      <c r="AT43" s="206"/>
      <c r="AU43" s="206"/>
      <c r="AV43" s="206"/>
      <c r="AW43" s="206"/>
      <c r="AX43" s="206"/>
      <c r="AY43" s="206"/>
      <c r="AZ43" s="206"/>
      <c r="BA43" s="206"/>
      <c r="BB43" s="206"/>
      <c r="BC43" s="206"/>
      <c r="BD43" s="206"/>
      <c r="BE43" s="206"/>
      <c r="BF43" s="206"/>
      <c r="BG43" s="206"/>
      <c r="BH43" s="206"/>
      <c r="BI43" s="206"/>
      <c r="BJ43" s="206"/>
      <c r="BK43" s="206"/>
      <c r="BL43" s="206"/>
      <c r="BM43" s="206"/>
      <c r="BN43" s="206"/>
      <c r="BO43" s="206"/>
      <c r="BP43" s="206"/>
      <c r="BQ43" s="206"/>
      <c r="BR43" s="206"/>
      <c r="BS43" s="206"/>
      <c r="BT43" s="206"/>
      <c r="BU43" s="206"/>
      <c r="BV43" s="206"/>
      <c r="BW43" s="206"/>
      <c r="BX43" s="206"/>
      <c r="BY43" s="206"/>
      <c r="BZ43" s="206"/>
      <c r="CA43" s="206"/>
      <c r="CB43" s="206"/>
      <c r="CC43" s="206"/>
      <c r="CD43" s="206"/>
      <c r="CE43" s="206"/>
      <c r="CF43" s="206"/>
      <c r="CG43" s="206"/>
      <c r="CH43" s="206"/>
      <c r="CI43" s="206"/>
      <c r="CJ43" s="206"/>
      <c r="CK43" s="206"/>
      <c r="CL43" s="206"/>
      <c r="CM43" s="206"/>
      <c r="CN43" s="206"/>
      <c r="CO43" s="206"/>
      <c r="CP43" s="206"/>
      <c r="CQ43" s="206"/>
      <c r="CR43" s="206"/>
    </row>
    <row r="44" s="122" customFormat="1" ht="100" customHeight="1" spans="1:96">
      <c r="A44" s="156" t="s">
        <v>58</v>
      </c>
      <c r="B44" s="148" t="s">
        <v>150</v>
      </c>
      <c r="C44" s="148"/>
      <c r="D44" s="148"/>
      <c r="E44" s="149"/>
      <c r="F44" s="149"/>
      <c r="G44" s="149"/>
      <c r="H44" s="149"/>
      <c r="I44" s="149"/>
      <c r="J44" s="148"/>
      <c r="K44" s="178"/>
      <c r="L44" s="178"/>
      <c r="M44" s="178"/>
      <c r="N44" s="178"/>
      <c r="O44" s="178"/>
      <c r="P44" s="178"/>
      <c r="Q44" s="178"/>
      <c r="R44" s="178"/>
      <c r="S44" s="178"/>
      <c r="T44" s="178"/>
      <c r="U44" s="178"/>
      <c r="V44" s="178"/>
      <c r="W44" s="178"/>
      <c r="X44" s="178"/>
      <c r="Y44" s="178"/>
      <c r="Z44" s="178"/>
      <c r="AA44" s="178"/>
      <c r="AB44" s="178"/>
      <c r="AC44" s="184"/>
      <c r="AD44" s="184"/>
      <c r="AE44" s="184"/>
      <c r="AF44" s="184"/>
      <c r="AG44" s="190"/>
      <c r="AH44" s="190"/>
      <c r="AI44" s="190"/>
      <c r="AJ44" s="190"/>
      <c r="AK44" s="190"/>
      <c r="AL44" s="190"/>
      <c r="AM44" s="190"/>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row>
    <row r="45" s="122" customFormat="1" ht="100" customHeight="1" spans="1:96">
      <c r="A45" s="156" t="s">
        <v>41</v>
      </c>
      <c r="B45" s="148" t="s">
        <v>151</v>
      </c>
      <c r="C45" s="148"/>
      <c r="D45" s="148"/>
      <c r="E45" s="149"/>
      <c r="F45" s="149"/>
      <c r="G45" s="149"/>
      <c r="H45" s="149"/>
      <c r="I45" s="149"/>
      <c r="J45" s="148"/>
      <c r="K45" s="178">
        <f t="shared" ref="K45:S45" si="28">K46+K47+K48+K49</f>
        <v>0</v>
      </c>
      <c r="L45" s="178">
        <f t="shared" si="28"/>
        <v>0</v>
      </c>
      <c r="M45" s="178">
        <f t="shared" si="28"/>
        <v>0</v>
      </c>
      <c r="N45" s="178">
        <f t="shared" si="28"/>
        <v>0</v>
      </c>
      <c r="O45" s="178">
        <f t="shared" si="28"/>
        <v>0</v>
      </c>
      <c r="P45" s="178">
        <f t="shared" si="28"/>
        <v>0</v>
      </c>
      <c r="Q45" s="178">
        <f t="shared" si="28"/>
        <v>0</v>
      </c>
      <c r="R45" s="178">
        <f t="shared" si="28"/>
        <v>0</v>
      </c>
      <c r="S45" s="178">
        <f t="shared" si="28"/>
        <v>0</v>
      </c>
      <c r="T45" s="178">
        <f t="shared" ref="T45:AB45" si="29">T46+T47+T48+T49</f>
        <v>0</v>
      </c>
      <c r="U45" s="178">
        <f t="shared" si="29"/>
        <v>0</v>
      </c>
      <c r="V45" s="178">
        <f t="shared" si="29"/>
        <v>0</v>
      </c>
      <c r="W45" s="178">
        <f t="shared" si="29"/>
        <v>0</v>
      </c>
      <c r="X45" s="178">
        <f t="shared" si="29"/>
        <v>0</v>
      </c>
      <c r="Y45" s="178">
        <f t="shared" si="29"/>
        <v>0</v>
      </c>
      <c r="Z45" s="178">
        <f t="shared" si="29"/>
        <v>0</v>
      </c>
      <c r="AA45" s="178">
        <f t="shared" si="29"/>
        <v>0</v>
      </c>
      <c r="AB45" s="178">
        <f t="shared" si="29"/>
        <v>0</v>
      </c>
      <c r="AC45" s="184"/>
      <c r="AD45" s="184"/>
      <c r="AE45" s="184"/>
      <c r="AF45" s="184"/>
      <c r="AG45" s="190"/>
      <c r="AH45" s="190"/>
      <c r="AI45" s="190"/>
      <c r="AJ45" s="190"/>
      <c r="AK45" s="190"/>
      <c r="AL45" s="190"/>
      <c r="AM45" s="190"/>
      <c r="AN45" s="206"/>
      <c r="AO45" s="206"/>
      <c r="AP45" s="206"/>
      <c r="AQ45" s="206"/>
      <c r="AR45" s="206"/>
      <c r="AS45" s="206"/>
      <c r="AT45" s="206"/>
      <c r="AU45" s="206"/>
      <c r="AV45" s="206"/>
      <c r="AW45" s="206"/>
      <c r="AX45" s="206"/>
      <c r="AY45" s="206"/>
      <c r="AZ45" s="206"/>
      <c r="BA45" s="206"/>
      <c r="BB45" s="206"/>
      <c r="BC45" s="206"/>
      <c r="BD45" s="206"/>
      <c r="BE45" s="206"/>
      <c r="BF45" s="206"/>
      <c r="BG45" s="206"/>
      <c r="BH45" s="206"/>
      <c r="BI45" s="206"/>
      <c r="BJ45" s="206"/>
      <c r="BK45" s="206"/>
      <c r="BL45" s="206"/>
      <c r="BM45" s="206"/>
      <c r="BN45" s="206"/>
      <c r="BO45" s="206"/>
      <c r="BP45" s="206"/>
      <c r="BQ45" s="206"/>
      <c r="BR45" s="206"/>
      <c r="BS45" s="206"/>
      <c r="BT45" s="206"/>
      <c r="BU45" s="206"/>
      <c r="BV45" s="206"/>
      <c r="BW45" s="206"/>
      <c r="BX45" s="206"/>
      <c r="BY45" s="206"/>
      <c r="BZ45" s="206"/>
      <c r="CA45" s="206"/>
      <c r="CB45" s="206"/>
      <c r="CC45" s="206"/>
      <c r="CD45" s="206"/>
      <c r="CE45" s="206"/>
      <c r="CF45" s="206"/>
      <c r="CG45" s="206"/>
      <c r="CH45" s="206"/>
      <c r="CI45" s="206"/>
      <c r="CJ45" s="206"/>
      <c r="CK45" s="206"/>
      <c r="CL45" s="206"/>
      <c r="CM45" s="206"/>
      <c r="CN45" s="206"/>
      <c r="CO45" s="206"/>
      <c r="CP45" s="206"/>
      <c r="CQ45" s="206"/>
      <c r="CR45" s="206"/>
    </row>
    <row r="46" s="122" customFormat="1" ht="100" customHeight="1" spans="1:96">
      <c r="A46" s="156" t="s">
        <v>58</v>
      </c>
      <c r="B46" s="148" t="s">
        <v>152</v>
      </c>
      <c r="C46" s="148"/>
      <c r="D46" s="148"/>
      <c r="E46" s="149"/>
      <c r="F46" s="149"/>
      <c r="G46" s="149"/>
      <c r="H46" s="149"/>
      <c r="I46" s="149"/>
      <c r="J46" s="148"/>
      <c r="K46" s="178"/>
      <c r="L46" s="178"/>
      <c r="M46" s="178"/>
      <c r="N46" s="178"/>
      <c r="O46" s="178"/>
      <c r="P46" s="178"/>
      <c r="Q46" s="178"/>
      <c r="R46" s="178"/>
      <c r="S46" s="178"/>
      <c r="T46" s="178"/>
      <c r="U46" s="178"/>
      <c r="V46" s="178"/>
      <c r="W46" s="178"/>
      <c r="X46" s="178"/>
      <c r="Y46" s="178"/>
      <c r="Z46" s="178"/>
      <c r="AA46" s="178"/>
      <c r="AB46" s="178"/>
      <c r="AC46" s="184"/>
      <c r="AD46" s="184"/>
      <c r="AE46" s="184"/>
      <c r="AF46" s="184"/>
      <c r="AG46" s="190"/>
      <c r="AH46" s="190"/>
      <c r="AI46" s="190"/>
      <c r="AJ46" s="190"/>
      <c r="AK46" s="190"/>
      <c r="AL46" s="190"/>
      <c r="AM46" s="190"/>
      <c r="AN46" s="206"/>
      <c r="AO46" s="206"/>
      <c r="AP46" s="206"/>
      <c r="AQ46" s="206"/>
      <c r="AR46" s="206"/>
      <c r="AS46" s="206"/>
      <c r="AT46" s="206"/>
      <c r="AU46" s="206"/>
      <c r="AV46" s="206"/>
      <c r="AW46" s="206"/>
      <c r="AX46" s="206"/>
      <c r="AY46" s="206"/>
      <c r="AZ46" s="206"/>
      <c r="BA46" s="206"/>
      <c r="BB46" s="206"/>
      <c r="BC46" s="206"/>
      <c r="BD46" s="206"/>
      <c r="BE46" s="206"/>
      <c r="BF46" s="206"/>
      <c r="BG46" s="206"/>
      <c r="BH46" s="206"/>
      <c r="BI46" s="206"/>
      <c r="BJ46" s="206"/>
      <c r="BK46" s="206"/>
      <c r="BL46" s="206"/>
      <c r="BM46" s="206"/>
      <c r="BN46" s="206"/>
      <c r="BO46" s="206"/>
      <c r="BP46" s="206"/>
      <c r="BQ46" s="206"/>
      <c r="BR46" s="206"/>
      <c r="BS46" s="206"/>
      <c r="BT46" s="206"/>
      <c r="BU46" s="206"/>
      <c r="BV46" s="206"/>
      <c r="BW46" s="206"/>
      <c r="BX46" s="206"/>
      <c r="BY46" s="206"/>
      <c r="BZ46" s="206"/>
      <c r="CA46" s="206"/>
      <c r="CB46" s="206"/>
      <c r="CC46" s="206"/>
      <c r="CD46" s="206"/>
      <c r="CE46" s="206"/>
      <c r="CF46" s="206"/>
      <c r="CG46" s="206"/>
      <c r="CH46" s="206"/>
      <c r="CI46" s="206"/>
      <c r="CJ46" s="206"/>
      <c r="CK46" s="206"/>
      <c r="CL46" s="206"/>
      <c r="CM46" s="206"/>
      <c r="CN46" s="206"/>
      <c r="CO46" s="206"/>
      <c r="CP46" s="206"/>
      <c r="CQ46" s="206"/>
      <c r="CR46" s="206"/>
    </row>
    <row r="47" s="122" customFormat="1" ht="100" customHeight="1" spans="1:96">
      <c r="A47" s="156" t="s">
        <v>58</v>
      </c>
      <c r="B47" s="148" t="s">
        <v>153</v>
      </c>
      <c r="C47" s="148"/>
      <c r="D47" s="148"/>
      <c r="E47" s="149"/>
      <c r="F47" s="149"/>
      <c r="G47" s="149"/>
      <c r="H47" s="149"/>
      <c r="I47" s="149"/>
      <c r="J47" s="148"/>
      <c r="K47" s="178"/>
      <c r="L47" s="178"/>
      <c r="M47" s="178"/>
      <c r="N47" s="178"/>
      <c r="O47" s="178"/>
      <c r="P47" s="178"/>
      <c r="Q47" s="178"/>
      <c r="R47" s="178"/>
      <c r="S47" s="178"/>
      <c r="T47" s="178"/>
      <c r="U47" s="178"/>
      <c r="V47" s="178"/>
      <c r="W47" s="178"/>
      <c r="X47" s="178"/>
      <c r="Y47" s="178"/>
      <c r="Z47" s="178"/>
      <c r="AA47" s="178"/>
      <c r="AB47" s="178"/>
      <c r="AC47" s="184"/>
      <c r="AD47" s="184"/>
      <c r="AE47" s="184"/>
      <c r="AF47" s="184"/>
      <c r="AG47" s="190"/>
      <c r="AH47" s="190"/>
      <c r="AI47" s="190"/>
      <c r="AJ47" s="190"/>
      <c r="AK47" s="190"/>
      <c r="AL47" s="190"/>
      <c r="AM47" s="190"/>
      <c r="AN47" s="206"/>
      <c r="AO47" s="206"/>
      <c r="AP47" s="206"/>
      <c r="AQ47" s="206"/>
      <c r="AR47" s="206"/>
      <c r="AS47" s="206"/>
      <c r="AT47" s="206"/>
      <c r="AU47" s="206"/>
      <c r="AV47" s="206"/>
      <c r="AW47" s="206"/>
      <c r="AX47" s="206"/>
      <c r="AY47" s="206"/>
      <c r="AZ47" s="206"/>
      <c r="BA47" s="206"/>
      <c r="BB47" s="206"/>
      <c r="BC47" s="206"/>
      <c r="BD47" s="206"/>
      <c r="BE47" s="206"/>
      <c r="BF47" s="206"/>
      <c r="BG47" s="206"/>
      <c r="BH47" s="206"/>
      <c r="BI47" s="206"/>
      <c r="BJ47" s="206"/>
      <c r="BK47" s="206"/>
      <c r="BL47" s="206"/>
      <c r="BM47" s="206"/>
      <c r="BN47" s="206"/>
      <c r="BO47" s="206"/>
      <c r="BP47" s="206"/>
      <c r="BQ47" s="206"/>
      <c r="BR47" s="206"/>
      <c r="BS47" s="206"/>
      <c r="BT47" s="206"/>
      <c r="BU47" s="206"/>
      <c r="BV47" s="206"/>
      <c r="BW47" s="206"/>
      <c r="BX47" s="206"/>
      <c r="BY47" s="206"/>
      <c r="BZ47" s="206"/>
      <c r="CA47" s="206"/>
      <c r="CB47" s="206"/>
      <c r="CC47" s="206"/>
      <c r="CD47" s="206"/>
      <c r="CE47" s="206"/>
      <c r="CF47" s="206"/>
      <c r="CG47" s="206"/>
      <c r="CH47" s="206"/>
      <c r="CI47" s="206"/>
      <c r="CJ47" s="206"/>
      <c r="CK47" s="206"/>
      <c r="CL47" s="206"/>
      <c r="CM47" s="206"/>
      <c r="CN47" s="206"/>
      <c r="CO47" s="206"/>
      <c r="CP47" s="206"/>
      <c r="CQ47" s="206"/>
      <c r="CR47" s="206"/>
    </row>
    <row r="48" s="122" customFormat="1" ht="100" customHeight="1" spans="1:96">
      <c r="A48" s="156" t="s">
        <v>58</v>
      </c>
      <c r="B48" s="148" t="s">
        <v>154</v>
      </c>
      <c r="C48" s="148"/>
      <c r="D48" s="148"/>
      <c r="E48" s="149"/>
      <c r="F48" s="149"/>
      <c r="G48" s="149"/>
      <c r="H48" s="149"/>
      <c r="I48" s="149"/>
      <c r="J48" s="148"/>
      <c r="K48" s="178"/>
      <c r="L48" s="178"/>
      <c r="M48" s="178"/>
      <c r="N48" s="178"/>
      <c r="O48" s="178"/>
      <c r="P48" s="178"/>
      <c r="Q48" s="178"/>
      <c r="R48" s="178"/>
      <c r="S48" s="178"/>
      <c r="T48" s="178"/>
      <c r="U48" s="178"/>
      <c r="V48" s="178"/>
      <c r="W48" s="178"/>
      <c r="X48" s="178"/>
      <c r="Y48" s="178"/>
      <c r="Z48" s="178"/>
      <c r="AA48" s="178"/>
      <c r="AB48" s="178"/>
      <c r="AC48" s="184"/>
      <c r="AD48" s="184"/>
      <c r="AE48" s="184"/>
      <c r="AF48" s="184"/>
      <c r="AG48" s="190"/>
      <c r="AH48" s="190"/>
      <c r="AI48" s="190"/>
      <c r="AJ48" s="190"/>
      <c r="AK48" s="190"/>
      <c r="AL48" s="190"/>
      <c r="AM48" s="190"/>
      <c r="AN48" s="206"/>
      <c r="AO48" s="206"/>
      <c r="AP48" s="206"/>
      <c r="AQ48" s="206"/>
      <c r="AR48" s="206"/>
      <c r="AS48" s="206"/>
      <c r="AT48" s="206"/>
      <c r="AU48" s="206"/>
      <c r="AV48" s="206"/>
      <c r="AW48" s="206"/>
      <c r="AX48" s="206"/>
      <c r="AY48" s="206"/>
      <c r="AZ48" s="206"/>
      <c r="BA48" s="206"/>
      <c r="BB48" s="206"/>
      <c r="BC48" s="206"/>
      <c r="BD48" s="206"/>
      <c r="BE48" s="206"/>
      <c r="BF48" s="206"/>
      <c r="BG48" s="206"/>
      <c r="BH48" s="206"/>
      <c r="BI48" s="206"/>
      <c r="BJ48" s="206"/>
      <c r="BK48" s="206"/>
      <c r="BL48" s="206"/>
      <c r="BM48" s="206"/>
      <c r="BN48" s="206"/>
      <c r="BO48" s="206"/>
      <c r="BP48" s="206"/>
      <c r="BQ48" s="206"/>
      <c r="BR48" s="206"/>
      <c r="BS48" s="206"/>
      <c r="BT48" s="206"/>
      <c r="BU48" s="206"/>
      <c r="BV48" s="206"/>
      <c r="BW48" s="206"/>
      <c r="BX48" s="206"/>
      <c r="BY48" s="206"/>
      <c r="BZ48" s="206"/>
      <c r="CA48" s="206"/>
      <c r="CB48" s="206"/>
      <c r="CC48" s="206"/>
      <c r="CD48" s="206"/>
      <c r="CE48" s="206"/>
      <c r="CF48" s="206"/>
      <c r="CG48" s="206"/>
      <c r="CH48" s="206"/>
      <c r="CI48" s="206"/>
      <c r="CJ48" s="206"/>
      <c r="CK48" s="206"/>
      <c r="CL48" s="206"/>
      <c r="CM48" s="206"/>
      <c r="CN48" s="206"/>
      <c r="CO48" s="206"/>
      <c r="CP48" s="206"/>
      <c r="CQ48" s="206"/>
      <c r="CR48" s="206"/>
    </row>
    <row r="49" s="122" customFormat="1" ht="100" customHeight="1" spans="1:96">
      <c r="A49" s="156" t="s">
        <v>58</v>
      </c>
      <c r="B49" s="148" t="s">
        <v>155</v>
      </c>
      <c r="C49" s="148"/>
      <c r="D49" s="148"/>
      <c r="E49" s="149"/>
      <c r="F49" s="149"/>
      <c r="G49" s="149"/>
      <c r="H49" s="149"/>
      <c r="I49" s="149"/>
      <c r="J49" s="148"/>
      <c r="K49" s="178"/>
      <c r="L49" s="178"/>
      <c r="M49" s="178"/>
      <c r="N49" s="178"/>
      <c r="O49" s="178"/>
      <c r="P49" s="178"/>
      <c r="Q49" s="178"/>
      <c r="R49" s="178"/>
      <c r="S49" s="178"/>
      <c r="T49" s="178"/>
      <c r="U49" s="178"/>
      <c r="V49" s="178"/>
      <c r="W49" s="178"/>
      <c r="X49" s="178"/>
      <c r="Y49" s="178"/>
      <c r="Z49" s="178"/>
      <c r="AA49" s="178"/>
      <c r="AB49" s="178"/>
      <c r="AC49" s="184"/>
      <c r="AD49" s="184"/>
      <c r="AE49" s="184"/>
      <c r="AF49" s="184"/>
      <c r="AG49" s="190"/>
      <c r="AH49" s="190"/>
      <c r="AI49" s="190"/>
      <c r="AJ49" s="190"/>
      <c r="AK49" s="190"/>
      <c r="AL49" s="190"/>
      <c r="AM49" s="190"/>
      <c r="AN49" s="206"/>
      <c r="AO49" s="206"/>
      <c r="AP49" s="206"/>
      <c r="AQ49" s="206"/>
      <c r="AR49" s="206"/>
      <c r="AS49" s="206"/>
      <c r="AT49" s="206"/>
      <c r="AU49" s="206"/>
      <c r="AV49" s="206"/>
      <c r="AW49" s="206"/>
      <c r="AX49" s="206"/>
      <c r="AY49" s="206"/>
      <c r="AZ49" s="206"/>
      <c r="BA49" s="206"/>
      <c r="BB49" s="206"/>
      <c r="BC49" s="206"/>
      <c r="BD49" s="206"/>
      <c r="BE49" s="206"/>
      <c r="BF49" s="206"/>
      <c r="BG49" s="206"/>
      <c r="BH49" s="206"/>
      <c r="BI49" s="206"/>
      <c r="BJ49" s="206"/>
      <c r="BK49" s="206"/>
      <c r="BL49" s="206"/>
      <c r="BM49" s="206"/>
      <c r="BN49" s="206"/>
      <c r="BO49" s="206"/>
      <c r="BP49" s="206"/>
      <c r="BQ49" s="206"/>
      <c r="BR49" s="206"/>
      <c r="BS49" s="206"/>
      <c r="BT49" s="206"/>
      <c r="BU49" s="206"/>
      <c r="BV49" s="206"/>
      <c r="BW49" s="206"/>
      <c r="BX49" s="206"/>
      <c r="BY49" s="206"/>
      <c r="BZ49" s="206"/>
      <c r="CA49" s="206"/>
      <c r="CB49" s="206"/>
      <c r="CC49" s="206"/>
      <c r="CD49" s="206"/>
      <c r="CE49" s="206"/>
      <c r="CF49" s="206"/>
      <c r="CG49" s="206"/>
      <c r="CH49" s="206"/>
      <c r="CI49" s="206"/>
      <c r="CJ49" s="206"/>
      <c r="CK49" s="206"/>
      <c r="CL49" s="206"/>
      <c r="CM49" s="206"/>
      <c r="CN49" s="206"/>
      <c r="CO49" s="206"/>
      <c r="CP49" s="206"/>
      <c r="CQ49" s="206"/>
      <c r="CR49" s="206"/>
    </row>
    <row r="50" s="122" customFormat="1" ht="100" customHeight="1" spans="1:96">
      <c r="A50" s="156" t="s">
        <v>41</v>
      </c>
      <c r="B50" s="148" t="s">
        <v>156</v>
      </c>
      <c r="C50" s="148"/>
      <c r="D50" s="148"/>
      <c r="E50" s="149"/>
      <c r="F50" s="149"/>
      <c r="G50" s="149"/>
      <c r="H50" s="149"/>
      <c r="I50" s="149"/>
      <c r="J50" s="148"/>
      <c r="K50" s="178">
        <f t="shared" ref="K50:S50" si="30">K51+K53+K54+K55+K56</f>
        <v>0</v>
      </c>
      <c r="L50" s="178">
        <f t="shared" si="30"/>
        <v>1300</v>
      </c>
      <c r="M50" s="178">
        <f t="shared" si="30"/>
        <v>0</v>
      </c>
      <c r="N50" s="178">
        <f t="shared" si="30"/>
        <v>250</v>
      </c>
      <c r="O50" s="178">
        <f t="shared" si="30"/>
        <v>0</v>
      </c>
      <c r="P50" s="178">
        <f t="shared" si="30"/>
        <v>0</v>
      </c>
      <c r="Q50" s="178">
        <f t="shared" si="30"/>
        <v>0</v>
      </c>
      <c r="R50" s="178">
        <f t="shared" si="30"/>
        <v>0</v>
      </c>
      <c r="S50" s="178">
        <f t="shared" si="30"/>
        <v>250</v>
      </c>
      <c r="T50" s="178">
        <f t="shared" ref="T50:AB50" si="31">T51+T53+T54+T55+T56</f>
        <v>0</v>
      </c>
      <c r="U50" s="178">
        <f t="shared" si="31"/>
        <v>0</v>
      </c>
      <c r="V50" s="178">
        <f t="shared" si="31"/>
        <v>0</v>
      </c>
      <c r="W50" s="178">
        <f t="shared" si="31"/>
        <v>0</v>
      </c>
      <c r="X50" s="178">
        <f t="shared" si="31"/>
        <v>0</v>
      </c>
      <c r="Y50" s="178">
        <f t="shared" si="31"/>
        <v>0</v>
      </c>
      <c r="Z50" s="178">
        <f t="shared" si="31"/>
        <v>0</v>
      </c>
      <c r="AA50" s="178">
        <f t="shared" si="31"/>
        <v>0</v>
      </c>
      <c r="AB50" s="178">
        <f t="shared" si="31"/>
        <v>0</v>
      </c>
      <c r="AC50" s="184"/>
      <c r="AD50" s="184"/>
      <c r="AE50" s="184"/>
      <c r="AF50" s="184"/>
      <c r="AG50" s="190"/>
      <c r="AH50" s="190"/>
      <c r="AI50" s="190"/>
      <c r="AJ50" s="190"/>
      <c r="AK50" s="190"/>
      <c r="AL50" s="190"/>
      <c r="AM50" s="190"/>
      <c r="AN50" s="206"/>
      <c r="AO50" s="206"/>
      <c r="AP50" s="206"/>
      <c r="AQ50" s="206"/>
      <c r="AR50" s="206"/>
      <c r="AS50" s="206"/>
      <c r="AT50" s="206"/>
      <c r="AU50" s="206"/>
      <c r="AV50" s="206"/>
      <c r="AW50" s="206"/>
      <c r="AX50" s="206"/>
      <c r="AY50" s="206"/>
      <c r="AZ50" s="206"/>
      <c r="BA50" s="206"/>
      <c r="BB50" s="206"/>
      <c r="BC50" s="206"/>
      <c r="BD50" s="206"/>
      <c r="BE50" s="206"/>
      <c r="BF50" s="206"/>
      <c r="BG50" s="206"/>
      <c r="BH50" s="206"/>
      <c r="BI50" s="206"/>
      <c r="BJ50" s="206"/>
      <c r="BK50" s="206"/>
      <c r="BL50" s="206"/>
      <c r="BM50" s="206"/>
      <c r="BN50" s="206"/>
      <c r="BO50" s="206"/>
      <c r="BP50" s="206"/>
      <c r="BQ50" s="206"/>
      <c r="BR50" s="206"/>
      <c r="BS50" s="206"/>
      <c r="BT50" s="206"/>
      <c r="BU50" s="206"/>
      <c r="BV50" s="206"/>
      <c r="BW50" s="206"/>
      <c r="BX50" s="206"/>
      <c r="BY50" s="206"/>
      <c r="BZ50" s="206"/>
      <c r="CA50" s="206"/>
      <c r="CB50" s="206"/>
      <c r="CC50" s="206"/>
      <c r="CD50" s="206"/>
      <c r="CE50" s="206"/>
      <c r="CF50" s="206"/>
      <c r="CG50" s="206"/>
      <c r="CH50" s="206"/>
      <c r="CI50" s="206"/>
      <c r="CJ50" s="206"/>
      <c r="CK50" s="206"/>
      <c r="CL50" s="206"/>
      <c r="CM50" s="206"/>
      <c r="CN50" s="206"/>
      <c r="CO50" s="206"/>
      <c r="CP50" s="206"/>
      <c r="CQ50" s="206"/>
      <c r="CR50" s="206"/>
    </row>
    <row r="51" s="122" customFormat="1" ht="100" customHeight="1" spans="1:96">
      <c r="A51" s="156" t="s">
        <v>58</v>
      </c>
      <c r="B51" s="148" t="s">
        <v>157</v>
      </c>
      <c r="C51" s="148"/>
      <c r="D51" s="148"/>
      <c r="E51" s="149"/>
      <c r="F51" s="149"/>
      <c r="G51" s="149"/>
      <c r="H51" s="149"/>
      <c r="I51" s="149"/>
      <c r="J51" s="148"/>
      <c r="K51" s="178">
        <f t="shared" ref="K51:S51" si="32">SUM(K52)</f>
        <v>0</v>
      </c>
      <c r="L51" s="178">
        <f t="shared" si="32"/>
        <v>1300</v>
      </c>
      <c r="M51" s="178">
        <f t="shared" si="32"/>
        <v>0</v>
      </c>
      <c r="N51" s="178">
        <f t="shared" si="32"/>
        <v>250</v>
      </c>
      <c r="O51" s="178">
        <f t="shared" si="32"/>
        <v>0</v>
      </c>
      <c r="P51" s="178">
        <f t="shared" si="32"/>
        <v>0</v>
      </c>
      <c r="Q51" s="178">
        <f t="shared" si="32"/>
        <v>0</v>
      </c>
      <c r="R51" s="178">
        <f t="shared" si="32"/>
        <v>0</v>
      </c>
      <c r="S51" s="178">
        <f t="shared" si="32"/>
        <v>250</v>
      </c>
      <c r="T51" s="178">
        <f t="shared" ref="T51:AB51" si="33">SUM(T52)</f>
        <v>0</v>
      </c>
      <c r="U51" s="178">
        <f t="shared" si="33"/>
        <v>0</v>
      </c>
      <c r="V51" s="178">
        <f t="shared" si="33"/>
        <v>0</v>
      </c>
      <c r="W51" s="178">
        <f t="shared" si="33"/>
        <v>0</v>
      </c>
      <c r="X51" s="178">
        <f t="shared" si="33"/>
        <v>0</v>
      </c>
      <c r="Y51" s="178">
        <f t="shared" si="33"/>
        <v>0</v>
      </c>
      <c r="Z51" s="178">
        <f t="shared" si="33"/>
        <v>0</v>
      </c>
      <c r="AA51" s="178">
        <f t="shared" si="33"/>
        <v>0</v>
      </c>
      <c r="AB51" s="178">
        <f t="shared" si="33"/>
        <v>0</v>
      </c>
      <c r="AC51" s="184"/>
      <c r="AD51" s="184"/>
      <c r="AE51" s="184"/>
      <c r="AF51" s="184"/>
      <c r="AG51" s="190"/>
      <c r="AH51" s="190"/>
      <c r="AI51" s="190"/>
      <c r="AJ51" s="190"/>
      <c r="AK51" s="190"/>
      <c r="AL51" s="190"/>
      <c r="AM51" s="190"/>
      <c r="AN51" s="206"/>
      <c r="AO51" s="206"/>
      <c r="AP51" s="206"/>
      <c r="AQ51" s="206"/>
      <c r="AR51" s="206"/>
      <c r="AS51" s="206"/>
      <c r="AT51" s="206"/>
      <c r="AU51" s="206"/>
      <c r="AV51" s="206"/>
      <c r="AW51" s="206"/>
      <c r="AX51" s="206"/>
      <c r="AY51" s="206"/>
      <c r="AZ51" s="206"/>
      <c r="BA51" s="206"/>
      <c r="BB51" s="206"/>
      <c r="BC51" s="206"/>
      <c r="BD51" s="206"/>
      <c r="BE51" s="206"/>
      <c r="BF51" s="206"/>
      <c r="BG51" s="206"/>
      <c r="BH51" s="206"/>
      <c r="BI51" s="206"/>
      <c r="BJ51" s="206"/>
      <c r="BK51" s="206"/>
      <c r="BL51" s="206"/>
      <c r="BM51" s="206"/>
      <c r="BN51" s="206"/>
      <c r="BO51" s="206"/>
      <c r="BP51" s="206"/>
      <c r="BQ51" s="206"/>
      <c r="BR51" s="206"/>
      <c r="BS51" s="206"/>
      <c r="BT51" s="206"/>
      <c r="BU51" s="206"/>
      <c r="BV51" s="206"/>
      <c r="BW51" s="206"/>
      <c r="BX51" s="206"/>
      <c r="BY51" s="206"/>
      <c r="BZ51" s="206"/>
      <c r="CA51" s="206"/>
      <c r="CB51" s="206"/>
      <c r="CC51" s="206"/>
      <c r="CD51" s="206"/>
      <c r="CE51" s="206"/>
      <c r="CF51" s="206"/>
      <c r="CG51" s="206"/>
      <c r="CH51" s="206"/>
      <c r="CI51" s="206"/>
      <c r="CJ51" s="206"/>
      <c r="CK51" s="206"/>
      <c r="CL51" s="206"/>
      <c r="CM51" s="206"/>
      <c r="CN51" s="206"/>
      <c r="CO51" s="206"/>
      <c r="CP51" s="206"/>
      <c r="CQ51" s="206"/>
      <c r="CR51" s="206"/>
    </row>
    <row r="52" s="124" customFormat="1" ht="168.75" spans="1:97">
      <c r="A52" s="151">
        <v>16</v>
      </c>
      <c r="B52" s="152" t="s">
        <v>158</v>
      </c>
      <c r="C52" s="161">
        <v>2025</v>
      </c>
      <c r="D52" s="167" t="s">
        <v>159</v>
      </c>
      <c r="E52" s="152" t="s">
        <v>40</v>
      </c>
      <c r="F52" s="152" t="s">
        <v>160</v>
      </c>
      <c r="G52" s="152" t="s">
        <v>47</v>
      </c>
      <c r="H52" s="152" t="s">
        <v>48</v>
      </c>
      <c r="I52" s="152" t="s">
        <v>49</v>
      </c>
      <c r="J52" s="167" t="s">
        <v>161</v>
      </c>
      <c r="K52" s="175"/>
      <c r="L52" s="175">
        <v>1300</v>
      </c>
      <c r="M52" s="175"/>
      <c r="N52" s="175">
        <v>250</v>
      </c>
      <c r="O52" s="175"/>
      <c r="P52" s="175"/>
      <c r="Q52" s="175"/>
      <c r="R52" s="175"/>
      <c r="S52" s="175">
        <v>250</v>
      </c>
      <c r="T52" s="175"/>
      <c r="U52" s="175"/>
      <c r="V52" s="175"/>
      <c r="W52" s="175"/>
      <c r="X52" s="175"/>
      <c r="Y52" s="175"/>
      <c r="Z52" s="175"/>
      <c r="AA52" s="175"/>
      <c r="AB52" s="175"/>
      <c r="AC52" s="152" t="s">
        <v>72</v>
      </c>
      <c r="AD52" s="152" t="s">
        <v>54</v>
      </c>
      <c r="AE52" s="152" t="s">
        <v>72</v>
      </c>
      <c r="AF52" s="152" t="s">
        <v>54</v>
      </c>
      <c r="AG52" s="152" t="s">
        <v>55</v>
      </c>
      <c r="AH52" s="167" t="s">
        <v>162</v>
      </c>
      <c r="AI52" s="167" t="s">
        <v>163</v>
      </c>
      <c r="AJ52" s="175" t="s">
        <v>402</v>
      </c>
      <c r="AK52" s="152" t="s">
        <v>403</v>
      </c>
      <c r="AL52" s="152" t="s">
        <v>367</v>
      </c>
      <c r="AN52" s="134"/>
      <c r="AO52" s="134"/>
      <c r="AP52" s="134"/>
      <c r="AQ52" s="134"/>
      <c r="AR52" s="134"/>
      <c r="AS52" s="134"/>
      <c r="AT52" s="134"/>
      <c r="AU52" s="134"/>
      <c r="AV52" s="134"/>
      <c r="AW52" s="134"/>
      <c r="AX52" s="134"/>
      <c r="AY52" s="134"/>
      <c r="AZ52" s="134"/>
      <c r="BA52" s="134"/>
      <c r="BB52" s="134"/>
      <c r="BC52" s="134"/>
      <c r="BD52" s="134"/>
      <c r="BE52" s="134"/>
      <c r="BF52" s="134"/>
      <c r="BG52" s="134"/>
      <c r="BH52" s="134"/>
      <c r="BI52" s="134"/>
      <c r="BJ52" s="134"/>
      <c r="BK52" s="134"/>
      <c r="BL52" s="134"/>
      <c r="BM52" s="134"/>
      <c r="BN52" s="134"/>
      <c r="BO52" s="134"/>
      <c r="BP52" s="134"/>
      <c r="BQ52" s="134"/>
      <c r="BR52" s="134"/>
      <c r="BS52" s="134"/>
      <c r="BT52" s="134"/>
      <c r="BU52" s="134"/>
      <c r="BV52" s="134"/>
      <c r="BW52" s="134"/>
      <c r="BX52" s="134"/>
      <c r="BY52" s="134"/>
      <c r="BZ52" s="134"/>
      <c r="CA52" s="134"/>
      <c r="CB52" s="134"/>
      <c r="CC52" s="134"/>
      <c r="CD52" s="134"/>
      <c r="CE52" s="134"/>
      <c r="CF52" s="134"/>
      <c r="CG52" s="134"/>
      <c r="CH52" s="134"/>
      <c r="CI52" s="134"/>
      <c r="CJ52" s="134"/>
      <c r="CK52" s="134"/>
      <c r="CL52" s="134"/>
      <c r="CM52" s="134"/>
      <c r="CN52" s="134"/>
      <c r="CO52" s="134"/>
      <c r="CP52" s="134"/>
      <c r="CQ52" s="134"/>
      <c r="CR52" s="134"/>
      <c r="CS52" s="213"/>
    </row>
    <row r="53" s="122" customFormat="1" ht="100" customHeight="1" spans="1:96">
      <c r="A53" s="156" t="s">
        <v>58</v>
      </c>
      <c r="B53" s="148" t="s">
        <v>164</v>
      </c>
      <c r="C53" s="148"/>
      <c r="D53" s="148"/>
      <c r="E53" s="149"/>
      <c r="F53" s="149"/>
      <c r="G53" s="149"/>
      <c r="H53" s="149"/>
      <c r="I53" s="149"/>
      <c r="J53" s="148"/>
      <c r="K53" s="178"/>
      <c r="L53" s="178"/>
      <c r="M53" s="178"/>
      <c r="N53" s="178"/>
      <c r="O53" s="178"/>
      <c r="P53" s="178"/>
      <c r="Q53" s="178"/>
      <c r="R53" s="178"/>
      <c r="S53" s="178"/>
      <c r="T53" s="178"/>
      <c r="U53" s="178"/>
      <c r="V53" s="178"/>
      <c r="W53" s="178"/>
      <c r="X53" s="178"/>
      <c r="Y53" s="178"/>
      <c r="Z53" s="178"/>
      <c r="AA53" s="178"/>
      <c r="AB53" s="178"/>
      <c r="AC53" s="184"/>
      <c r="AD53" s="184"/>
      <c r="AE53" s="184"/>
      <c r="AF53" s="184"/>
      <c r="AG53" s="190"/>
      <c r="AH53" s="190"/>
      <c r="AI53" s="190"/>
      <c r="AJ53" s="190"/>
      <c r="AK53" s="190"/>
      <c r="AL53" s="190"/>
      <c r="AM53" s="190"/>
      <c r="AN53" s="206"/>
      <c r="AO53" s="206"/>
      <c r="AP53" s="206"/>
      <c r="AQ53" s="206"/>
      <c r="AR53" s="206"/>
      <c r="AS53" s="206"/>
      <c r="AT53" s="206"/>
      <c r="AU53" s="206"/>
      <c r="AV53" s="206"/>
      <c r="AW53" s="206"/>
      <c r="AX53" s="206"/>
      <c r="AY53" s="206"/>
      <c r="AZ53" s="206"/>
      <c r="BA53" s="206"/>
      <c r="BB53" s="206"/>
      <c r="BC53" s="206"/>
      <c r="BD53" s="206"/>
      <c r="BE53" s="206"/>
      <c r="BF53" s="206"/>
      <c r="BG53" s="206"/>
      <c r="BH53" s="206"/>
      <c r="BI53" s="206"/>
      <c r="BJ53" s="206"/>
      <c r="BK53" s="206"/>
      <c r="BL53" s="206"/>
      <c r="BM53" s="206"/>
      <c r="BN53" s="206"/>
      <c r="BO53" s="206"/>
      <c r="BP53" s="206"/>
      <c r="BQ53" s="206"/>
      <c r="BR53" s="206"/>
      <c r="BS53" s="206"/>
      <c r="BT53" s="206"/>
      <c r="BU53" s="206"/>
      <c r="BV53" s="206"/>
      <c r="BW53" s="206"/>
      <c r="BX53" s="206"/>
      <c r="BY53" s="206"/>
      <c r="BZ53" s="206"/>
      <c r="CA53" s="206"/>
      <c r="CB53" s="206"/>
      <c r="CC53" s="206"/>
      <c r="CD53" s="206"/>
      <c r="CE53" s="206"/>
      <c r="CF53" s="206"/>
      <c r="CG53" s="206"/>
      <c r="CH53" s="206"/>
      <c r="CI53" s="206"/>
      <c r="CJ53" s="206"/>
      <c r="CK53" s="206"/>
      <c r="CL53" s="206"/>
      <c r="CM53" s="206"/>
      <c r="CN53" s="206"/>
      <c r="CO53" s="206"/>
      <c r="CP53" s="206"/>
      <c r="CQ53" s="206"/>
      <c r="CR53" s="206"/>
    </row>
    <row r="54" s="122" customFormat="1" ht="100" customHeight="1" spans="1:96">
      <c r="A54" s="156" t="s">
        <v>58</v>
      </c>
      <c r="B54" s="148" t="s">
        <v>165</v>
      </c>
      <c r="C54" s="148"/>
      <c r="D54" s="148"/>
      <c r="E54" s="149"/>
      <c r="F54" s="149"/>
      <c r="G54" s="149"/>
      <c r="H54" s="149"/>
      <c r="I54" s="149"/>
      <c r="J54" s="148"/>
      <c r="K54" s="178"/>
      <c r="L54" s="178"/>
      <c r="M54" s="178"/>
      <c r="N54" s="178"/>
      <c r="O54" s="178"/>
      <c r="P54" s="178"/>
      <c r="Q54" s="178"/>
      <c r="R54" s="178"/>
      <c r="S54" s="178"/>
      <c r="T54" s="178"/>
      <c r="U54" s="178"/>
      <c r="V54" s="178"/>
      <c r="W54" s="178"/>
      <c r="X54" s="178"/>
      <c r="Y54" s="178"/>
      <c r="Z54" s="178"/>
      <c r="AA54" s="178"/>
      <c r="AB54" s="178"/>
      <c r="AC54" s="184"/>
      <c r="AD54" s="184"/>
      <c r="AE54" s="184"/>
      <c r="AF54" s="184"/>
      <c r="AG54" s="190"/>
      <c r="AH54" s="190"/>
      <c r="AI54" s="190"/>
      <c r="AJ54" s="190"/>
      <c r="AK54" s="190"/>
      <c r="AL54" s="190"/>
      <c r="AM54" s="190"/>
      <c r="AN54" s="206"/>
      <c r="AO54" s="206"/>
      <c r="AP54" s="206"/>
      <c r="AQ54" s="206"/>
      <c r="AR54" s="206"/>
      <c r="AS54" s="206"/>
      <c r="AT54" s="206"/>
      <c r="AU54" s="206"/>
      <c r="AV54" s="206"/>
      <c r="AW54" s="206"/>
      <c r="AX54" s="206"/>
      <c r="AY54" s="206"/>
      <c r="AZ54" s="206"/>
      <c r="BA54" s="206"/>
      <c r="BB54" s="206"/>
      <c r="BC54" s="206"/>
      <c r="BD54" s="206"/>
      <c r="BE54" s="206"/>
      <c r="BF54" s="206"/>
      <c r="BG54" s="206"/>
      <c r="BH54" s="206"/>
      <c r="BI54" s="206"/>
      <c r="BJ54" s="206"/>
      <c r="BK54" s="206"/>
      <c r="BL54" s="206"/>
      <c r="BM54" s="206"/>
      <c r="BN54" s="206"/>
      <c r="BO54" s="206"/>
      <c r="BP54" s="206"/>
      <c r="BQ54" s="206"/>
      <c r="BR54" s="206"/>
      <c r="BS54" s="206"/>
      <c r="BT54" s="206"/>
      <c r="BU54" s="206"/>
      <c r="BV54" s="206"/>
      <c r="BW54" s="206"/>
      <c r="BX54" s="206"/>
      <c r="BY54" s="206"/>
      <c r="BZ54" s="206"/>
      <c r="CA54" s="206"/>
      <c r="CB54" s="206"/>
      <c r="CC54" s="206"/>
      <c r="CD54" s="206"/>
      <c r="CE54" s="206"/>
      <c r="CF54" s="206"/>
      <c r="CG54" s="206"/>
      <c r="CH54" s="206"/>
      <c r="CI54" s="206"/>
      <c r="CJ54" s="206"/>
      <c r="CK54" s="206"/>
      <c r="CL54" s="206"/>
      <c r="CM54" s="206"/>
      <c r="CN54" s="206"/>
      <c r="CO54" s="206"/>
      <c r="CP54" s="206"/>
      <c r="CQ54" s="206"/>
      <c r="CR54" s="206"/>
    </row>
    <row r="55" s="122" customFormat="1" ht="100" customHeight="1" spans="1:96">
      <c r="A55" s="156" t="s">
        <v>58</v>
      </c>
      <c r="B55" s="148" t="s">
        <v>166</v>
      </c>
      <c r="C55" s="148"/>
      <c r="D55" s="148"/>
      <c r="E55" s="149"/>
      <c r="F55" s="149"/>
      <c r="G55" s="149"/>
      <c r="H55" s="149"/>
      <c r="I55" s="149"/>
      <c r="J55" s="148"/>
      <c r="K55" s="178"/>
      <c r="L55" s="178"/>
      <c r="M55" s="178"/>
      <c r="N55" s="178"/>
      <c r="O55" s="178"/>
      <c r="P55" s="178"/>
      <c r="Q55" s="178"/>
      <c r="R55" s="178"/>
      <c r="S55" s="178"/>
      <c r="T55" s="178"/>
      <c r="U55" s="178"/>
      <c r="V55" s="178"/>
      <c r="W55" s="178"/>
      <c r="X55" s="178"/>
      <c r="Y55" s="178"/>
      <c r="Z55" s="178"/>
      <c r="AA55" s="178"/>
      <c r="AB55" s="178"/>
      <c r="AC55" s="184"/>
      <c r="AD55" s="184"/>
      <c r="AE55" s="184"/>
      <c r="AF55" s="184"/>
      <c r="AG55" s="190"/>
      <c r="AH55" s="190"/>
      <c r="AI55" s="190"/>
      <c r="AJ55" s="190"/>
      <c r="AK55" s="190"/>
      <c r="AL55" s="190"/>
      <c r="AM55" s="190"/>
      <c r="AN55" s="206"/>
      <c r="AO55" s="206"/>
      <c r="AP55" s="206"/>
      <c r="AQ55" s="206"/>
      <c r="AR55" s="206"/>
      <c r="AS55" s="206"/>
      <c r="AT55" s="206"/>
      <c r="AU55" s="206"/>
      <c r="AV55" s="206"/>
      <c r="AW55" s="206"/>
      <c r="AX55" s="206"/>
      <c r="AY55" s="206"/>
      <c r="AZ55" s="206"/>
      <c r="BA55" s="206"/>
      <c r="BB55" s="206"/>
      <c r="BC55" s="206"/>
      <c r="BD55" s="206"/>
      <c r="BE55" s="206"/>
      <c r="BF55" s="206"/>
      <c r="BG55" s="206"/>
      <c r="BH55" s="206"/>
      <c r="BI55" s="206"/>
      <c r="BJ55" s="206"/>
      <c r="BK55" s="206"/>
      <c r="BL55" s="206"/>
      <c r="BM55" s="206"/>
      <c r="BN55" s="206"/>
      <c r="BO55" s="206"/>
      <c r="BP55" s="206"/>
      <c r="BQ55" s="206"/>
      <c r="BR55" s="206"/>
      <c r="BS55" s="206"/>
      <c r="BT55" s="206"/>
      <c r="BU55" s="206"/>
      <c r="BV55" s="206"/>
      <c r="BW55" s="206"/>
      <c r="BX55" s="206"/>
      <c r="BY55" s="206"/>
      <c r="BZ55" s="206"/>
      <c r="CA55" s="206"/>
      <c r="CB55" s="206"/>
      <c r="CC55" s="206"/>
      <c r="CD55" s="206"/>
      <c r="CE55" s="206"/>
      <c r="CF55" s="206"/>
      <c r="CG55" s="206"/>
      <c r="CH55" s="206"/>
      <c r="CI55" s="206"/>
      <c r="CJ55" s="206"/>
      <c r="CK55" s="206"/>
      <c r="CL55" s="206"/>
      <c r="CM55" s="206"/>
      <c r="CN55" s="206"/>
      <c r="CO55" s="206"/>
      <c r="CP55" s="206"/>
      <c r="CQ55" s="206"/>
      <c r="CR55" s="206"/>
    </row>
    <row r="56" s="122" customFormat="1" ht="100" customHeight="1" spans="1:96">
      <c r="A56" s="156" t="s">
        <v>58</v>
      </c>
      <c r="B56" s="148" t="s">
        <v>167</v>
      </c>
      <c r="C56" s="148"/>
      <c r="D56" s="148"/>
      <c r="E56" s="149"/>
      <c r="F56" s="149"/>
      <c r="G56" s="149"/>
      <c r="H56" s="149"/>
      <c r="I56" s="149"/>
      <c r="J56" s="148"/>
      <c r="K56" s="178"/>
      <c r="L56" s="178"/>
      <c r="M56" s="178"/>
      <c r="N56" s="178"/>
      <c r="O56" s="178"/>
      <c r="P56" s="178"/>
      <c r="Q56" s="178"/>
      <c r="R56" s="178"/>
      <c r="S56" s="178"/>
      <c r="T56" s="178"/>
      <c r="U56" s="178"/>
      <c r="V56" s="178"/>
      <c r="W56" s="178"/>
      <c r="X56" s="178"/>
      <c r="Y56" s="178"/>
      <c r="Z56" s="178"/>
      <c r="AA56" s="178"/>
      <c r="AB56" s="178"/>
      <c r="AC56" s="184"/>
      <c r="AD56" s="184"/>
      <c r="AE56" s="184"/>
      <c r="AF56" s="184"/>
      <c r="AG56" s="190"/>
      <c r="AH56" s="190"/>
      <c r="AI56" s="190"/>
      <c r="AJ56" s="190"/>
      <c r="AK56" s="190"/>
      <c r="AL56" s="190"/>
      <c r="AM56" s="190"/>
      <c r="AN56" s="206"/>
      <c r="AO56" s="206"/>
      <c r="AP56" s="206"/>
      <c r="AQ56" s="206"/>
      <c r="AR56" s="206"/>
      <c r="AS56" s="206"/>
      <c r="AT56" s="206"/>
      <c r="AU56" s="206"/>
      <c r="AV56" s="206"/>
      <c r="AW56" s="206"/>
      <c r="AX56" s="206"/>
      <c r="AY56" s="206"/>
      <c r="AZ56" s="206"/>
      <c r="BA56" s="206"/>
      <c r="BB56" s="206"/>
      <c r="BC56" s="206"/>
      <c r="BD56" s="206"/>
      <c r="BE56" s="206"/>
      <c r="BF56" s="206"/>
      <c r="BG56" s="206"/>
      <c r="BH56" s="206"/>
      <c r="BI56" s="206"/>
      <c r="BJ56" s="206"/>
      <c r="BK56" s="206"/>
      <c r="BL56" s="206"/>
      <c r="BM56" s="206"/>
      <c r="BN56" s="206"/>
      <c r="BO56" s="206"/>
      <c r="BP56" s="206"/>
      <c r="BQ56" s="206"/>
      <c r="BR56" s="206"/>
      <c r="BS56" s="206"/>
      <c r="BT56" s="206"/>
      <c r="BU56" s="206"/>
      <c r="BV56" s="206"/>
      <c r="BW56" s="206"/>
      <c r="BX56" s="206"/>
      <c r="BY56" s="206"/>
      <c r="BZ56" s="206"/>
      <c r="CA56" s="206"/>
      <c r="CB56" s="206"/>
      <c r="CC56" s="206"/>
      <c r="CD56" s="206"/>
      <c r="CE56" s="206"/>
      <c r="CF56" s="206"/>
      <c r="CG56" s="206"/>
      <c r="CH56" s="206"/>
      <c r="CI56" s="206"/>
      <c r="CJ56" s="206"/>
      <c r="CK56" s="206"/>
      <c r="CL56" s="206"/>
      <c r="CM56" s="206"/>
      <c r="CN56" s="206"/>
      <c r="CO56" s="206"/>
      <c r="CP56" s="206"/>
      <c r="CQ56" s="206"/>
      <c r="CR56" s="206"/>
    </row>
    <row r="57" s="122" customFormat="1" ht="100" customHeight="1" spans="1:96">
      <c r="A57" s="147" t="s">
        <v>39</v>
      </c>
      <c r="B57" s="148" t="s">
        <v>168</v>
      </c>
      <c r="C57" s="148"/>
      <c r="D57" s="148"/>
      <c r="E57" s="149"/>
      <c r="F57" s="149"/>
      <c r="G57" s="149"/>
      <c r="H57" s="149"/>
      <c r="I57" s="149"/>
      <c r="J57" s="148"/>
      <c r="K57" s="178">
        <f t="shared" ref="K57:S57" si="34">K58+K62+K66+K69+K73</f>
        <v>0</v>
      </c>
      <c r="L57" s="178">
        <f t="shared" si="34"/>
        <v>0</v>
      </c>
      <c r="M57" s="178">
        <f t="shared" si="34"/>
        <v>0</v>
      </c>
      <c r="N57" s="178">
        <f t="shared" si="34"/>
        <v>102</v>
      </c>
      <c r="O57" s="178">
        <f t="shared" si="34"/>
        <v>60</v>
      </c>
      <c r="P57" s="178">
        <f t="shared" si="34"/>
        <v>60</v>
      </c>
      <c r="Q57" s="178">
        <f t="shared" si="34"/>
        <v>0</v>
      </c>
      <c r="R57" s="178">
        <f t="shared" si="34"/>
        <v>0</v>
      </c>
      <c r="S57" s="178">
        <f t="shared" si="34"/>
        <v>40</v>
      </c>
      <c r="T57" s="178">
        <f t="shared" ref="T57:AB57" si="35">T58+T62+T66+T69+T73</f>
        <v>0</v>
      </c>
      <c r="U57" s="178">
        <f t="shared" si="35"/>
        <v>0</v>
      </c>
      <c r="V57" s="178">
        <f t="shared" si="35"/>
        <v>0</v>
      </c>
      <c r="W57" s="178">
        <f t="shared" si="35"/>
        <v>0</v>
      </c>
      <c r="X57" s="178">
        <f t="shared" si="35"/>
        <v>2</v>
      </c>
      <c r="Y57" s="178">
        <f t="shared" si="35"/>
        <v>0</v>
      </c>
      <c r="Z57" s="178">
        <f t="shared" si="35"/>
        <v>0</v>
      </c>
      <c r="AA57" s="178">
        <f t="shared" si="35"/>
        <v>0</v>
      </c>
      <c r="AB57" s="178">
        <f t="shared" si="35"/>
        <v>0</v>
      </c>
      <c r="AC57" s="184"/>
      <c r="AD57" s="184"/>
      <c r="AE57" s="184"/>
      <c r="AF57" s="184"/>
      <c r="AG57" s="190"/>
      <c r="AH57" s="190"/>
      <c r="AI57" s="190"/>
      <c r="AJ57" s="190"/>
      <c r="AK57" s="190"/>
      <c r="AL57" s="190"/>
      <c r="AM57" s="190"/>
      <c r="AN57" s="206"/>
      <c r="AO57" s="206"/>
      <c r="AP57" s="206"/>
      <c r="AQ57" s="206"/>
      <c r="AR57" s="206"/>
      <c r="AS57" s="206"/>
      <c r="AT57" s="206"/>
      <c r="AU57" s="206"/>
      <c r="AV57" s="206"/>
      <c r="AW57" s="206"/>
      <c r="AX57" s="206"/>
      <c r="AY57" s="206"/>
      <c r="AZ57" s="206"/>
      <c r="BA57" s="206"/>
      <c r="BB57" s="206"/>
      <c r="BC57" s="206"/>
      <c r="BD57" s="206"/>
      <c r="BE57" s="206"/>
      <c r="BF57" s="206"/>
      <c r="BG57" s="206"/>
      <c r="BH57" s="206"/>
      <c r="BI57" s="206"/>
      <c r="BJ57" s="206"/>
      <c r="BK57" s="206"/>
      <c r="BL57" s="206"/>
      <c r="BM57" s="206"/>
      <c r="BN57" s="206"/>
      <c r="BO57" s="206"/>
      <c r="BP57" s="206"/>
      <c r="BQ57" s="206"/>
      <c r="BR57" s="206"/>
      <c r="BS57" s="206"/>
      <c r="BT57" s="206"/>
      <c r="BU57" s="206"/>
      <c r="BV57" s="206"/>
      <c r="BW57" s="206"/>
      <c r="BX57" s="206"/>
      <c r="BY57" s="206"/>
      <c r="BZ57" s="206"/>
      <c r="CA57" s="206"/>
      <c r="CB57" s="206"/>
      <c r="CC57" s="206"/>
      <c r="CD57" s="206"/>
      <c r="CE57" s="206"/>
      <c r="CF57" s="206"/>
      <c r="CG57" s="206"/>
      <c r="CH57" s="206"/>
      <c r="CI57" s="206"/>
      <c r="CJ57" s="206"/>
      <c r="CK57" s="206"/>
      <c r="CL57" s="206"/>
      <c r="CM57" s="206"/>
      <c r="CN57" s="206"/>
      <c r="CO57" s="206"/>
      <c r="CP57" s="206"/>
      <c r="CQ57" s="206"/>
      <c r="CR57" s="206"/>
    </row>
    <row r="58" s="122" customFormat="1" ht="100" customHeight="1" spans="1:96">
      <c r="A58" s="147" t="s">
        <v>41</v>
      </c>
      <c r="B58" s="148" t="s">
        <v>169</v>
      </c>
      <c r="C58" s="148"/>
      <c r="D58" s="148"/>
      <c r="E58" s="149"/>
      <c r="F58" s="149"/>
      <c r="G58" s="149"/>
      <c r="H58" s="149"/>
      <c r="I58" s="149"/>
      <c r="J58" s="148"/>
      <c r="K58" s="178">
        <f t="shared" ref="K58:S58" si="36">K59+K61</f>
        <v>0</v>
      </c>
      <c r="L58" s="178">
        <f t="shared" si="36"/>
        <v>0</v>
      </c>
      <c r="M58" s="178">
        <f t="shared" si="36"/>
        <v>0</v>
      </c>
      <c r="N58" s="178">
        <f t="shared" si="36"/>
        <v>102</v>
      </c>
      <c r="O58" s="178">
        <f t="shared" si="36"/>
        <v>60</v>
      </c>
      <c r="P58" s="178">
        <f t="shared" si="36"/>
        <v>60</v>
      </c>
      <c r="Q58" s="178">
        <f t="shared" si="36"/>
        <v>0</v>
      </c>
      <c r="R58" s="178">
        <f t="shared" si="36"/>
        <v>0</v>
      </c>
      <c r="S58" s="178">
        <f t="shared" si="36"/>
        <v>40</v>
      </c>
      <c r="T58" s="178">
        <f t="shared" ref="T58:AB58" si="37">T59+T61</f>
        <v>0</v>
      </c>
      <c r="U58" s="178">
        <f t="shared" si="37"/>
        <v>0</v>
      </c>
      <c r="V58" s="178">
        <f t="shared" si="37"/>
        <v>0</v>
      </c>
      <c r="W58" s="178">
        <f t="shared" si="37"/>
        <v>0</v>
      </c>
      <c r="X58" s="178">
        <f t="shared" si="37"/>
        <v>2</v>
      </c>
      <c r="Y58" s="178">
        <f t="shared" si="37"/>
        <v>0</v>
      </c>
      <c r="Z58" s="178">
        <f t="shared" si="37"/>
        <v>0</v>
      </c>
      <c r="AA58" s="178">
        <f t="shared" si="37"/>
        <v>0</v>
      </c>
      <c r="AB58" s="178">
        <f t="shared" si="37"/>
        <v>0</v>
      </c>
      <c r="AC58" s="184"/>
      <c r="AD58" s="184"/>
      <c r="AE58" s="184"/>
      <c r="AF58" s="184"/>
      <c r="AG58" s="190"/>
      <c r="AH58" s="190"/>
      <c r="AI58" s="190"/>
      <c r="AJ58" s="190"/>
      <c r="AK58" s="190"/>
      <c r="AL58" s="190"/>
      <c r="AM58" s="190"/>
      <c r="AN58" s="206"/>
      <c r="AO58" s="206"/>
      <c r="AP58" s="206"/>
      <c r="AQ58" s="206"/>
      <c r="AR58" s="206"/>
      <c r="AS58" s="206"/>
      <c r="AT58" s="206"/>
      <c r="AU58" s="206"/>
      <c r="AV58" s="206"/>
      <c r="AW58" s="206"/>
      <c r="AX58" s="206"/>
      <c r="AY58" s="206"/>
      <c r="AZ58" s="206"/>
      <c r="BA58" s="206"/>
      <c r="BB58" s="206"/>
      <c r="BC58" s="206"/>
      <c r="BD58" s="206"/>
      <c r="BE58" s="206"/>
      <c r="BF58" s="206"/>
      <c r="BG58" s="206"/>
      <c r="BH58" s="206"/>
      <c r="BI58" s="206"/>
      <c r="BJ58" s="206"/>
      <c r="BK58" s="206"/>
      <c r="BL58" s="206"/>
      <c r="BM58" s="206"/>
      <c r="BN58" s="206"/>
      <c r="BO58" s="206"/>
      <c r="BP58" s="206"/>
      <c r="BQ58" s="206"/>
      <c r="BR58" s="206"/>
      <c r="BS58" s="206"/>
      <c r="BT58" s="206"/>
      <c r="BU58" s="206"/>
      <c r="BV58" s="206"/>
      <c r="BW58" s="206"/>
      <c r="BX58" s="206"/>
      <c r="BY58" s="206"/>
      <c r="BZ58" s="206"/>
      <c r="CA58" s="206"/>
      <c r="CB58" s="206"/>
      <c r="CC58" s="206"/>
      <c r="CD58" s="206"/>
      <c r="CE58" s="206"/>
      <c r="CF58" s="206"/>
      <c r="CG58" s="206"/>
      <c r="CH58" s="206"/>
      <c r="CI58" s="206"/>
      <c r="CJ58" s="206"/>
      <c r="CK58" s="206"/>
      <c r="CL58" s="206"/>
      <c r="CM58" s="206"/>
      <c r="CN58" s="206"/>
      <c r="CO58" s="206"/>
      <c r="CP58" s="206"/>
      <c r="CQ58" s="206"/>
      <c r="CR58" s="206"/>
    </row>
    <row r="59" s="122" customFormat="1" ht="100" customHeight="1" spans="1:96">
      <c r="A59" s="156" t="s">
        <v>58</v>
      </c>
      <c r="B59" s="148" t="s">
        <v>170</v>
      </c>
      <c r="C59" s="148"/>
      <c r="D59" s="148"/>
      <c r="E59" s="149"/>
      <c r="F59" s="149"/>
      <c r="G59" s="149"/>
      <c r="H59" s="149"/>
      <c r="I59" s="149"/>
      <c r="J59" s="148"/>
      <c r="K59" s="178">
        <f t="shared" ref="K59:S59" si="38">SUM(K60)</f>
        <v>0</v>
      </c>
      <c r="L59" s="178">
        <f t="shared" si="38"/>
        <v>0</v>
      </c>
      <c r="M59" s="178">
        <f t="shared" si="38"/>
        <v>0</v>
      </c>
      <c r="N59" s="178">
        <f t="shared" si="38"/>
        <v>102</v>
      </c>
      <c r="O59" s="178">
        <f t="shared" si="38"/>
        <v>60</v>
      </c>
      <c r="P59" s="178">
        <f t="shared" si="38"/>
        <v>60</v>
      </c>
      <c r="Q59" s="178">
        <f t="shared" si="38"/>
        <v>0</v>
      </c>
      <c r="R59" s="178">
        <f t="shared" si="38"/>
        <v>0</v>
      </c>
      <c r="S59" s="178">
        <f t="shared" si="38"/>
        <v>40</v>
      </c>
      <c r="T59" s="178">
        <f t="shared" ref="T59:AB59" si="39">SUM(T60)</f>
        <v>0</v>
      </c>
      <c r="U59" s="178">
        <f t="shared" si="39"/>
        <v>0</v>
      </c>
      <c r="V59" s="178">
        <f t="shared" si="39"/>
        <v>0</v>
      </c>
      <c r="W59" s="178">
        <f t="shared" si="39"/>
        <v>0</v>
      </c>
      <c r="X59" s="178">
        <f t="shared" si="39"/>
        <v>2</v>
      </c>
      <c r="Y59" s="178">
        <f t="shared" si="39"/>
        <v>0</v>
      </c>
      <c r="Z59" s="178">
        <f t="shared" si="39"/>
        <v>0</v>
      </c>
      <c r="AA59" s="178">
        <f t="shared" si="39"/>
        <v>0</v>
      </c>
      <c r="AB59" s="178">
        <f t="shared" si="39"/>
        <v>0</v>
      </c>
      <c r="AC59" s="184"/>
      <c r="AD59" s="184"/>
      <c r="AE59" s="184"/>
      <c r="AF59" s="184"/>
      <c r="AG59" s="190"/>
      <c r="AH59" s="190"/>
      <c r="AI59" s="190"/>
      <c r="AJ59" s="190"/>
      <c r="AK59" s="190"/>
      <c r="AL59" s="190"/>
      <c r="AM59" s="190"/>
      <c r="AN59" s="206"/>
      <c r="AO59" s="206"/>
      <c r="AP59" s="206"/>
      <c r="AQ59" s="206"/>
      <c r="AR59" s="206"/>
      <c r="AS59" s="206"/>
      <c r="AT59" s="206"/>
      <c r="AU59" s="206"/>
      <c r="AV59" s="206"/>
      <c r="AW59" s="206"/>
      <c r="AX59" s="206"/>
      <c r="AY59" s="206"/>
      <c r="AZ59" s="206"/>
      <c r="BA59" s="206"/>
      <c r="BB59" s="206"/>
      <c r="BC59" s="206"/>
      <c r="BD59" s="206"/>
      <c r="BE59" s="206"/>
      <c r="BF59" s="206"/>
      <c r="BG59" s="206"/>
      <c r="BH59" s="206"/>
      <c r="BI59" s="206"/>
      <c r="BJ59" s="206"/>
      <c r="BK59" s="206"/>
      <c r="BL59" s="206"/>
      <c r="BM59" s="206"/>
      <c r="BN59" s="206"/>
      <c r="BO59" s="206"/>
      <c r="BP59" s="206"/>
      <c r="BQ59" s="206"/>
      <c r="BR59" s="206"/>
      <c r="BS59" s="206"/>
      <c r="BT59" s="206"/>
      <c r="BU59" s="206"/>
      <c r="BV59" s="206"/>
      <c r="BW59" s="206"/>
      <c r="BX59" s="206"/>
      <c r="BY59" s="206"/>
      <c r="BZ59" s="206"/>
      <c r="CA59" s="206"/>
      <c r="CB59" s="206"/>
      <c r="CC59" s="206"/>
      <c r="CD59" s="206"/>
      <c r="CE59" s="206"/>
      <c r="CF59" s="206"/>
      <c r="CG59" s="206"/>
      <c r="CH59" s="206"/>
      <c r="CI59" s="206"/>
      <c r="CJ59" s="206"/>
      <c r="CK59" s="206"/>
      <c r="CL59" s="206"/>
      <c r="CM59" s="206"/>
      <c r="CN59" s="206"/>
      <c r="CO59" s="206"/>
      <c r="CP59" s="206"/>
      <c r="CQ59" s="206"/>
      <c r="CR59" s="206"/>
    </row>
    <row r="60" s="124" customFormat="1" ht="298" customHeight="1" spans="1:97">
      <c r="A60" s="151">
        <v>17</v>
      </c>
      <c r="B60" s="152" t="s">
        <v>171</v>
      </c>
      <c r="C60" s="161">
        <v>2025</v>
      </c>
      <c r="D60" s="167" t="s">
        <v>172</v>
      </c>
      <c r="E60" s="152" t="s">
        <v>168</v>
      </c>
      <c r="F60" s="152" t="s">
        <v>170</v>
      </c>
      <c r="G60" s="152" t="s">
        <v>47</v>
      </c>
      <c r="H60" s="152" t="s">
        <v>48</v>
      </c>
      <c r="I60" s="152" t="s">
        <v>49</v>
      </c>
      <c r="J60" s="167" t="s">
        <v>173</v>
      </c>
      <c r="K60" s="175"/>
      <c r="L60" s="175"/>
      <c r="M60" s="175"/>
      <c r="N60" s="175">
        <v>102</v>
      </c>
      <c r="O60" s="175">
        <v>60</v>
      </c>
      <c r="P60" s="175">
        <v>60</v>
      </c>
      <c r="Q60" s="175"/>
      <c r="R60" s="175"/>
      <c r="S60" s="175">
        <v>40</v>
      </c>
      <c r="T60" s="175"/>
      <c r="U60" s="175"/>
      <c r="V60" s="175"/>
      <c r="W60" s="175"/>
      <c r="X60" s="175">
        <v>2</v>
      </c>
      <c r="Y60" s="175"/>
      <c r="Z60" s="175"/>
      <c r="AA60" s="175"/>
      <c r="AB60" s="175"/>
      <c r="AC60" s="152" t="s">
        <v>174</v>
      </c>
      <c r="AD60" s="152" t="s">
        <v>175</v>
      </c>
      <c r="AE60" s="152" t="s">
        <v>174</v>
      </c>
      <c r="AF60" s="152" t="s">
        <v>175</v>
      </c>
      <c r="AG60" s="152" t="s">
        <v>176</v>
      </c>
      <c r="AH60" s="167" t="s">
        <v>177</v>
      </c>
      <c r="AI60" s="167" t="s">
        <v>178</v>
      </c>
      <c r="AJ60" s="175" t="s">
        <v>402</v>
      </c>
      <c r="AK60" s="152" t="s">
        <v>403</v>
      </c>
      <c r="AL60" s="152" t="s">
        <v>367</v>
      </c>
      <c r="AN60" s="134"/>
      <c r="AO60" s="134"/>
      <c r="AP60" s="134"/>
      <c r="AQ60" s="134"/>
      <c r="AR60" s="134"/>
      <c r="AS60" s="134"/>
      <c r="AT60" s="134"/>
      <c r="AU60" s="134"/>
      <c r="AV60" s="134"/>
      <c r="AW60" s="134"/>
      <c r="AX60" s="134"/>
      <c r="AY60" s="134"/>
      <c r="AZ60" s="134"/>
      <c r="BA60" s="134"/>
      <c r="BB60" s="134"/>
      <c r="BC60" s="134"/>
      <c r="BD60" s="134"/>
      <c r="BE60" s="134"/>
      <c r="BF60" s="134"/>
      <c r="BG60" s="134"/>
      <c r="BH60" s="134"/>
      <c r="BI60" s="134"/>
      <c r="BJ60" s="134"/>
      <c r="BK60" s="134"/>
      <c r="BL60" s="134"/>
      <c r="BM60" s="134"/>
      <c r="BN60" s="134"/>
      <c r="BO60" s="134"/>
      <c r="BP60" s="134"/>
      <c r="BQ60" s="134"/>
      <c r="BR60" s="134"/>
      <c r="BS60" s="134"/>
      <c r="BT60" s="134"/>
      <c r="BU60" s="134"/>
      <c r="BV60" s="134"/>
      <c r="BW60" s="134"/>
      <c r="BX60" s="134"/>
      <c r="BY60" s="134"/>
      <c r="BZ60" s="134"/>
      <c r="CA60" s="134"/>
      <c r="CB60" s="134"/>
      <c r="CC60" s="134"/>
      <c r="CD60" s="134"/>
      <c r="CE60" s="134"/>
      <c r="CF60" s="134"/>
      <c r="CG60" s="134"/>
      <c r="CH60" s="134"/>
      <c r="CI60" s="134"/>
      <c r="CJ60" s="134"/>
      <c r="CK60" s="134"/>
      <c r="CL60" s="134"/>
      <c r="CM60" s="134"/>
      <c r="CN60" s="134"/>
      <c r="CO60" s="134"/>
      <c r="CP60" s="134"/>
      <c r="CQ60" s="134"/>
      <c r="CR60" s="134"/>
      <c r="CS60" s="213"/>
    </row>
    <row r="61" s="122" customFormat="1" ht="100" customHeight="1" spans="1:96">
      <c r="A61" s="156" t="s">
        <v>58</v>
      </c>
      <c r="B61" s="148" t="s">
        <v>179</v>
      </c>
      <c r="C61" s="148"/>
      <c r="D61" s="148"/>
      <c r="E61" s="149"/>
      <c r="F61" s="149"/>
      <c r="G61" s="149"/>
      <c r="H61" s="149"/>
      <c r="I61" s="149"/>
      <c r="J61" s="148"/>
      <c r="K61" s="178"/>
      <c r="L61" s="178"/>
      <c r="M61" s="178"/>
      <c r="N61" s="178"/>
      <c r="O61" s="178"/>
      <c r="P61" s="178"/>
      <c r="Q61" s="178"/>
      <c r="R61" s="178"/>
      <c r="S61" s="178"/>
      <c r="T61" s="178"/>
      <c r="U61" s="178"/>
      <c r="V61" s="178"/>
      <c r="W61" s="178"/>
      <c r="X61" s="178"/>
      <c r="Y61" s="178"/>
      <c r="Z61" s="178"/>
      <c r="AA61" s="178"/>
      <c r="AB61" s="178"/>
      <c r="AC61" s="184"/>
      <c r="AD61" s="184"/>
      <c r="AE61" s="184"/>
      <c r="AF61" s="184"/>
      <c r="AG61" s="190"/>
      <c r="AH61" s="190"/>
      <c r="AI61" s="190"/>
      <c r="AJ61" s="190"/>
      <c r="AK61" s="190"/>
      <c r="AL61" s="190"/>
      <c r="AM61" s="190"/>
      <c r="AN61" s="206"/>
      <c r="AO61" s="206"/>
      <c r="AP61" s="206"/>
      <c r="AQ61" s="206"/>
      <c r="AR61" s="206"/>
      <c r="AS61" s="206"/>
      <c r="AT61" s="206"/>
      <c r="AU61" s="206"/>
      <c r="AV61" s="206"/>
      <c r="AW61" s="206"/>
      <c r="AX61" s="206"/>
      <c r="AY61" s="206"/>
      <c r="AZ61" s="206"/>
      <c r="BA61" s="206"/>
      <c r="BB61" s="206"/>
      <c r="BC61" s="206"/>
      <c r="BD61" s="206"/>
      <c r="BE61" s="206"/>
      <c r="BF61" s="206"/>
      <c r="BG61" s="206"/>
      <c r="BH61" s="206"/>
      <c r="BI61" s="206"/>
      <c r="BJ61" s="206"/>
      <c r="BK61" s="206"/>
      <c r="BL61" s="206"/>
      <c r="BM61" s="206"/>
      <c r="BN61" s="206"/>
      <c r="BO61" s="206"/>
      <c r="BP61" s="206"/>
      <c r="BQ61" s="206"/>
      <c r="BR61" s="206"/>
      <c r="BS61" s="206"/>
      <c r="BT61" s="206"/>
      <c r="BU61" s="206"/>
      <c r="BV61" s="206"/>
      <c r="BW61" s="206"/>
      <c r="BX61" s="206"/>
      <c r="BY61" s="206"/>
      <c r="BZ61" s="206"/>
      <c r="CA61" s="206"/>
      <c r="CB61" s="206"/>
      <c r="CC61" s="206"/>
      <c r="CD61" s="206"/>
      <c r="CE61" s="206"/>
      <c r="CF61" s="206"/>
      <c r="CG61" s="206"/>
      <c r="CH61" s="206"/>
      <c r="CI61" s="206"/>
      <c r="CJ61" s="206"/>
      <c r="CK61" s="206"/>
      <c r="CL61" s="206"/>
      <c r="CM61" s="206"/>
      <c r="CN61" s="206"/>
      <c r="CO61" s="206"/>
      <c r="CP61" s="206"/>
      <c r="CQ61" s="206"/>
      <c r="CR61" s="206"/>
    </row>
    <row r="62" s="122" customFormat="1" ht="100" customHeight="1" spans="1:96">
      <c r="A62" s="156" t="s">
        <v>41</v>
      </c>
      <c r="B62" s="148" t="s">
        <v>180</v>
      </c>
      <c r="C62" s="148"/>
      <c r="D62" s="148"/>
      <c r="E62" s="149"/>
      <c r="F62" s="149"/>
      <c r="G62" s="149"/>
      <c r="H62" s="149"/>
      <c r="I62" s="149"/>
      <c r="J62" s="148"/>
      <c r="K62" s="178">
        <f t="shared" ref="K62:S62" si="40">K63+K64+K65</f>
        <v>0</v>
      </c>
      <c r="L62" s="178">
        <f t="shared" si="40"/>
        <v>0</v>
      </c>
      <c r="M62" s="178">
        <f t="shared" si="40"/>
        <v>0</v>
      </c>
      <c r="N62" s="178">
        <f t="shared" si="40"/>
        <v>0</v>
      </c>
      <c r="O62" s="178">
        <f t="shared" si="40"/>
        <v>0</v>
      </c>
      <c r="P62" s="178">
        <f t="shared" si="40"/>
        <v>0</v>
      </c>
      <c r="Q62" s="178">
        <f t="shared" si="40"/>
        <v>0</v>
      </c>
      <c r="R62" s="178">
        <f t="shared" si="40"/>
        <v>0</v>
      </c>
      <c r="S62" s="178">
        <f t="shared" si="40"/>
        <v>0</v>
      </c>
      <c r="T62" s="178">
        <f t="shared" ref="T62:AB62" si="41">T63+T64+T65</f>
        <v>0</v>
      </c>
      <c r="U62" s="178">
        <f t="shared" si="41"/>
        <v>0</v>
      </c>
      <c r="V62" s="178">
        <f t="shared" si="41"/>
        <v>0</v>
      </c>
      <c r="W62" s="178">
        <f t="shared" si="41"/>
        <v>0</v>
      </c>
      <c r="X62" s="178">
        <f t="shared" si="41"/>
        <v>0</v>
      </c>
      <c r="Y62" s="178">
        <f t="shared" si="41"/>
        <v>0</v>
      </c>
      <c r="Z62" s="178">
        <f t="shared" si="41"/>
        <v>0</v>
      </c>
      <c r="AA62" s="178">
        <f t="shared" si="41"/>
        <v>0</v>
      </c>
      <c r="AB62" s="178">
        <f t="shared" si="41"/>
        <v>0</v>
      </c>
      <c r="AC62" s="184"/>
      <c r="AD62" s="184"/>
      <c r="AE62" s="184"/>
      <c r="AF62" s="184"/>
      <c r="AG62" s="190"/>
      <c r="AH62" s="190"/>
      <c r="AI62" s="190"/>
      <c r="AJ62" s="190"/>
      <c r="AK62" s="190"/>
      <c r="AL62" s="190"/>
      <c r="AM62" s="190"/>
      <c r="AN62" s="206"/>
      <c r="AO62" s="206"/>
      <c r="AP62" s="206"/>
      <c r="AQ62" s="206"/>
      <c r="AR62" s="206"/>
      <c r="AS62" s="206"/>
      <c r="AT62" s="206"/>
      <c r="AU62" s="206"/>
      <c r="AV62" s="206"/>
      <c r="AW62" s="206"/>
      <c r="AX62" s="206"/>
      <c r="AY62" s="206"/>
      <c r="AZ62" s="206"/>
      <c r="BA62" s="206"/>
      <c r="BB62" s="206"/>
      <c r="BC62" s="206"/>
      <c r="BD62" s="206"/>
      <c r="BE62" s="206"/>
      <c r="BF62" s="206"/>
      <c r="BG62" s="206"/>
      <c r="BH62" s="206"/>
      <c r="BI62" s="206"/>
      <c r="BJ62" s="206"/>
      <c r="BK62" s="206"/>
      <c r="BL62" s="206"/>
      <c r="BM62" s="206"/>
      <c r="BN62" s="206"/>
      <c r="BO62" s="206"/>
      <c r="BP62" s="206"/>
      <c r="BQ62" s="206"/>
      <c r="BR62" s="206"/>
      <c r="BS62" s="206"/>
      <c r="BT62" s="206"/>
      <c r="BU62" s="206"/>
      <c r="BV62" s="206"/>
      <c r="BW62" s="206"/>
      <c r="BX62" s="206"/>
      <c r="BY62" s="206"/>
      <c r="BZ62" s="206"/>
      <c r="CA62" s="206"/>
      <c r="CB62" s="206"/>
      <c r="CC62" s="206"/>
      <c r="CD62" s="206"/>
      <c r="CE62" s="206"/>
      <c r="CF62" s="206"/>
      <c r="CG62" s="206"/>
      <c r="CH62" s="206"/>
      <c r="CI62" s="206"/>
      <c r="CJ62" s="206"/>
      <c r="CK62" s="206"/>
      <c r="CL62" s="206"/>
      <c r="CM62" s="206"/>
      <c r="CN62" s="206"/>
      <c r="CO62" s="206"/>
      <c r="CP62" s="206"/>
      <c r="CQ62" s="206"/>
      <c r="CR62" s="206"/>
    </row>
    <row r="63" s="122" customFormat="1" ht="100" customHeight="1" spans="1:96">
      <c r="A63" s="156" t="s">
        <v>58</v>
      </c>
      <c r="B63" s="148" t="s">
        <v>181</v>
      </c>
      <c r="C63" s="148"/>
      <c r="D63" s="148"/>
      <c r="E63" s="149"/>
      <c r="F63" s="149"/>
      <c r="G63" s="149"/>
      <c r="H63" s="149"/>
      <c r="I63" s="149"/>
      <c r="J63" s="148"/>
      <c r="K63" s="178"/>
      <c r="L63" s="178"/>
      <c r="M63" s="178"/>
      <c r="N63" s="178"/>
      <c r="O63" s="178"/>
      <c r="P63" s="178"/>
      <c r="Q63" s="178"/>
      <c r="R63" s="178"/>
      <c r="S63" s="178"/>
      <c r="T63" s="178"/>
      <c r="U63" s="178"/>
      <c r="V63" s="178"/>
      <c r="W63" s="178"/>
      <c r="X63" s="178"/>
      <c r="Y63" s="178"/>
      <c r="Z63" s="178"/>
      <c r="AA63" s="178"/>
      <c r="AB63" s="178"/>
      <c r="AC63" s="184"/>
      <c r="AD63" s="184"/>
      <c r="AE63" s="184"/>
      <c r="AF63" s="184"/>
      <c r="AG63" s="190"/>
      <c r="AH63" s="190"/>
      <c r="AI63" s="190"/>
      <c r="AJ63" s="190"/>
      <c r="AK63" s="190"/>
      <c r="AL63" s="190"/>
      <c r="AM63" s="190"/>
      <c r="AN63" s="206"/>
      <c r="AO63" s="206"/>
      <c r="AP63" s="206"/>
      <c r="AQ63" s="206"/>
      <c r="AR63" s="206"/>
      <c r="AS63" s="206"/>
      <c r="AT63" s="206"/>
      <c r="AU63" s="206"/>
      <c r="AV63" s="206"/>
      <c r="AW63" s="206"/>
      <c r="AX63" s="206"/>
      <c r="AY63" s="206"/>
      <c r="AZ63" s="206"/>
      <c r="BA63" s="206"/>
      <c r="BB63" s="206"/>
      <c r="BC63" s="206"/>
      <c r="BD63" s="206"/>
      <c r="BE63" s="206"/>
      <c r="BF63" s="206"/>
      <c r="BG63" s="206"/>
      <c r="BH63" s="206"/>
      <c r="BI63" s="206"/>
      <c r="BJ63" s="206"/>
      <c r="BK63" s="206"/>
      <c r="BL63" s="206"/>
      <c r="BM63" s="206"/>
      <c r="BN63" s="206"/>
      <c r="BO63" s="206"/>
      <c r="BP63" s="206"/>
      <c r="BQ63" s="206"/>
      <c r="BR63" s="206"/>
      <c r="BS63" s="206"/>
      <c r="BT63" s="206"/>
      <c r="BU63" s="206"/>
      <c r="BV63" s="206"/>
      <c r="BW63" s="206"/>
      <c r="BX63" s="206"/>
      <c r="BY63" s="206"/>
      <c r="BZ63" s="206"/>
      <c r="CA63" s="206"/>
      <c r="CB63" s="206"/>
      <c r="CC63" s="206"/>
      <c r="CD63" s="206"/>
      <c r="CE63" s="206"/>
      <c r="CF63" s="206"/>
      <c r="CG63" s="206"/>
      <c r="CH63" s="206"/>
      <c r="CI63" s="206"/>
      <c r="CJ63" s="206"/>
      <c r="CK63" s="206"/>
      <c r="CL63" s="206"/>
      <c r="CM63" s="206"/>
      <c r="CN63" s="206"/>
      <c r="CO63" s="206"/>
      <c r="CP63" s="206"/>
      <c r="CQ63" s="206"/>
      <c r="CR63" s="206"/>
    </row>
    <row r="64" s="122" customFormat="1" ht="100" customHeight="1" spans="1:96">
      <c r="A64" s="156" t="s">
        <v>58</v>
      </c>
      <c r="B64" s="148" t="s">
        <v>182</v>
      </c>
      <c r="C64" s="148"/>
      <c r="D64" s="148"/>
      <c r="E64" s="149"/>
      <c r="F64" s="149"/>
      <c r="G64" s="149"/>
      <c r="H64" s="149"/>
      <c r="I64" s="149"/>
      <c r="J64" s="148"/>
      <c r="K64" s="178"/>
      <c r="L64" s="178"/>
      <c r="M64" s="178"/>
      <c r="N64" s="178"/>
      <c r="O64" s="178"/>
      <c r="P64" s="178"/>
      <c r="Q64" s="178"/>
      <c r="R64" s="178"/>
      <c r="S64" s="178"/>
      <c r="T64" s="178"/>
      <c r="U64" s="178"/>
      <c r="V64" s="178"/>
      <c r="W64" s="178"/>
      <c r="X64" s="178"/>
      <c r="Y64" s="178"/>
      <c r="Z64" s="178"/>
      <c r="AA64" s="178"/>
      <c r="AB64" s="178"/>
      <c r="AC64" s="184"/>
      <c r="AD64" s="184"/>
      <c r="AE64" s="184"/>
      <c r="AF64" s="184"/>
      <c r="AG64" s="190"/>
      <c r="AH64" s="190"/>
      <c r="AI64" s="190"/>
      <c r="AJ64" s="190"/>
      <c r="AK64" s="190"/>
      <c r="AL64" s="190"/>
      <c r="AM64" s="190"/>
      <c r="AN64" s="206"/>
      <c r="AO64" s="206"/>
      <c r="AP64" s="206"/>
      <c r="AQ64" s="206"/>
      <c r="AR64" s="206"/>
      <c r="AS64" s="206"/>
      <c r="AT64" s="206"/>
      <c r="AU64" s="206"/>
      <c r="AV64" s="206"/>
      <c r="AW64" s="206"/>
      <c r="AX64" s="206"/>
      <c r="AY64" s="206"/>
      <c r="AZ64" s="206"/>
      <c r="BA64" s="206"/>
      <c r="BB64" s="206"/>
      <c r="BC64" s="206"/>
      <c r="BD64" s="206"/>
      <c r="BE64" s="206"/>
      <c r="BF64" s="206"/>
      <c r="BG64" s="206"/>
      <c r="BH64" s="206"/>
      <c r="BI64" s="206"/>
      <c r="BJ64" s="206"/>
      <c r="BK64" s="206"/>
      <c r="BL64" s="206"/>
      <c r="BM64" s="206"/>
      <c r="BN64" s="206"/>
      <c r="BO64" s="206"/>
      <c r="BP64" s="206"/>
      <c r="BQ64" s="206"/>
      <c r="BR64" s="206"/>
      <c r="BS64" s="206"/>
      <c r="BT64" s="206"/>
      <c r="BU64" s="206"/>
      <c r="BV64" s="206"/>
      <c r="BW64" s="206"/>
      <c r="BX64" s="206"/>
      <c r="BY64" s="206"/>
      <c r="BZ64" s="206"/>
      <c r="CA64" s="206"/>
      <c r="CB64" s="206"/>
      <c r="CC64" s="206"/>
      <c r="CD64" s="206"/>
      <c r="CE64" s="206"/>
      <c r="CF64" s="206"/>
      <c r="CG64" s="206"/>
      <c r="CH64" s="206"/>
      <c r="CI64" s="206"/>
      <c r="CJ64" s="206"/>
      <c r="CK64" s="206"/>
      <c r="CL64" s="206"/>
      <c r="CM64" s="206"/>
      <c r="CN64" s="206"/>
      <c r="CO64" s="206"/>
      <c r="CP64" s="206"/>
      <c r="CQ64" s="206"/>
      <c r="CR64" s="206"/>
    </row>
    <row r="65" s="122" customFormat="1" ht="100" customHeight="1" spans="1:96">
      <c r="A65" s="156" t="s">
        <v>58</v>
      </c>
      <c r="B65" s="148" t="s">
        <v>183</v>
      </c>
      <c r="C65" s="148"/>
      <c r="D65" s="148"/>
      <c r="E65" s="149"/>
      <c r="F65" s="149"/>
      <c r="G65" s="149"/>
      <c r="H65" s="149"/>
      <c r="I65" s="149"/>
      <c r="J65" s="148"/>
      <c r="K65" s="178"/>
      <c r="L65" s="178"/>
      <c r="M65" s="178"/>
      <c r="N65" s="178"/>
      <c r="O65" s="178"/>
      <c r="P65" s="178"/>
      <c r="Q65" s="178"/>
      <c r="R65" s="178"/>
      <c r="S65" s="178"/>
      <c r="T65" s="178"/>
      <c r="U65" s="178"/>
      <c r="V65" s="178"/>
      <c r="W65" s="178"/>
      <c r="X65" s="178"/>
      <c r="Y65" s="178"/>
      <c r="Z65" s="178"/>
      <c r="AA65" s="178"/>
      <c r="AB65" s="178"/>
      <c r="AC65" s="184"/>
      <c r="AD65" s="184"/>
      <c r="AE65" s="184"/>
      <c r="AF65" s="184"/>
      <c r="AG65" s="190"/>
      <c r="AH65" s="190"/>
      <c r="AI65" s="190"/>
      <c r="AJ65" s="190"/>
      <c r="AK65" s="190"/>
      <c r="AL65" s="190"/>
      <c r="AM65" s="190"/>
      <c r="AN65" s="206"/>
      <c r="AO65" s="206"/>
      <c r="AP65" s="206"/>
      <c r="AQ65" s="206"/>
      <c r="AR65" s="206"/>
      <c r="AS65" s="206"/>
      <c r="AT65" s="206"/>
      <c r="AU65" s="206"/>
      <c r="AV65" s="206"/>
      <c r="AW65" s="206"/>
      <c r="AX65" s="206"/>
      <c r="AY65" s="206"/>
      <c r="AZ65" s="206"/>
      <c r="BA65" s="206"/>
      <c r="BB65" s="206"/>
      <c r="BC65" s="206"/>
      <c r="BD65" s="206"/>
      <c r="BE65" s="206"/>
      <c r="BF65" s="206"/>
      <c r="BG65" s="206"/>
      <c r="BH65" s="206"/>
      <c r="BI65" s="206"/>
      <c r="BJ65" s="206"/>
      <c r="BK65" s="206"/>
      <c r="BL65" s="206"/>
      <c r="BM65" s="206"/>
      <c r="BN65" s="206"/>
      <c r="BO65" s="206"/>
      <c r="BP65" s="206"/>
      <c r="BQ65" s="206"/>
      <c r="BR65" s="206"/>
      <c r="BS65" s="206"/>
      <c r="BT65" s="206"/>
      <c r="BU65" s="206"/>
      <c r="BV65" s="206"/>
      <c r="BW65" s="206"/>
      <c r="BX65" s="206"/>
      <c r="BY65" s="206"/>
      <c r="BZ65" s="206"/>
      <c r="CA65" s="206"/>
      <c r="CB65" s="206"/>
      <c r="CC65" s="206"/>
      <c r="CD65" s="206"/>
      <c r="CE65" s="206"/>
      <c r="CF65" s="206"/>
      <c r="CG65" s="206"/>
      <c r="CH65" s="206"/>
      <c r="CI65" s="206"/>
      <c r="CJ65" s="206"/>
      <c r="CK65" s="206"/>
      <c r="CL65" s="206"/>
      <c r="CM65" s="206"/>
      <c r="CN65" s="206"/>
      <c r="CO65" s="206"/>
      <c r="CP65" s="206"/>
      <c r="CQ65" s="206"/>
      <c r="CR65" s="206"/>
    </row>
    <row r="66" s="122" customFormat="1" ht="100" customHeight="1" spans="1:96">
      <c r="A66" s="156" t="s">
        <v>41</v>
      </c>
      <c r="B66" s="148" t="s">
        <v>184</v>
      </c>
      <c r="C66" s="148"/>
      <c r="D66" s="148"/>
      <c r="E66" s="149"/>
      <c r="F66" s="149"/>
      <c r="G66" s="149"/>
      <c r="H66" s="149"/>
      <c r="I66" s="149"/>
      <c r="J66" s="148"/>
      <c r="K66" s="178">
        <f t="shared" ref="K66:S66" si="42">K67+K68</f>
        <v>0</v>
      </c>
      <c r="L66" s="178">
        <f t="shared" si="42"/>
        <v>0</v>
      </c>
      <c r="M66" s="178">
        <f t="shared" si="42"/>
        <v>0</v>
      </c>
      <c r="N66" s="178">
        <f t="shared" si="42"/>
        <v>0</v>
      </c>
      <c r="O66" s="178">
        <f t="shared" si="42"/>
        <v>0</v>
      </c>
      <c r="P66" s="178">
        <f t="shared" si="42"/>
        <v>0</v>
      </c>
      <c r="Q66" s="178">
        <f t="shared" si="42"/>
        <v>0</v>
      </c>
      <c r="R66" s="178">
        <f t="shared" si="42"/>
        <v>0</v>
      </c>
      <c r="S66" s="178">
        <f t="shared" si="42"/>
        <v>0</v>
      </c>
      <c r="T66" s="178">
        <f t="shared" ref="T66:AB66" si="43">T67+T68</f>
        <v>0</v>
      </c>
      <c r="U66" s="178">
        <f t="shared" si="43"/>
        <v>0</v>
      </c>
      <c r="V66" s="178">
        <f t="shared" si="43"/>
        <v>0</v>
      </c>
      <c r="W66" s="178">
        <f t="shared" si="43"/>
        <v>0</v>
      </c>
      <c r="X66" s="178">
        <f t="shared" si="43"/>
        <v>0</v>
      </c>
      <c r="Y66" s="178">
        <f t="shared" si="43"/>
        <v>0</v>
      </c>
      <c r="Z66" s="178">
        <f t="shared" si="43"/>
        <v>0</v>
      </c>
      <c r="AA66" s="178">
        <f t="shared" si="43"/>
        <v>0</v>
      </c>
      <c r="AB66" s="178">
        <f t="shared" si="43"/>
        <v>0</v>
      </c>
      <c r="AC66" s="184"/>
      <c r="AD66" s="184"/>
      <c r="AE66" s="184"/>
      <c r="AF66" s="184"/>
      <c r="AG66" s="190"/>
      <c r="AH66" s="190"/>
      <c r="AI66" s="190"/>
      <c r="AJ66" s="190"/>
      <c r="AK66" s="190"/>
      <c r="AL66" s="190"/>
      <c r="AM66" s="190"/>
      <c r="AN66" s="206"/>
      <c r="AO66" s="206"/>
      <c r="AP66" s="206"/>
      <c r="AQ66" s="206"/>
      <c r="AR66" s="206"/>
      <c r="AS66" s="206"/>
      <c r="AT66" s="206"/>
      <c r="AU66" s="206"/>
      <c r="AV66" s="206"/>
      <c r="AW66" s="206"/>
      <c r="AX66" s="206"/>
      <c r="AY66" s="206"/>
      <c r="AZ66" s="206"/>
      <c r="BA66" s="206"/>
      <c r="BB66" s="206"/>
      <c r="BC66" s="206"/>
      <c r="BD66" s="206"/>
      <c r="BE66" s="206"/>
      <c r="BF66" s="206"/>
      <c r="BG66" s="206"/>
      <c r="BH66" s="206"/>
      <c r="BI66" s="206"/>
      <c r="BJ66" s="206"/>
      <c r="BK66" s="206"/>
      <c r="BL66" s="206"/>
      <c r="BM66" s="206"/>
      <c r="BN66" s="206"/>
      <c r="BO66" s="206"/>
      <c r="BP66" s="206"/>
      <c r="BQ66" s="206"/>
      <c r="BR66" s="206"/>
      <c r="BS66" s="206"/>
      <c r="BT66" s="206"/>
      <c r="BU66" s="206"/>
      <c r="BV66" s="206"/>
      <c r="BW66" s="206"/>
      <c r="BX66" s="206"/>
      <c r="BY66" s="206"/>
      <c r="BZ66" s="206"/>
      <c r="CA66" s="206"/>
      <c r="CB66" s="206"/>
      <c r="CC66" s="206"/>
      <c r="CD66" s="206"/>
      <c r="CE66" s="206"/>
      <c r="CF66" s="206"/>
      <c r="CG66" s="206"/>
      <c r="CH66" s="206"/>
      <c r="CI66" s="206"/>
      <c r="CJ66" s="206"/>
      <c r="CK66" s="206"/>
      <c r="CL66" s="206"/>
      <c r="CM66" s="206"/>
      <c r="CN66" s="206"/>
      <c r="CO66" s="206"/>
      <c r="CP66" s="206"/>
      <c r="CQ66" s="206"/>
      <c r="CR66" s="206"/>
    </row>
    <row r="67" s="122" customFormat="1" ht="100" customHeight="1" spans="1:96">
      <c r="A67" s="156" t="s">
        <v>58</v>
      </c>
      <c r="B67" s="148" t="s">
        <v>185</v>
      </c>
      <c r="C67" s="148"/>
      <c r="D67" s="148"/>
      <c r="E67" s="149"/>
      <c r="F67" s="149"/>
      <c r="G67" s="149"/>
      <c r="H67" s="149"/>
      <c r="I67" s="149"/>
      <c r="J67" s="148"/>
      <c r="K67" s="178"/>
      <c r="L67" s="178"/>
      <c r="M67" s="178"/>
      <c r="N67" s="178"/>
      <c r="O67" s="178"/>
      <c r="P67" s="178"/>
      <c r="Q67" s="178"/>
      <c r="R67" s="178"/>
      <c r="S67" s="178"/>
      <c r="T67" s="178"/>
      <c r="U67" s="178"/>
      <c r="V67" s="178"/>
      <c r="W67" s="178"/>
      <c r="X67" s="178"/>
      <c r="Y67" s="178"/>
      <c r="Z67" s="178"/>
      <c r="AA67" s="178"/>
      <c r="AB67" s="178"/>
      <c r="AC67" s="184"/>
      <c r="AD67" s="184"/>
      <c r="AE67" s="184"/>
      <c r="AF67" s="184"/>
      <c r="AG67" s="190"/>
      <c r="AH67" s="190"/>
      <c r="AI67" s="190"/>
      <c r="AJ67" s="190"/>
      <c r="AK67" s="190"/>
      <c r="AL67" s="190"/>
      <c r="AM67" s="190"/>
      <c r="AN67" s="206"/>
      <c r="AO67" s="206"/>
      <c r="AP67" s="206"/>
      <c r="AQ67" s="206"/>
      <c r="AR67" s="206"/>
      <c r="AS67" s="206"/>
      <c r="AT67" s="206"/>
      <c r="AU67" s="206"/>
      <c r="AV67" s="206"/>
      <c r="AW67" s="206"/>
      <c r="AX67" s="206"/>
      <c r="AY67" s="206"/>
      <c r="AZ67" s="206"/>
      <c r="BA67" s="206"/>
      <c r="BB67" s="206"/>
      <c r="BC67" s="206"/>
      <c r="BD67" s="206"/>
      <c r="BE67" s="206"/>
      <c r="BF67" s="206"/>
      <c r="BG67" s="206"/>
      <c r="BH67" s="206"/>
      <c r="BI67" s="206"/>
      <c r="BJ67" s="206"/>
      <c r="BK67" s="206"/>
      <c r="BL67" s="206"/>
      <c r="BM67" s="206"/>
      <c r="BN67" s="206"/>
      <c r="BO67" s="206"/>
      <c r="BP67" s="206"/>
      <c r="BQ67" s="206"/>
      <c r="BR67" s="206"/>
      <c r="BS67" s="206"/>
      <c r="BT67" s="206"/>
      <c r="BU67" s="206"/>
      <c r="BV67" s="206"/>
      <c r="BW67" s="206"/>
      <c r="BX67" s="206"/>
      <c r="BY67" s="206"/>
      <c r="BZ67" s="206"/>
      <c r="CA67" s="206"/>
      <c r="CB67" s="206"/>
      <c r="CC67" s="206"/>
      <c r="CD67" s="206"/>
      <c r="CE67" s="206"/>
      <c r="CF67" s="206"/>
      <c r="CG67" s="206"/>
      <c r="CH67" s="206"/>
      <c r="CI67" s="206"/>
      <c r="CJ67" s="206"/>
      <c r="CK67" s="206"/>
      <c r="CL67" s="206"/>
      <c r="CM67" s="206"/>
      <c r="CN67" s="206"/>
      <c r="CO67" s="206"/>
      <c r="CP67" s="206"/>
      <c r="CQ67" s="206"/>
      <c r="CR67" s="206"/>
    </row>
    <row r="68" s="122" customFormat="1" ht="100" customHeight="1" spans="1:96">
      <c r="A68" s="156" t="s">
        <v>58</v>
      </c>
      <c r="B68" s="148" t="s">
        <v>186</v>
      </c>
      <c r="C68" s="148"/>
      <c r="D68" s="148"/>
      <c r="E68" s="149"/>
      <c r="F68" s="149"/>
      <c r="G68" s="149"/>
      <c r="H68" s="149"/>
      <c r="I68" s="149"/>
      <c r="J68" s="148"/>
      <c r="K68" s="178"/>
      <c r="L68" s="178"/>
      <c r="M68" s="178"/>
      <c r="N68" s="178"/>
      <c r="O68" s="178"/>
      <c r="P68" s="178"/>
      <c r="Q68" s="178"/>
      <c r="R68" s="178"/>
      <c r="S68" s="178"/>
      <c r="T68" s="178"/>
      <c r="U68" s="178"/>
      <c r="V68" s="178"/>
      <c r="W68" s="178"/>
      <c r="X68" s="178"/>
      <c r="Y68" s="178"/>
      <c r="Z68" s="178"/>
      <c r="AA68" s="178"/>
      <c r="AB68" s="178"/>
      <c r="AC68" s="184"/>
      <c r="AD68" s="184"/>
      <c r="AE68" s="184"/>
      <c r="AF68" s="184"/>
      <c r="AG68" s="190"/>
      <c r="AH68" s="190"/>
      <c r="AI68" s="190"/>
      <c r="AJ68" s="190"/>
      <c r="AK68" s="190"/>
      <c r="AL68" s="190"/>
      <c r="AM68" s="190"/>
      <c r="AN68" s="206"/>
      <c r="AO68" s="206"/>
      <c r="AP68" s="206"/>
      <c r="AQ68" s="206"/>
      <c r="AR68" s="206"/>
      <c r="AS68" s="206"/>
      <c r="AT68" s="206"/>
      <c r="AU68" s="206"/>
      <c r="AV68" s="206"/>
      <c r="AW68" s="206"/>
      <c r="AX68" s="206"/>
      <c r="AY68" s="206"/>
      <c r="AZ68" s="206"/>
      <c r="BA68" s="206"/>
      <c r="BB68" s="206"/>
      <c r="BC68" s="206"/>
      <c r="BD68" s="206"/>
      <c r="BE68" s="206"/>
      <c r="BF68" s="206"/>
      <c r="BG68" s="206"/>
      <c r="BH68" s="206"/>
      <c r="BI68" s="206"/>
      <c r="BJ68" s="206"/>
      <c r="BK68" s="206"/>
      <c r="BL68" s="206"/>
      <c r="BM68" s="206"/>
      <c r="BN68" s="206"/>
      <c r="BO68" s="206"/>
      <c r="BP68" s="206"/>
      <c r="BQ68" s="206"/>
      <c r="BR68" s="206"/>
      <c r="BS68" s="206"/>
      <c r="BT68" s="206"/>
      <c r="BU68" s="206"/>
      <c r="BV68" s="206"/>
      <c r="BW68" s="206"/>
      <c r="BX68" s="206"/>
      <c r="BY68" s="206"/>
      <c r="BZ68" s="206"/>
      <c r="CA68" s="206"/>
      <c r="CB68" s="206"/>
      <c r="CC68" s="206"/>
      <c r="CD68" s="206"/>
      <c r="CE68" s="206"/>
      <c r="CF68" s="206"/>
      <c r="CG68" s="206"/>
      <c r="CH68" s="206"/>
      <c r="CI68" s="206"/>
      <c r="CJ68" s="206"/>
      <c r="CK68" s="206"/>
      <c r="CL68" s="206"/>
      <c r="CM68" s="206"/>
      <c r="CN68" s="206"/>
      <c r="CO68" s="206"/>
      <c r="CP68" s="206"/>
      <c r="CQ68" s="206"/>
      <c r="CR68" s="206"/>
    </row>
    <row r="69" s="122" customFormat="1" ht="100" customHeight="1" spans="1:96">
      <c r="A69" s="156" t="s">
        <v>41</v>
      </c>
      <c r="B69" s="148" t="s">
        <v>187</v>
      </c>
      <c r="C69" s="148"/>
      <c r="D69" s="148"/>
      <c r="E69" s="149"/>
      <c r="F69" s="149"/>
      <c r="G69" s="149"/>
      <c r="H69" s="149"/>
      <c r="I69" s="149"/>
      <c r="J69" s="148"/>
      <c r="K69" s="178">
        <f t="shared" ref="K69:S69" si="44">K70+K71+K72</f>
        <v>0</v>
      </c>
      <c r="L69" s="178">
        <f t="shared" si="44"/>
        <v>0</v>
      </c>
      <c r="M69" s="178">
        <f t="shared" si="44"/>
        <v>0</v>
      </c>
      <c r="N69" s="178">
        <f t="shared" si="44"/>
        <v>0</v>
      </c>
      <c r="O69" s="178">
        <f t="shared" si="44"/>
        <v>0</v>
      </c>
      <c r="P69" s="178">
        <f t="shared" si="44"/>
        <v>0</v>
      </c>
      <c r="Q69" s="178">
        <f t="shared" si="44"/>
        <v>0</v>
      </c>
      <c r="R69" s="178">
        <f t="shared" si="44"/>
        <v>0</v>
      </c>
      <c r="S69" s="178">
        <f t="shared" si="44"/>
        <v>0</v>
      </c>
      <c r="T69" s="178">
        <f t="shared" ref="T69:AB69" si="45">T70+T71+T72</f>
        <v>0</v>
      </c>
      <c r="U69" s="178">
        <f t="shared" si="45"/>
        <v>0</v>
      </c>
      <c r="V69" s="178">
        <f t="shared" si="45"/>
        <v>0</v>
      </c>
      <c r="W69" s="178">
        <f t="shared" si="45"/>
        <v>0</v>
      </c>
      <c r="X69" s="178">
        <f t="shared" si="45"/>
        <v>0</v>
      </c>
      <c r="Y69" s="178">
        <f t="shared" si="45"/>
        <v>0</v>
      </c>
      <c r="Z69" s="178">
        <f t="shared" si="45"/>
        <v>0</v>
      </c>
      <c r="AA69" s="178">
        <f t="shared" si="45"/>
        <v>0</v>
      </c>
      <c r="AB69" s="178">
        <f t="shared" si="45"/>
        <v>0</v>
      </c>
      <c r="AC69" s="184"/>
      <c r="AD69" s="184"/>
      <c r="AE69" s="184"/>
      <c r="AF69" s="184"/>
      <c r="AG69" s="190"/>
      <c r="AH69" s="190"/>
      <c r="AI69" s="190"/>
      <c r="AJ69" s="190"/>
      <c r="AK69" s="190"/>
      <c r="AL69" s="190"/>
      <c r="AM69" s="190"/>
      <c r="AN69" s="206"/>
      <c r="AO69" s="206"/>
      <c r="AP69" s="206"/>
      <c r="AQ69" s="206"/>
      <c r="AR69" s="206"/>
      <c r="AS69" s="206"/>
      <c r="AT69" s="206"/>
      <c r="AU69" s="206"/>
      <c r="AV69" s="206"/>
      <c r="AW69" s="206"/>
      <c r="AX69" s="206"/>
      <c r="AY69" s="206"/>
      <c r="AZ69" s="206"/>
      <c r="BA69" s="206"/>
      <c r="BB69" s="206"/>
      <c r="BC69" s="206"/>
      <c r="BD69" s="206"/>
      <c r="BE69" s="206"/>
      <c r="BF69" s="206"/>
      <c r="BG69" s="206"/>
      <c r="BH69" s="206"/>
      <c r="BI69" s="206"/>
      <c r="BJ69" s="206"/>
      <c r="BK69" s="206"/>
      <c r="BL69" s="206"/>
      <c r="BM69" s="206"/>
      <c r="BN69" s="206"/>
      <c r="BO69" s="206"/>
      <c r="BP69" s="206"/>
      <c r="BQ69" s="206"/>
      <c r="BR69" s="206"/>
      <c r="BS69" s="206"/>
      <c r="BT69" s="206"/>
      <c r="BU69" s="206"/>
      <c r="BV69" s="206"/>
      <c r="BW69" s="206"/>
      <c r="BX69" s="206"/>
      <c r="BY69" s="206"/>
      <c r="BZ69" s="206"/>
      <c r="CA69" s="206"/>
      <c r="CB69" s="206"/>
      <c r="CC69" s="206"/>
      <c r="CD69" s="206"/>
      <c r="CE69" s="206"/>
      <c r="CF69" s="206"/>
      <c r="CG69" s="206"/>
      <c r="CH69" s="206"/>
      <c r="CI69" s="206"/>
      <c r="CJ69" s="206"/>
      <c r="CK69" s="206"/>
      <c r="CL69" s="206"/>
      <c r="CM69" s="206"/>
      <c r="CN69" s="206"/>
      <c r="CO69" s="206"/>
      <c r="CP69" s="206"/>
      <c r="CQ69" s="206"/>
      <c r="CR69" s="206"/>
    </row>
    <row r="70" s="122" customFormat="1" ht="100" customHeight="1" spans="1:96">
      <c r="A70" s="156" t="s">
        <v>58</v>
      </c>
      <c r="B70" s="148" t="s">
        <v>188</v>
      </c>
      <c r="C70" s="148"/>
      <c r="D70" s="148"/>
      <c r="E70" s="149"/>
      <c r="F70" s="149"/>
      <c r="G70" s="149"/>
      <c r="H70" s="149"/>
      <c r="I70" s="149"/>
      <c r="J70" s="148"/>
      <c r="K70" s="178"/>
      <c r="L70" s="178"/>
      <c r="M70" s="178"/>
      <c r="N70" s="178"/>
      <c r="O70" s="178"/>
      <c r="P70" s="178"/>
      <c r="Q70" s="178"/>
      <c r="R70" s="178"/>
      <c r="S70" s="178"/>
      <c r="T70" s="178"/>
      <c r="U70" s="178"/>
      <c r="V70" s="178"/>
      <c r="W70" s="178"/>
      <c r="X70" s="178"/>
      <c r="Y70" s="178"/>
      <c r="Z70" s="178"/>
      <c r="AA70" s="178"/>
      <c r="AB70" s="178"/>
      <c r="AC70" s="184"/>
      <c r="AD70" s="184"/>
      <c r="AE70" s="184"/>
      <c r="AF70" s="184"/>
      <c r="AG70" s="190"/>
      <c r="AH70" s="190"/>
      <c r="AI70" s="190"/>
      <c r="AJ70" s="190"/>
      <c r="AK70" s="190"/>
      <c r="AL70" s="190"/>
      <c r="AM70" s="190"/>
      <c r="AN70" s="206"/>
      <c r="AO70" s="206"/>
      <c r="AP70" s="206"/>
      <c r="AQ70" s="206"/>
      <c r="AR70" s="206"/>
      <c r="AS70" s="206"/>
      <c r="AT70" s="206"/>
      <c r="AU70" s="206"/>
      <c r="AV70" s="206"/>
      <c r="AW70" s="206"/>
      <c r="AX70" s="206"/>
      <c r="AY70" s="206"/>
      <c r="AZ70" s="206"/>
      <c r="BA70" s="206"/>
      <c r="BB70" s="206"/>
      <c r="BC70" s="206"/>
      <c r="BD70" s="206"/>
      <c r="BE70" s="206"/>
      <c r="BF70" s="206"/>
      <c r="BG70" s="206"/>
      <c r="BH70" s="206"/>
      <c r="BI70" s="206"/>
      <c r="BJ70" s="206"/>
      <c r="BK70" s="206"/>
      <c r="BL70" s="206"/>
      <c r="BM70" s="206"/>
      <c r="BN70" s="206"/>
      <c r="BO70" s="206"/>
      <c r="BP70" s="206"/>
      <c r="BQ70" s="206"/>
      <c r="BR70" s="206"/>
      <c r="BS70" s="206"/>
      <c r="BT70" s="206"/>
      <c r="BU70" s="206"/>
      <c r="BV70" s="206"/>
      <c r="BW70" s="206"/>
      <c r="BX70" s="206"/>
      <c r="BY70" s="206"/>
      <c r="BZ70" s="206"/>
      <c r="CA70" s="206"/>
      <c r="CB70" s="206"/>
      <c r="CC70" s="206"/>
      <c r="CD70" s="206"/>
      <c r="CE70" s="206"/>
      <c r="CF70" s="206"/>
      <c r="CG70" s="206"/>
      <c r="CH70" s="206"/>
      <c r="CI70" s="206"/>
      <c r="CJ70" s="206"/>
      <c r="CK70" s="206"/>
      <c r="CL70" s="206"/>
      <c r="CM70" s="206"/>
      <c r="CN70" s="206"/>
      <c r="CO70" s="206"/>
      <c r="CP70" s="206"/>
      <c r="CQ70" s="206"/>
      <c r="CR70" s="206"/>
    </row>
    <row r="71" s="122" customFormat="1" ht="100" customHeight="1" spans="1:96">
      <c r="A71" s="156" t="s">
        <v>58</v>
      </c>
      <c r="B71" s="148" t="s">
        <v>189</v>
      </c>
      <c r="C71" s="148"/>
      <c r="D71" s="148"/>
      <c r="E71" s="149"/>
      <c r="F71" s="149"/>
      <c r="G71" s="149"/>
      <c r="H71" s="149"/>
      <c r="I71" s="149"/>
      <c r="J71" s="148"/>
      <c r="K71" s="178"/>
      <c r="L71" s="178"/>
      <c r="M71" s="178"/>
      <c r="N71" s="178"/>
      <c r="O71" s="178"/>
      <c r="P71" s="178"/>
      <c r="Q71" s="178"/>
      <c r="R71" s="178"/>
      <c r="S71" s="178"/>
      <c r="T71" s="178"/>
      <c r="U71" s="178"/>
      <c r="V71" s="178"/>
      <c r="W71" s="178"/>
      <c r="X71" s="178"/>
      <c r="Y71" s="178"/>
      <c r="Z71" s="178"/>
      <c r="AA71" s="178"/>
      <c r="AB71" s="178"/>
      <c r="AC71" s="184"/>
      <c r="AD71" s="184"/>
      <c r="AE71" s="184"/>
      <c r="AF71" s="184"/>
      <c r="AG71" s="190"/>
      <c r="AH71" s="190"/>
      <c r="AI71" s="190"/>
      <c r="AJ71" s="190"/>
      <c r="AK71" s="190"/>
      <c r="AL71" s="190"/>
      <c r="AM71" s="190"/>
      <c r="AN71" s="206"/>
      <c r="AO71" s="206"/>
      <c r="AP71" s="206"/>
      <c r="AQ71" s="206"/>
      <c r="AR71" s="206"/>
      <c r="AS71" s="206"/>
      <c r="AT71" s="206"/>
      <c r="AU71" s="206"/>
      <c r="AV71" s="206"/>
      <c r="AW71" s="206"/>
      <c r="AX71" s="206"/>
      <c r="AY71" s="206"/>
      <c r="AZ71" s="206"/>
      <c r="BA71" s="206"/>
      <c r="BB71" s="206"/>
      <c r="BC71" s="206"/>
      <c r="BD71" s="206"/>
      <c r="BE71" s="206"/>
      <c r="BF71" s="206"/>
      <c r="BG71" s="206"/>
      <c r="BH71" s="206"/>
      <c r="BI71" s="206"/>
      <c r="BJ71" s="206"/>
      <c r="BK71" s="206"/>
      <c r="BL71" s="206"/>
      <c r="BM71" s="206"/>
      <c r="BN71" s="206"/>
      <c r="BO71" s="206"/>
      <c r="BP71" s="206"/>
      <c r="BQ71" s="206"/>
      <c r="BR71" s="206"/>
      <c r="BS71" s="206"/>
      <c r="BT71" s="206"/>
      <c r="BU71" s="206"/>
      <c r="BV71" s="206"/>
      <c r="BW71" s="206"/>
      <c r="BX71" s="206"/>
      <c r="BY71" s="206"/>
      <c r="BZ71" s="206"/>
      <c r="CA71" s="206"/>
      <c r="CB71" s="206"/>
      <c r="CC71" s="206"/>
      <c r="CD71" s="206"/>
      <c r="CE71" s="206"/>
      <c r="CF71" s="206"/>
      <c r="CG71" s="206"/>
      <c r="CH71" s="206"/>
      <c r="CI71" s="206"/>
      <c r="CJ71" s="206"/>
      <c r="CK71" s="206"/>
      <c r="CL71" s="206"/>
      <c r="CM71" s="206"/>
      <c r="CN71" s="206"/>
      <c r="CO71" s="206"/>
      <c r="CP71" s="206"/>
      <c r="CQ71" s="206"/>
      <c r="CR71" s="206"/>
    </row>
    <row r="72" s="122" customFormat="1" ht="100" customHeight="1" spans="1:96">
      <c r="A72" s="156" t="s">
        <v>58</v>
      </c>
      <c r="B72" s="148" t="s">
        <v>190</v>
      </c>
      <c r="C72" s="148"/>
      <c r="D72" s="148"/>
      <c r="E72" s="149"/>
      <c r="F72" s="149"/>
      <c r="G72" s="149"/>
      <c r="H72" s="149"/>
      <c r="I72" s="149"/>
      <c r="J72" s="148"/>
      <c r="K72" s="178"/>
      <c r="L72" s="178"/>
      <c r="M72" s="178"/>
      <c r="N72" s="178"/>
      <c r="O72" s="178"/>
      <c r="P72" s="178"/>
      <c r="Q72" s="178"/>
      <c r="R72" s="178"/>
      <c r="S72" s="178"/>
      <c r="T72" s="178"/>
      <c r="U72" s="178"/>
      <c r="V72" s="178"/>
      <c r="W72" s="178"/>
      <c r="X72" s="178"/>
      <c r="Y72" s="178"/>
      <c r="Z72" s="178"/>
      <c r="AA72" s="178"/>
      <c r="AB72" s="178"/>
      <c r="AC72" s="184"/>
      <c r="AD72" s="184"/>
      <c r="AE72" s="184"/>
      <c r="AF72" s="184"/>
      <c r="AG72" s="190"/>
      <c r="AH72" s="190"/>
      <c r="AI72" s="190"/>
      <c r="AJ72" s="190"/>
      <c r="AK72" s="190"/>
      <c r="AL72" s="190"/>
      <c r="AM72" s="190"/>
      <c r="AN72" s="206"/>
      <c r="AO72" s="206"/>
      <c r="AP72" s="206"/>
      <c r="AQ72" s="206"/>
      <c r="AR72" s="206"/>
      <c r="AS72" s="206"/>
      <c r="AT72" s="206"/>
      <c r="AU72" s="206"/>
      <c r="AV72" s="206"/>
      <c r="AW72" s="206"/>
      <c r="AX72" s="206"/>
      <c r="AY72" s="206"/>
      <c r="AZ72" s="206"/>
      <c r="BA72" s="206"/>
      <c r="BB72" s="206"/>
      <c r="BC72" s="206"/>
      <c r="BD72" s="206"/>
      <c r="BE72" s="206"/>
      <c r="BF72" s="206"/>
      <c r="BG72" s="206"/>
      <c r="BH72" s="206"/>
      <c r="BI72" s="206"/>
      <c r="BJ72" s="206"/>
      <c r="BK72" s="206"/>
      <c r="BL72" s="206"/>
      <c r="BM72" s="206"/>
      <c r="BN72" s="206"/>
      <c r="BO72" s="206"/>
      <c r="BP72" s="206"/>
      <c r="BQ72" s="206"/>
      <c r="BR72" s="206"/>
      <c r="BS72" s="206"/>
      <c r="BT72" s="206"/>
      <c r="BU72" s="206"/>
      <c r="BV72" s="206"/>
      <c r="BW72" s="206"/>
      <c r="BX72" s="206"/>
      <c r="BY72" s="206"/>
      <c r="BZ72" s="206"/>
      <c r="CA72" s="206"/>
      <c r="CB72" s="206"/>
      <c r="CC72" s="206"/>
      <c r="CD72" s="206"/>
      <c r="CE72" s="206"/>
      <c r="CF72" s="206"/>
      <c r="CG72" s="206"/>
      <c r="CH72" s="206"/>
      <c r="CI72" s="206"/>
      <c r="CJ72" s="206"/>
      <c r="CK72" s="206"/>
      <c r="CL72" s="206"/>
      <c r="CM72" s="206"/>
      <c r="CN72" s="206"/>
      <c r="CO72" s="206"/>
      <c r="CP72" s="206"/>
      <c r="CQ72" s="206"/>
      <c r="CR72" s="206"/>
    </row>
    <row r="73" s="122" customFormat="1" ht="100" customHeight="1" spans="1:96">
      <c r="A73" s="156" t="s">
        <v>41</v>
      </c>
      <c r="B73" s="148" t="s">
        <v>191</v>
      </c>
      <c r="C73" s="148"/>
      <c r="D73" s="148"/>
      <c r="E73" s="149"/>
      <c r="F73" s="149"/>
      <c r="G73" s="149"/>
      <c r="H73" s="149"/>
      <c r="I73" s="149"/>
      <c r="J73" s="148"/>
      <c r="K73" s="178">
        <f t="shared" ref="K73:S73" si="46">K74</f>
        <v>0</v>
      </c>
      <c r="L73" s="178">
        <f t="shared" si="46"/>
        <v>0</v>
      </c>
      <c r="M73" s="178">
        <f t="shared" si="46"/>
        <v>0</v>
      </c>
      <c r="N73" s="178">
        <f t="shared" si="46"/>
        <v>0</v>
      </c>
      <c r="O73" s="178">
        <f t="shared" si="46"/>
        <v>0</v>
      </c>
      <c r="P73" s="178">
        <f t="shared" si="46"/>
        <v>0</v>
      </c>
      <c r="Q73" s="178">
        <f t="shared" si="46"/>
        <v>0</v>
      </c>
      <c r="R73" s="178">
        <f t="shared" si="46"/>
        <v>0</v>
      </c>
      <c r="S73" s="178">
        <f t="shared" si="46"/>
        <v>0</v>
      </c>
      <c r="T73" s="178">
        <f t="shared" ref="T73:AB73" si="47">T74</f>
        <v>0</v>
      </c>
      <c r="U73" s="178">
        <f t="shared" si="47"/>
        <v>0</v>
      </c>
      <c r="V73" s="178">
        <f t="shared" si="47"/>
        <v>0</v>
      </c>
      <c r="W73" s="178">
        <f t="shared" si="47"/>
        <v>0</v>
      </c>
      <c r="X73" s="178">
        <f t="shared" si="47"/>
        <v>0</v>
      </c>
      <c r="Y73" s="178">
        <f t="shared" si="47"/>
        <v>0</v>
      </c>
      <c r="Z73" s="178">
        <f t="shared" si="47"/>
        <v>0</v>
      </c>
      <c r="AA73" s="178">
        <f t="shared" si="47"/>
        <v>0</v>
      </c>
      <c r="AB73" s="178">
        <f t="shared" si="47"/>
        <v>0</v>
      </c>
      <c r="AC73" s="184"/>
      <c r="AD73" s="184"/>
      <c r="AE73" s="184"/>
      <c r="AF73" s="184"/>
      <c r="AG73" s="190"/>
      <c r="AH73" s="190"/>
      <c r="AI73" s="190"/>
      <c r="AJ73" s="190"/>
      <c r="AK73" s="190"/>
      <c r="AL73" s="190"/>
      <c r="AM73" s="190"/>
      <c r="AN73" s="206"/>
      <c r="AO73" s="206"/>
      <c r="AP73" s="206"/>
      <c r="AQ73" s="206"/>
      <c r="AR73" s="206"/>
      <c r="AS73" s="206"/>
      <c r="AT73" s="206"/>
      <c r="AU73" s="206"/>
      <c r="AV73" s="206"/>
      <c r="AW73" s="206"/>
      <c r="AX73" s="206"/>
      <c r="AY73" s="206"/>
      <c r="AZ73" s="206"/>
      <c r="BA73" s="206"/>
      <c r="BB73" s="206"/>
      <c r="BC73" s="206"/>
      <c r="BD73" s="206"/>
      <c r="BE73" s="206"/>
      <c r="BF73" s="206"/>
      <c r="BG73" s="206"/>
      <c r="BH73" s="206"/>
      <c r="BI73" s="206"/>
      <c r="BJ73" s="206"/>
      <c r="BK73" s="206"/>
      <c r="BL73" s="206"/>
      <c r="BM73" s="206"/>
      <c r="BN73" s="206"/>
      <c r="BO73" s="206"/>
      <c r="BP73" s="206"/>
      <c r="BQ73" s="206"/>
      <c r="BR73" s="206"/>
      <c r="BS73" s="206"/>
      <c r="BT73" s="206"/>
      <c r="BU73" s="206"/>
      <c r="BV73" s="206"/>
      <c r="BW73" s="206"/>
      <c r="BX73" s="206"/>
      <c r="BY73" s="206"/>
      <c r="BZ73" s="206"/>
      <c r="CA73" s="206"/>
      <c r="CB73" s="206"/>
      <c r="CC73" s="206"/>
      <c r="CD73" s="206"/>
      <c r="CE73" s="206"/>
      <c r="CF73" s="206"/>
      <c r="CG73" s="206"/>
      <c r="CH73" s="206"/>
      <c r="CI73" s="206"/>
      <c r="CJ73" s="206"/>
      <c r="CK73" s="206"/>
      <c r="CL73" s="206"/>
      <c r="CM73" s="206"/>
      <c r="CN73" s="206"/>
      <c r="CO73" s="206"/>
      <c r="CP73" s="206"/>
      <c r="CQ73" s="206"/>
      <c r="CR73" s="206"/>
    </row>
    <row r="74" s="122" customFormat="1" ht="100" customHeight="1" spans="1:96">
      <c r="A74" s="156" t="s">
        <v>58</v>
      </c>
      <c r="B74" s="148" t="s">
        <v>191</v>
      </c>
      <c r="C74" s="148"/>
      <c r="D74" s="148"/>
      <c r="E74" s="149"/>
      <c r="F74" s="149"/>
      <c r="G74" s="149"/>
      <c r="H74" s="149"/>
      <c r="I74" s="149"/>
      <c r="J74" s="148"/>
      <c r="K74" s="178"/>
      <c r="L74" s="178"/>
      <c r="M74" s="178"/>
      <c r="N74" s="178"/>
      <c r="O74" s="178"/>
      <c r="P74" s="178"/>
      <c r="Q74" s="178"/>
      <c r="R74" s="178"/>
      <c r="S74" s="178"/>
      <c r="T74" s="178"/>
      <c r="U74" s="178"/>
      <c r="V74" s="178"/>
      <c r="W74" s="178"/>
      <c r="X74" s="178"/>
      <c r="Y74" s="178"/>
      <c r="Z74" s="178"/>
      <c r="AA74" s="178"/>
      <c r="AB74" s="178"/>
      <c r="AC74" s="184"/>
      <c r="AD74" s="184"/>
      <c r="AE74" s="184"/>
      <c r="AF74" s="184"/>
      <c r="AG74" s="190"/>
      <c r="AH74" s="190"/>
      <c r="AI74" s="190"/>
      <c r="AJ74" s="190"/>
      <c r="AK74" s="190"/>
      <c r="AL74" s="190"/>
      <c r="AM74" s="190"/>
      <c r="AN74" s="206"/>
      <c r="AO74" s="206"/>
      <c r="AP74" s="206"/>
      <c r="AQ74" s="206"/>
      <c r="AR74" s="206"/>
      <c r="AS74" s="206"/>
      <c r="AT74" s="206"/>
      <c r="AU74" s="206"/>
      <c r="AV74" s="206"/>
      <c r="AW74" s="206"/>
      <c r="AX74" s="206"/>
      <c r="AY74" s="206"/>
      <c r="AZ74" s="206"/>
      <c r="BA74" s="206"/>
      <c r="BB74" s="206"/>
      <c r="BC74" s="206"/>
      <c r="BD74" s="206"/>
      <c r="BE74" s="206"/>
      <c r="BF74" s="206"/>
      <c r="BG74" s="206"/>
      <c r="BH74" s="206"/>
      <c r="BI74" s="206"/>
      <c r="BJ74" s="206"/>
      <c r="BK74" s="206"/>
      <c r="BL74" s="206"/>
      <c r="BM74" s="206"/>
      <c r="BN74" s="206"/>
      <c r="BO74" s="206"/>
      <c r="BP74" s="206"/>
      <c r="BQ74" s="206"/>
      <c r="BR74" s="206"/>
      <c r="BS74" s="206"/>
      <c r="BT74" s="206"/>
      <c r="BU74" s="206"/>
      <c r="BV74" s="206"/>
      <c r="BW74" s="206"/>
      <c r="BX74" s="206"/>
      <c r="BY74" s="206"/>
      <c r="BZ74" s="206"/>
      <c r="CA74" s="206"/>
      <c r="CB74" s="206"/>
      <c r="CC74" s="206"/>
      <c r="CD74" s="206"/>
      <c r="CE74" s="206"/>
      <c r="CF74" s="206"/>
      <c r="CG74" s="206"/>
      <c r="CH74" s="206"/>
      <c r="CI74" s="206"/>
      <c r="CJ74" s="206"/>
      <c r="CK74" s="206"/>
      <c r="CL74" s="206"/>
      <c r="CM74" s="206"/>
      <c r="CN74" s="206"/>
      <c r="CO74" s="206"/>
      <c r="CP74" s="206"/>
      <c r="CQ74" s="206"/>
      <c r="CR74" s="206"/>
    </row>
    <row r="75" s="122" customFormat="1" ht="100" customHeight="1" spans="1:96">
      <c r="A75" s="147" t="s">
        <v>39</v>
      </c>
      <c r="B75" s="148" t="s">
        <v>192</v>
      </c>
      <c r="C75" s="148"/>
      <c r="D75" s="148"/>
      <c r="E75" s="149"/>
      <c r="F75" s="149"/>
      <c r="G75" s="149"/>
      <c r="H75" s="149"/>
      <c r="I75" s="149"/>
      <c r="J75" s="148"/>
      <c r="K75" s="178">
        <f t="shared" ref="K75:S75" si="48">K76+K89+K98</f>
        <v>55.663</v>
      </c>
      <c r="L75" s="178">
        <f t="shared" si="48"/>
        <v>7288</v>
      </c>
      <c r="M75" s="178">
        <f t="shared" si="48"/>
        <v>35011</v>
      </c>
      <c r="N75" s="178">
        <f t="shared" si="48"/>
        <v>6517.39</v>
      </c>
      <c r="O75" s="178">
        <f t="shared" si="48"/>
        <v>1282</v>
      </c>
      <c r="P75" s="178">
        <f t="shared" si="48"/>
        <v>552</v>
      </c>
      <c r="Q75" s="178">
        <f t="shared" si="48"/>
        <v>400</v>
      </c>
      <c r="R75" s="178">
        <f t="shared" si="48"/>
        <v>330</v>
      </c>
      <c r="S75" s="178">
        <f t="shared" si="48"/>
        <v>1324</v>
      </c>
      <c r="T75" s="178">
        <f t="shared" ref="T75:AB75" si="49">T76+T89+T98</f>
        <v>0</v>
      </c>
      <c r="U75" s="178">
        <f t="shared" si="49"/>
        <v>0</v>
      </c>
      <c r="V75" s="178">
        <f t="shared" si="49"/>
        <v>1169</v>
      </c>
      <c r="W75" s="178">
        <f t="shared" si="49"/>
        <v>0</v>
      </c>
      <c r="X75" s="178">
        <f t="shared" si="49"/>
        <v>40</v>
      </c>
      <c r="Y75" s="178">
        <f t="shared" si="49"/>
        <v>185</v>
      </c>
      <c r="Z75" s="178">
        <f t="shared" si="49"/>
        <v>2517.39</v>
      </c>
      <c r="AA75" s="178">
        <f t="shared" si="49"/>
        <v>0</v>
      </c>
      <c r="AB75" s="178">
        <f t="shared" si="49"/>
        <v>0</v>
      </c>
      <c r="AC75" s="184"/>
      <c r="AD75" s="184"/>
      <c r="AE75" s="184"/>
      <c r="AF75" s="184"/>
      <c r="AG75" s="190"/>
      <c r="AH75" s="190"/>
      <c r="AI75" s="190"/>
      <c r="AJ75" s="190"/>
      <c r="AK75" s="190"/>
      <c r="AL75" s="190"/>
      <c r="AM75" s="190"/>
      <c r="AN75" s="206"/>
      <c r="AO75" s="206"/>
      <c r="AP75" s="206"/>
      <c r="AQ75" s="206"/>
      <c r="AR75" s="206"/>
      <c r="AS75" s="206"/>
      <c r="AT75" s="206"/>
      <c r="AU75" s="206"/>
      <c r="AV75" s="206"/>
      <c r="AW75" s="206"/>
      <c r="AX75" s="206"/>
      <c r="AY75" s="206"/>
      <c r="AZ75" s="206"/>
      <c r="BA75" s="206"/>
      <c r="BB75" s="206"/>
      <c r="BC75" s="206"/>
      <c r="BD75" s="206"/>
      <c r="BE75" s="206"/>
      <c r="BF75" s="206"/>
      <c r="BG75" s="206"/>
      <c r="BH75" s="206"/>
      <c r="BI75" s="206"/>
      <c r="BJ75" s="206"/>
      <c r="BK75" s="206"/>
      <c r="BL75" s="206"/>
      <c r="BM75" s="206"/>
      <c r="BN75" s="206"/>
      <c r="BO75" s="206"/>
      <c r="BP75" s="206"/>
      <c r="BQ75" s="206"/>
      <c r="BR75" s="206"/>
      <c r="BS75" s="206"/>
      <c r="BT75" s="206"/>
      <c r="BU75" s="206"/>
      <c r="BV75" s="206"/>
      <c r="BW75" s="206"/>
      <c r="BX75" s="206"/>
      <c r="BY75" s="206"/>
      <c r="BZ75" s="206"/>
      <c r="CA75" s="206"/>
      <c r="CB75" s="206"/>
      <c r="CC75" s="206"/>
      <c r="CD75" s="206"/>
      <c r="CE75" s="206"/>
      <c r="CF75" s="206"/>
      <c r="CG75" s="206"/>
      <c r="CH75" s="206"/>
      <c r="CI75" s="206"/>
      <c r="CJ75" s="206"/>
      <c r="CK75" s="206"/>
      <c r="CL75" s="206"/>
      <c r="CM75" s="206"/>
      <c r="CN75" s="206"/>
      <c r="CO75" s="206"/>
      <c r="CP75" s="206"/>
      <c r="CQ75" s="206"/>
      <c r="CR75" s="206"/>
    </row>
    <row r="76" s="122" customFormat="1" ht="100" customHeight="1" spans="1:96">
      <c r="A76" s="147" t="s">
        <v>41</v>
      </c>
      <c r="B76" s="148" t="s">
        <v>193</v>
      </c>
      <c r="C76" s="148"/>
      <c r="D76" s="148"/>
      <c r="E76" s="149"/>
      <c r="F76" s="149"/>
      <c r="G76" s="149"/>
      <c r="H76" s="149"/>
      <c r="I76" s="149"/>
      <c r="J76" s="148"/>
      <c r="K76" s="178">
        <f t="shared" ref="K76:S76" si="50">K77+K78+K79+K80+K84+K85+K86+K87+K88</f>
        <v>20.18</v>
      </c>
      <c r="L76" s="178">
        <f t="shared" si="50"/>
        <v>6091</v>
      </c>
      <c r="M76" s="178">
        <f t="shared" si="50"/>
        <v>30843</v>
      </c>
      <c r="N76" s="178">
        <f t="shared" si="50"/>
        <v>4017.39</v>
      </c>
      <c r="O76" s="178">
        <f t="shared" si="50"/>
        <v>0</v>
      </c>
      <c r="P76" s="178">
        <f t="shared" si="50"/>
        <v>0</v>
      </c>
      <c r="Q76" s="178">
        <f t="shared" si="50"/>
        <v>0</v>
      </c>
      <c r="R76" s="178">
        <f t="shared" si="50"/>
        <v>0</v>
      </c>
      <c r="S76" s="178">
        <f t="shared" si="50"/>
        <v>331</v>
      </c>
      <c r="T76" s="178">
        <f t="shared" ref="T76:AB76" si="51">T77+T78+T79+T80+T84+T85+T86+T87+T88</f>
        <v>0</v>
      </c>
      <c r="U76" s="178">
        <f t="shared" si="51"/>
        <v>0</v>
      </c>
      <c r="V76" s="178">
        <f t="shared" si="51"/>
        <v>1169</v>
      </c>
      <c r="W76" s="178">
        <f t="shared" si="51"/>
        <v>0</v>
      </c>
      <c r="X76" s="178">
        <f t="shared" si="51"/>
        <v>0</v>
      </c>
      <c r="Y76" s="178">
        <f t="shared" si="51"/>
        <v>0</v>
      </c>
      <c r="Z76" s="178">
        <f t="shared" si="51"/>
        <v>2517.39</v>
      </c>
      <c r="AA76" s="178">
        <f t="shared" si="51"/>
        <v>0</v>
      </c>
      <c r="AB76" s="178">
        <f t="shared" si="51"/>
        <v>0</v>
      </c>
      <c r="AC76" s="184"/>
      <c r="AD76" s="184"/>
      <c r="AE76" s="184"/>
      <c r="AF76" s="184"/>
      <c r="AG76" s="190"/>
      <c r="AH76" s="190"/>
      <c r="AI76" s="190"/>
      <c r="AJ76" s="190"/>
      <c r="AK76" s="190"/>
      <c r="AL76" s="190"/>
      <c r="AM76" s="190"/>
      <c r="AN76" s="206"/>
      <c r="AO76" s="206"/>
      <c r="AP76" s="206"/>
      <c r="AQ76" s="206"/>
      <c r="AR76" s="206"/>
      <c r="AS76" s="206"/>
      <c r="AT76" s="206"/>
      <c r="AU76" s="206"/>
      <c r="AV76" s="206"/>
      <c r="AW76" s="206"/>
      <c r="AX76" s="206"/>
      <c r="AY76" s="206"/>
      <c r="AZ76" s="206"/>
      <c r="BA76" s="206"/>
      <c r="BB76" s="206"/>
      <c r="BC76" s="206"/>
      <c r="BD76" s="206"/>
      <c r="BE76" s="206"/>
      <c r="BF76" s="206"/>
      <c r="BG76" s="206"/>
      <c r="BH76" s="206"/>
      <c r="BI76" s="206"/>
      <c r="BJ76" s="206"/>
      <c r="BK76" s="206"/>
      <c r="BL76" s="206"/>
      <c r="BM76" s="206"/>
      <c r="BN76" s="206"/>
      <c r="BO76" s="206"/>
      <c r="BP76" s="206"/>
      <c r="BQ76" s="206"/>
      <c r="BR76" s="206"/>
      <c r="BS76" s="206"/>
      <c r="BT76" s="206"/>
      <c r="BU76" s="206"/>
      <c r="BV76" s="206"/>
      <c r="BW76" s="206"/>
      <c r="BX76" s="206"/>
      <c r="BY76" s="206"/>
      <c r="BZ76" s="206"/>
      <c r="CA76" s="206"/>
      <c r="CB76" s="206"/>
      <c r="CC76" s="206"/>
      <c r="CD76" s="206"/>
      <c r="CE76" s="206"/>
      <c r="CF76" s="206"/>
      <c r="CG76" s="206"/>
      <c r="CH76" s="206"/>
      <c r="CI76" s="206"/>
      <c r="CJ76" s="206"/>
      <c r="CK76" s="206"/>
      <c r="CL76" s="206"/>
      <c r="CM76" s="206"/>
      <c r="CN76" s="206"/>
      <c r="CO76" s="206"/>
      <c r="CP76" s="206"/>
      <c r="CQ76" s="206"/>
      <c r="CR76" s="206"/>
    </row>
    <row r="77" s="127" customFormat="1" ht="100" customHeight="1" spans="1:96">
      <c r="A77" s="156" t="s">
        <v>58</v>
      </c>
      <c r="B77" s="148" t="s">
        <v>194</v>
      </c>
      <c r="C77" s="148"/>
      <c r="D77" s="148"/>
      <c r="E77" s="149"/>
      <c r="F77" s="149"/>
      <c r="G77" s="149"/>
      <c r="H77" s="149"/>
      <c r="I77" s="149"/>
      <c r="J77" s="148"/>
      <c r="K77" s="178"/>
      <c r="L77" s="178"/>
      <c r="M77" s="178"/>
      <c r="N77" s="178"/>
      <c r="O77" s="178"/>
      <c r="P77" s="178"/>
      <c r="Q77" s="178"/>
      <c r="R77" s="178"/>
      <c r="S77" s="178"/>
      <c r="T77" s="178"/>
      <c r="U77" s="178"/>
      <c r="V77" s="178"/>
      <c r="W77" s="178"/>
      <c r="X77" s="178"/>
      <c r="Y77" s="178"/>
      <c r="Z77" s="178"/>
      <c r="AA77" s="178"/>
      <c r="AB77" s="178"/>
      <c r="AC77" s="184"/>
      <c r="AD77" s="184"/>
      <c r="AE77" s="184"/>
      <c r="AF77" s="184"/>
      <c r="AG77" s="217"/>
      <c r="AH77" s="217"/>
      <c r="AI77" s="217"/>
      <c r="AJ77" s="217"/>
      <c r="AK77" s="217"/>
      <c r="AL77" s="217"/>
      <c r="AM77" s="217"/>
      <c r="AN77" s="218"/>
      <c r="AO77" s="218"/>
      <c r="AP77" s="218"/>
      <c r="AQ77" s="218"/>
      <c r="AR77" s="218"/>
      <c r="AS77" s="218"/>
      <c r="AT77" s="218"/>
      <c r="AU77" s="218"/>
      <c r="AV77" s="218"/>
      <c r="AW77" s="218"/>
      <c r="AX77" s="218"/>
      <c r="AY77" s="218"/>
      <c r="AZ77" s="218"/>
      <c r="BA77" s="218"/>
      <c r="BB77" s="218"/>
      <c r="BC77" s="218"/>
      <c r="BD77" s="218"/>
      <c r="BE77" s="218"/>
      <c r="BF77" s="218"/>
      <c r="BG77" s="218"/>
      <c r="BH77" s="218"/>
      <c r="BI77" s="218"/>
      <c r="BJ77" s="218"/>
      <c r="BK77" s="218"/>
      <c r="BL77" s="218"/>
      <c r="BM77" s="218"/>
      <c r="BN77" s="218"/>
      <c r="BO77" s="218"/>
      <c r="BP77" s="218"/>
      <c r="BQ77" s="218"/>
      <c r="BR77" s="218"/>
      <c r="BS77" s="218"/>
      <c r="BT77" s="218"/>
      <c r="BU77" s="218"/>
      <c r="BV77" s="218"/>
      <c r="BW77" s="218"/>
      <c r="BX77" s="218"/>
      <c r="BY77" s="218"/>
      <c r="BZ77" s="218"/>
      <c r="CA77" s="218"/>
      <c r="CB77" s="218"/>
      <c r="CC77" s="218"/>
      <c r="CD77" s="218"/>
      <c r="CE77" s="218"/>
      <c r="CF77" s="218"/>
      <c r="CG77" s="218"/>
      <c r="CH77" s="218"/>
      <c r="CI77" s="218"/>
      <c r="CJ77" s="218"/>
      <c r="CK77" s="218"/>
      <c r="CL77" s="218"/>
      <c r="CM77" s="218"/>
      <c r="CN77" s="218"/>
      <c r="CO77" s="218"/>
      <c r="CP77" s="218"/>
      <c r="CQ77" s="218"/>
      <c r="CR77" s="218"/>
    </row>
    <row r="78" s="127" customFormat="1" ht="100" customHeight="1" spans="1:96">
      <c r="A78" s="156" t="s">
        <v>58</v>
      </c>
      <c r="B78" s="148" t="s">
        <v>195</v>
      </c>
      <c r="C78" s="148"/>
      <c r="D78" s="148"/>
      <c r="E78" s="149"/>
      <c r="F78" s="149"/>
      <c r="G78" s="149"/>
      <c r="H78" s="149"/>
      <c r="I78" s="149"/>
      <c r="J78" s="148"/>
      <c r="K78" s="178"/>
      <c r="L78" s="178"/>
      <c r="M78" s="178"/>
      <c r="N78" s="178"/>
      <c r="O78" s="178"/>
      <c r="P78" s="178"/>
      <c r="Q78" s="178"/>
      <c r="R78" s="178"/>
      <c r="S78" s="178"/>
      <c r="T78" s="178"/>
      <c r="U78" s="178"/>
      <c r="V78" s="178"/>
      <c r="W78" s="178"/>
      <c r="X78" s="178"/>
      <c r="Y78" s="178"/>
      <c r="Z78" s="178"/>
      <c r="AA78" s="178"/>
      <c r="AB78" s="178"/>
      <c r="AC78" s="184"/>
      <c r="AD78" s="184"/>
      <c r="AE78" s="184"/>
      <c r="AF78" s="184"/>
      <c r="AG78" s="217"/>
      <c r="AH78" s="217"/>
      <c r="AI78" s="217"/>
      <c r="AJ78" s="217"/>
      <c r="AK78" s="217"/>
      <c r="AL78" s="217"/>
      <c r="AM78" s="217"/>
      <c r="AN78" s="218"/>
      <c r="AO78" s="218"/>
      <c r="AP78" s="218"/>
      <c r="AQ78" s="218"/>
      <c r="AR78" s="218"/>
      <c r="AS78" s="218"/>
      <c r="AT78" s="218"/>
      <c r="AU78" s="218"/>
      <c r="AV78" s="218"/>
      <c r="AW78" s="218"/>
      <c r="AX78" s="218"/>
      <c r="AY78" s="218"/>
      <c r="AZ78" s="218"/>
      <c r="BA78" s="218"/>
      <c r="BB78" s="218"/>
      <c r="BC78" s="218"/>
      <c r="BD78" s="218"/>
      <c r="BE78" s="218"/>
      <c r="BF78" s="218"/>
      <c r="BG78" s="218"/>
      <c r="BH78" s="218"/>
      <c r="BI78" s="218"/>
      <c r="BJ78" s="218"/>
      <c r="BK78" s="218"/>
      <c r="BL78" s="218"/>
      <c r="BM78" s="218"/>
      <c r="BN78" s="218"/>
      <c r="BO78" s="218"/>
      <c r="BP78" s="218"/>
      <c r="BQ78" s="218"/>
      <c r="BR78" s="218"/>
      <c r="BS78" s="218"/>
      <c r="BT78" s="218"/>
      <c r="BU78" s="218"/>
      <c r="BV78" s="218"/>
      <c r="BW78" s="218"/>
      <c r="BX78" s="218"/>
      <c r="BY78" s="218"/>
      <c r="BZ78" s="218"/>
      <c r="CA78" s="218"/>
      <c r="CB78" s="218"/>
      <c r="CC78" s="218"/>
      <c r="CD78" s="218"/>
      <c r="CE78" s="218"/>
      <c r="CF78" s="218"/>
      <c r="CG78" s="218"/>
      <c r="CH78" s="218"/>
      <c r="CI78" s="218"/>
      <c r="CJ78" s="218"/>
      <c r="CK78" s="218"/>
      <c r="CL78" s="218"/>
      <c r="CM78" s="218"/>
      <c r="CN78" s="218"/>
      <c r="CO78" s="218"/>
      <c r="CP78" s="218"/>
      <c r="CQ78" s="218"/>
      <c r="CR78" s="218"/>
    </row>
    <row r="79" s="127" customFormat="1" ht="100" customHeight="1" spans="1:96">
      <c r="A79" s="156" t="s">
        <v>58</v>
      </c>
      <c r="B79" s="148" t="s">
        <v>196</v>
      </c>
      <c r="C79" s="148"/>
      <c r="D79" s="148"/>
      <c r="E79" s="149"/>
      <c r="F79" s="149"/>
      <c r="G79" s="149"/>
      <c r="H79" s="149"/>
      <c r="I79" s="149"/>
      <c r="J79" s="148"/>
      <c r="K79" s="178"/>
      <c r="L79" s="178"/>
      <c r="M79" s="178"/>
      <c r="N79" s="178"/>
      <c r="O79" s="178"/>
      <c r="P79" s="178"/>
      <c r="Q79" s="178"/>
      <c r="R79" s="178"/>
      <c r="S79" s="178"/>
      <c r="T79" s="178"/>
      <c r="U79" s="178"/>
      <c r="V79" s="178"/>
      <c r="W79" s="178"/>
      <c r="X79" s="178"/>
      <c r="Y79" s="178"/>
      <c r="Z79" s="178"/>
      <c r="AA79" s="178"/>
      <c r="AB79" s="178"/>
      <c r="AC79" s="184"/>
      <c r="AD79" s="184"/>
      <c r="AE79" s="184"/>
      <c r="AF79" s="184"/>
      <c r="AG79" s="217"/>
      <c r="AH79" s="217"/>
      <c r="AI79" s="217"/>
      <c r="AJ79" s="217"/>
      <c r="AK79" s="217"/>
      <c r="AL79" s="217"/>
      <c r="AM79" s="217"/>
      <c r="AN79" s="218"/>
      <c r="AO79" s="218"/>
      <c r="AP79" s="218"/>
      <c r="AQ79" s="218"/>
      <c r="AR79" s="218"/>
      <c r="AS79" s="218"/>
      <c r="AT79" s="218"/>
      <c r="AU79" s="218"/>
      <c r="AV79" s="218"/>
      <c r="AW79" s="218"/>
      <c r="AX79" s="218"/>
      <c r="AY79" s="218"/>
      <c r="AZ79" s="218"/>
      <c r="BA79" s="218"/>
      <c r="BB79" s="218"/>
      <c r="BC79" s="218"/>
      <c r="BD79" s="218"/>
      <c r="BE79" s="218"/>
      <c r="BF79" s="218"/>
      <c r="BG79" s="218"/>
      <c r="BH79" s="218"/>
      <c r="BI79" s="218"/>
      <c r="BJ79" s="218"/>
      <c r="BK79" s="218"/>
      <c r="BL79" s="218"/>
      <c r="BM79" s="218"/>
      <c r="BN79" s="218"/>
      <c r="BO79" s="218"/>
      <c r="BP79" s="218"/>
      <c r="BQ79" s="218"/>
      <c r="BR79" s="218"/>
      <c r="BS79" s="218"/>
      <c r="BT79" s="218"/>
      <c r="BU79" s="218"/>
      <c r="BV79" s="218"/>
      <c r="BW79" s="218"/>
      <c r="BX79" s="218"/>
      <c r="BY79" s="218"/>
      <c r="BZ79" s="218"/>
      <c r="CA79" s="218"/>
      <c r="CB79" s="218"/>
      <c r="CC79" s="218"/>
      <c r="CD79" s="218"/>
      <c r="CE79" s="218"/>
      <c r="CF79" s="218"/>
      <c r="CG79" s="218"/>
      <c r="CH79" s="218"/>
      <c r="CI79" s="218"/>
      <c r="CJ79" s="218"/>
      <c r="CK79" s="218"/>
      <c r="CL79" s="218"/>
      <c r="CM79" s="218"/>
      <c r="CN79" s="218"/>
      <c r="CO79" s="218"/>
      <c r="CP79" s="218"/>
      <c r="CQ79" s="218"/>
      <c r="CR79" s="218"/>
    </row>
    <row r="80" s="127" customFormat="1" ht="100" customHeight="1" spans="1:96">
      <c r="A80" s="156" t="s">
        <v>58</v>
      </c>
      <c r="B80" s="148" t="s">
        <v>197</v>
      </c>
      <c r="C80" s="148"/>
      <c r="D80" s="148"/>
      <c r="E80" s="149"/>
      <c r="F80" s="149"/>
      <c r="G80" s="149"/>
      <c r="H80" s="149"/>
      <c r="I80" s="149"/>
      <c r="J80" s="148"/>
      <c r="K80" s="178">
        <f t="shared" ref="K80:S80" si="52">SUM(K81:K83)</f>
        <v>20.18</v>
      </c>
      <c r="L80" s="178">
        <f t="shared" si="52"/>
        <v>6091</v>
      </c>
      <c r="M80" s="178">
        <f t="shared" si="52"/>
        <v>30843</v>
      </c>
      <c r="N80" s="178">
        <f t="shared" si="52"/>
        <v>4017.39</v>
      </c>
      <c r="O80" s="178">
        <f t="shared" si="52"/>
        <v>0</v>
      </c>
      <c r="P80" s="178">
        <f t="shared" si="52"/>
        <v>0</v>
      </c>
      <c r="Q80" s="178">
        <f t="shared" si="52"/>
        <v>0</v>
      </c>
      <c r="R80" s="178">
        <f t="shared" si="52"/>
        <v>0</v>
      </c>
      <c r="S80" s="178">
        <f t="shared" si="52"/>
        <v>331</v>
      </c>
      <c r="T80" s="178">
        <f t="shared" ref="T80:AB80" si="53">SUM(T81:T83)</f>
        <v>0</v>
      </c>
      <c r="U80" s="178">
        <f t="shared" si="53"/>
        <v>0</v>
      </c>
      <c r="V80" s="178">
        <f t="shared" si="53"/>
        <v>1169</v>
      </c>
      <c r="W80" s="178">
        <f t="shared" si="53"/>
        <v>0</v>
      </c>
      <c r="X80" s="178">
        <f t="shared" si="53"/>
        <v>0</v>
      </c>
      <c r="Y80" s="178">
        <f t="shared" si="53"/>
        <v>0</v>
      </c>
      <c r="Z80" s="178">
        <f t="shared" si="53"/>
        <v>2517.39</v>
      </c>
      <c r="AA80" s="178">
        <f t="shared" si="53"/>
        <v>0</v>
      </c>
      <c r="AB80" s="178">
        <f t="shared" si="53"/>
        <v>0</v>
      </c>
      <c r="AC80" s="184"/>
      <c r="AD80" s="184"/>
      <c r="AE80" s="184"/>
      <c r="AF80" s="184"/>
      <c r="AG80" s="217"/>
      <c r="AH80" s="217"/>
      <c r="AI80" s="217"/>
      <c r="AJ80" s="217"/>
      <c r="AK80" s="217"/>
      <c r="AL80" s="217"/>
      <c r="AM80" s="217"/>
      <c r="AN80" s="218"/>
      <c r="AO80" s="218"/>
      <c r="AP80" s="218"/>
      <c r="AQ80" s="218"/>
      <c r="AR80" s="218"/>
      <c r="AS80" s="218"/>
      <c r="AT80" s="218"/>
      <c r="AU80" s="218"/>
      <c r="AV80" s="218"/>
      <c r="AW80" s="218"/>
      <c r="AX80" s="218"/>
      <c r="AY80" s="218"/>
      <c r="AZ80" s="218"/>
      <c r="BA80" s="218"/>
      <c r="BB80" s="218"/>
      <c r="BC80" s="218"/>
      <c r="BD80" s="218"/>
      <c r="BE80" s="218"/>
      <c r="BF80" s="218"/>
      <c r="BG80" s="218"/>
      <c r="BH80" s="218"/>
      <c r="BI80" s="218"/>
      <c r="BJ80" s="218"/>
      <c r="BK80" s="218"/>
      <c r="BL80" s="218"/>
      <c r="BM80" s="218"/>
      <c r="BN80" s="218"/>
      <c r="BO80" s="218"/>
      <c r="BP80" s="218"/>
      <c r="BQ80" s="218"/>
      <c r="BR80" s="218"/>
      <c r="BS80" s="218"/>
      <c r="BT80" s="218"/>
      <c r="BU80" s="218"/>
      <c r="BV80" s="218"/>
      <c r="BW80" s="218"/>
      <c r="BX80" s="218"/>
      <c r="BY80" s="218"/>
      <c r="BZ80" s="218"/>
      <c r="CA80" s="218"/>
      <c r="CB80" s="218"/>
      <c r="CC80" s="218"/>
      <c r="CD80" s="218"/>
      <c r="CE80" s="218"/>
      <c r="CF80" s="218"/>
      <c r="CG80" s="218"/>
      <c r="CH80" s="218"/>
      <c r="CI80" s="218"/>
      <c r="CJ80" s="218"/>
      <c r="CK80" s="218"/>
      <c r="CL80" s="218"/>
      <c r="CM80" s="218"/>
      <c r="CN80" s="218"/>
      <c r="CO80" s="218"/>
      <c r="CP80" s="218"/>
      <c r="CQ80" s="218"/>
      <c r="CR80" s="218"/>
    </row>
    <row r="81" s="124" customFormat="1" ht="409" customHeight="1" spans="1:97">
      <c r="A81" s="151">
        <v>18</v>
      </c>
      <c r="B81" s="152" t="s">
        <v>198</v>
      </c>
      <c r="C81" s="161">
        <v>2025</v>
      </c>
      <c r="D81" s="215" t="s">
        <v>199</v>
      </c>
      <c r="E81" s="152" t="s">
        <v>123</v>
      </c>
      <c r="F81" s="152" t="s">
        <v>142</v>
      </c>
      <c r="G81" s="154" t="s">
        <v>200</v>
      </c>
      <c r="H81" s="152" t="s">
        <v>201</v>
      </c>
      <c r="I81" s="154" t="s">
        <v>202</v>
      </c>
      <c r="J81" s="215" t="s">
        <v>337</v>
      </c>
      <c r="K81" s="152">
        <v>4.18</v>
      </c>
      <c r="L81" s="175">
        <v>2363</v>
      </c>
      <c r="M81" s="175">
        <v>8581</v>
      </c>
      <c r="N81" s="152">
        <v>2579.41</v>
      </c>
      <c r="O81" s="175"/>
      <c r="P81" s="175"/>
      <c r="Q81" s="152"/>
      <c r="R81" s="175"/>
      <c r="S81" s="175"/>
      <c r="T81" s="152"/>
      <c r="U81" s="175"/>
      <c r="V81" s="175">
        <v>1000</v>
      </c>
      <c r="W81" s="152"/>
      <c r="X81" s="175"/>
      <c r="Y81" s="175"/>
      <c r="Z81" s="152">
        <f>N81-V81</f>
        <v>1579.41</v>
      </c>
      <c r="AA81" s="175" t="s">
        <v>478</v>
      </c>
      <c r="AB81" s="175"/>
      <c r="AC81" s="152" t="s">
        <v>204</v>
      </c>
      <c r="AD81" s="152" t="s">
        <v>205</v>
      </c>
      <c r="AE81" s="152" t="s">
        <v>135</v>
      </c>
      <c r="AF81" s="152" t="s">
        <v>136</v>
      </c>
      <c r="AG81" s="152" t="s">
        <v>137</v>
      </c>
      <c r="AH81" s="153" t="s">
        <v>338</v>
      </c>
      <c r="AI81" s="153" t="s">
        <v>207</v>
      </c>
      <c r="AJ81" s="175" t="s">
        <v>402</v>
      </c>
      <c r="AK81" s="152" t="s">
        <v>403</v>
      </c>
      <c r="AL81" s="152" t="s">
        <v>367</v>
      </c>
      <c r="AM81" s="204" t="s">
        <v>477</v>
      </c>
      <c r="AN81" s="134"/>
      <c r="AO81" s="134"/>
      <c r="AP81" s="134"/>
      <c r="AQ81" s="134"/>
      <c r="AR81" s="134"/>
      <c r="AS81" s="134"/>
      <c r="AT81" s="134"/>
      <c r="AU81" s="134"/>
      <c r="AV81" s="134"/>
      <c r="AW81" s="134"/>
      <c r="AX81" s="134"/>
      <c r="AY81" s="134"/>
      <c r="AZ81" s="134"/>
      <c r="BA81" s="134"/>
      <c r="BB81" s="134"/>
      <c r="BC81" s="134"/>
      <c r="BD81" s="134"/>
      <c r="BE81" s="134"/>
      <c r="BF81" s="134"/>
      <c r="BG81" s="134"/>
      <c r="BH81" s="134"/>
      <c r="BI81" s="134"/>
      <c r="BJ81" s="134"/>
      <c r="BK81" s="134"/>
      <c r="BL81" s="134"/>
      <c r="BM81" s="134"/>
      <c r="BN81" s="134"/>
      <c r="BO81" s="134"/>
      <c r="BP81" s="134"/>
      <c r="BQ81" s="134"/>
      <c r="BR81" s="134"/>
      <c r="BS81" s="134"/>
      <c r="BT81" s="134"/>
      <c r="BU81" s="134"/>
      <c r="BV81" s="134"/>
      <c r="BW81" s="134"/>
      <c r="BX81" s="134"/>
      <c r="BY81" s="134"/>
      <c r="BZ81" s="134"/>
      <c r="CA81" s="134"/>
      <c r="CB81" s="134"/>
      <c r="CC81" s="134"/>
      <c r="CD81" s="134"/>
      <c r="CE81" s="134"/>
      <c r="CF81" s="134"/>
      <c r="CG81" s="134"/>
      <c r="CH81" s="134"/>
      <c r="CI81" s="134"/>
      <c r="CJ81" s="134"/>
      <c r="CK81" s="134"/>
      <c r="CL81" s="134"/>
      <c r="CM81" s="134"/>
      <c r="CN81" s="134"/>
      <c r="CO81" s="134"/>
      <c r="CP81" s="134"/>
      <c r="CQ81" s="134"/>
      <c r="CR81" s="134"/>
      <c r="CS81" s="213"/>
    </row>
    <row r="82" s="124" customFormat="1" ht="202.5" spans="1:97">
      <c r="A82" s="151">
        <v>19</v>
      </c>
      <c r="B82" s="152" t="s">
        <v>208</v>
      </c>
      <c r="C82" s="152">
        <v>2025</v>
      </c>
      <c r="D82" s="153" t="s">
        <v>209</v>
      </c>
      <c r="E82" s="152" t="s">
        <v>123</v>
      </c>
      <c r="F82" s="152" t="s">
        <v>142</v>
      </c>
      <c r="G82" s="154" t="s">
        <v>200</v>
      </c>
      <c r="H82" s="152" t="s">
        <v>210</v>
      </c>
      <c r="I82" s="152" t="s">
        <v>211</v>
      </c>
      <c r="J82" s="167" t="s">
        <v>339</v>
      </c>
      <c r="K82" s="152">
        <v>10</v>
      </c>
      <c r="L82" s="175">
        <v>132</v>
      </c>
      <c r="M82" s="175">
        <v>684</v>
      </c>
      <c r="N82" s="152">
        <v>800</v>
      </c>
      <c r="O82" s="175"/>
      <c r="P82" s="175"/>
      <c r="Q82" s="152"/>
      <c r="R82" s="175"/>
      <c r="S82" s="175">
        <v>100</v>
      </c>
      <c r="T82" s="152"/>
      <c r="U82" s="175"/>
      <c r="V82" s="175"/>
      <c r="W82" s="152"/>
      <c r="X82" s="175"/>
      <c r="Y82" s="175"/>
      <c r="Z82" s="152">
        <v>700</v>
      </c>
      <c r="AA82" s="152" t="s">
        <v>213</v>
      </c>
      <c r="AB82" s="175"/>
      <c r="AC82" s="152" t="s">
        <v>204</v>
      </c>
      <c r="AD82" s="152" t="s">
        <v>205</v>
      </c>
      <c r="AE82" s="152" t="s">
        <v>135</v>
      </c>
      <c r="AF82" s="152" t="s">
        <v>136</v>
      </c>
      <c r="AG82" s="152" t="s">
        <v>137</v>
      </c>
      <c r="AH82" s="153" t="s">
        <v>340</v>
      </c>
      <c r="AI82" s="153" t="s">
        <v>215</v>
      </c>
      <c r="AJ82" s="175" t="s">
        <v>402</v>
      </c>
      <c r="AK82" s="152" t="s">
        <v>403</v>
      </c>
      <c r="AL82" s="152" t="s">
        <v>367</v>
      </c>
      <c r="AN82" s="134"/>
      <c r="AO82" s="134"/>
      <c r="AP82" s="134"/>
      <c r="AQ82" s="134"/>
      <c r="AR82" s="134"/>
      <c r="AS82" s="134"/>
      <c r="AT82" s="134"/>
      <c r="AU82" s="134"/>
      <c r="AV82" s="134"/>
      <c r="AW82" s="134"/>
      <c r="AX82" s="134"/>
      <c r="AY82" s="134"/>
      <c r="AZ82" s="134"/>
      <c r="BA82" s="134"/>
      <c r="BB82" s="134"/>
      <c r="BC82" s="134"/>
      <c r="BD82" s="134"/>
      <c r="BE82" s="134"/>
      <c r="BF82" s="134"/>
      <c r="BG82" s="134"/>
      <c r="BH82" s="134"/>
      <c r="BI82" s="134"/>
      <c r="BJ82" s="134"/>
      <c r="BK82" s="134"/>
      <c r="BL82" s="134"/>
      <c r="BM82" s="134"/>
      <c r="BN82" s="134"/>
      <c r="BO82" s="134"/>
      <c r="BP82" s="134"/>
      <c r="BQ82" s="134"/>
      <c r="BR82" s="134"/>
      <c r="BS82" s="134"/>
      <c r="BT82" s="134"/>
      <c r="BU82" s="134"/>
      <c r="BV82" s="134"/>
      <c r="BW82" s="134"/>
      <c r="BX82" s="134"/>
      <c r="BY82" s="134"/>
      <c r="BZ82" s="134"/>
      <c r="CA82" s="134"/>
      <c r="CB82" s="134"/>
      <c r="CC82" s="134"/>
      <c r="CD82" s="134"/>
      <c r="CE82" s="134"/>
      <c r="CF82" s="134"/>
      <c r="CG82" s="134"/>
      <c r="CH82" s="134"/>
      <c r="CI82" s="134"/>
      <c r="CJ82" s="134"/>
      <c r="CK82" s="134"/>
      <c r="CL82" s="134"/>
      <c r="CM82" s="134"/>
      <c r="CN82" s="134"/>
      <c r="CO82" s="134"/>
      <c r="CP82" s="134"/>
      <c r="CQ82" s="134"/>
      <c r="CR82" s="134"/>
      <c r="CS82" s="213"/>
    </row>
    <row r="83" s="279" customFormat="1" ht="230" customHeight="1" spans="1:96">
      <c r="A83" s="281">
        <v>20</v>
      </c>
      <c r="B83" s="266" t="s">
        <v>407</v>
      </c>
      <c r="C83" s="276">
        <v>2025</v>
      </c>
      <c r="D83" s="284" t="s">
        <v>408</v>
      </c>
      <c r="E83" s="284" t="s">
        <v>123</v>
      </c>
      <c r="F83" s="284" t="s">
        <v>142</v>
      </c>
      <c r="G83" s="276" t="s">
        <v>47</v>
      </c>
      <c r="H83" s="276" t="s">
        <v>422</v>
      </c>
      <c r="I83" s="276" t="s">
        <v>409</v>
      </c>
      <c r="J83" s="286" t="s">
        <v>423</v>
      </c>
      <c r="K83" s="273">
        <v>6</v>
      </c>
      <c r="L83" s="274">
        <v>3596</v>
      </c>
      <c r="M83" s="274">
        <v>21578</v>
      </c>
      <c r="N83" s="273">
        <v>637.98</v>
      </c>
      <c r="O83" s="274"/>
      <c r="P83" s="274"/>
      <c r="Q83" s="273"/>
      <c r="R83" s="274"/>
      <c r="S83" s="274">
        <v>231</v>
      </c>
      <c r="T83" s="273"/>
      <c r="U83" s="274"/>
      <c r="V83" s="274">
        <v>169</v>
      </c>
      <c r="W83" s="273"/>
      <c r="X83" s="274"/>
      <c r="Y83" s="274"/>
      <c r="Z83" s="273">
        <f>N83-V83-S83</f>
        <v>237.98</v>
      </c>
      <c r="AA83" s="276" t="s">
        <v>479</v>
      </c>
      <c r="AB83" s="280"/>
      <c r="AC83" s="276" t="s">
        <v>204</v>
      </c>
      <c r="AD83" s="276" t="s">
        <v>205</v>
      </c>
      <c r="AE83" s="276" t="s">
        <v>412</v>
      </c>
      <c r="AF83" s="276" t="s">
        <v>136</v>
      </c>
      <c r="AG83" s="274" t="s">
        <v>137</v>
      </c>
      <c r="AH83" s="276" t="s">
        <v>424</v>
      </c>
      <c r="AI83" s="277" t="s">
        <v>425</v>
      </c>
      <c r="AJ83" s="274"/>
      <c r="AK83" s="276"/>
      <c r="AL83" s="266" t="s">
        <v>367</v>
      </c>
      <c r="AM83" s="204" t="s">
        <v>477</v>
      </c>
      <c r="AN83" s="283"/>
      <c r="AO83" s="283"/>
      <c r="AP83" s="283"/>
      <c r="AQ83" s="283"/>
      <c r="AR83" s="283"/>
      <c r="AS83" s="283"/>
      <c r="AT83" s="283"/>
      <c r="AU83" s="283"/>
      <c r="AV83" s="283"/>
      <c r="AW83" s="283"/>
      <c r="AX83" s="283"/>
      <c r="AY83" s="283"/>
      <c r="AZ83" s="283"/>
      <c r="BA83" s="283"/>
      <c r="BB83" s="283"/>
      <c r="BC83" s="283"/>
      <c r="BD83" s="283"/>
      <c r="BE83" s="283"/>
      <c r="BF83" s="283"/>
      <c r="BG83" s="283"/>
      <c r="BH83" s="283"/>
      <c r="BI83" s="283"/>
      <c r="BJ83" s="283"/>
      <c r="BK83" s="283"/>
      <c r="BL83" s="283"/>
      <c r="BM83" s="283"/>
      <c r="BN83" s="283"/>
      <c r="BO83" s="283"/>
      <c r="BP83" s="283"/>
      <c r="BQ83" s="283"/>
      <c r="BR83" s="283"/>
      <c r="BS83" s="283"/>
      <c r="BT83" s="283"/>
      <c r="BU83" s="283"/>
      <c r="BV83" s="283"/>
      <c r="BW83" s="283"/>
      <c r="BX83" s="283"/>
      <c r="BY83" s="283"/>
      <c r="BZ83" s="283"/>
      <c r="CA83" s="283"/>
      <c r="CB83" s="283"/>
      <c r="CC83" s="283"/>
      <c r="CD83" s="283"/>
      <c r="CE83" s="283"/>
      <c r="CF83" s="283"/>
      <c r="CG83" s="283"/>
      <c r="CH83" s="283"/>
      <c r="CI83" s="283"/>
      <c r="CJ83" s="283"/>
      <c r="CK83" s="283"/>
      <c r="CL83" s="283"/>
      <c r="CM83" s="283"/>
      <c r="CN83" s="283"/>
      <c r="CO83" s="283"/>
      <c r="CP83" s="283"/>
      <c r="CQ83" s="283"/>
      <c r="CR83" s="283"/>
    </row>
    <row r="84" s="127" customFormat="1" ht="100" customHeight="1" spans="1:96">
      <c r="A84" s="156" t="s">
        <v>58</v>
      </c>
      <c r="B84" s="148" t="s">
        <v>216</v>
      </c>
      <c r="C84" s="148"/>
      <c r="D84" s="148"/>
      <c r="E84" s="149"/>
      <c r="F84" s="149"/>
      <c r="G84" s="149"/>
      <c r="H84" s="149"/>
      <c r="I84" s="149"/>
      <c r="J84" s="148"/>
      <c r="K84" s="178"/>
      <c r="L84" s="178"/>
      <c r="M84" s="178"/>
      <c r="N84" s="178"/>
      <c r="O84" s="178"/>
      <c r="P84" s="178"/>
      <c r="Q84" s="178"/>
      <c r="R84" s="178"/>
      <c r="S84" s="178"/>
      <c r="T84" s="178"/>
      <c r="U84" s="178"/>
      <c r="V84" s="178"/>
      <c r="W84" s="178"/>
      <c r="X84" s="178"/>
      <c r="Y84" s="178"/>
      <c r="Z84" s="178"/>
      <c r="AA84" s="178"/>
      <c r="AB84" s="178"/>
      <c r="AC84" s="184"/>
      <c r="AD84" s="184"/>
      <c r="AE84" s="184"/>
      <c r="AF84" s="184"/>
      <c r="AG84" s="217"/>
      <c r="AH84" s="217"/>
      <c r="AI84" s="217"/>
      <c r="AJ84" s="217"/>
      <c r="AK84" s="217"/>
      <c r="AL84" s="217"/>
      <c r="AM84" s="217"/>
      <c r="AN84" s="218"/>
      <c r="AO84" s="218"/>
      <c r="AP84" s="218"/>
      <c r="AQ84" s="218"/>
      <c r="AR84" s="218"/>
      <c r="AS84" s="218"/>
      <c r="AT84" s="218"/>
      <c r="AU84" s="218"/>
      <c r="AV84" s="218"/>
      <c r="AW84" s="218"/>
      <c r="AX84" s="218"/>
      <c r="AY84" s="218"/>
      <c r="AZ84" s="218"/>
      <c r="BA84" s="218"/>
      <c r="BB84" s="218"/>
      <c r="BC84" s="218"/>
      <c r="BD84" s="218"/>
      <c r="BE84" s="218"/>
      <c r="BF84" s="218"/>
      <c r="BG84" s="218"/>
      <c r="BH84" s="218"/>
      <c r="BI84" s="218"/>
      <c r="BJ84" s="218"/>
      <c r="BK84" s="218"/>
      <c r="BL84" s="218"/>
      <c r="BM84" s="218"/>
      <c r="BN84" s="218"/>
      <c r="BO84" s="218"/>
      <c r="BP84" s="218"/>
      <c r="BQ84" s="218"/>
      <c r="BR84" s="218"/>
      <c r="BS84" s="218"/>
      <c r="BT84" s="218"/>
      <c r="BU84" s="218"/>
      <c r="BV84" s="218"/>
      <c r="BW84" s="218"/>
      <c r="BX84" s="218"/>
      <c r="BY84" s="218"/>
      <c r="BZ84" s="218"/>
      <c r="CA84" s="218"/>
      <c r="CB84" s="218"/>
      <c r="CC84" s="218"/>
      <c r="CD84" s="218"/>
      <c r="CE84" s="218"/>
      <c r="CF84" s="218"/>
      <c r="CG84" s="218"/>
      <c r="CH84" s="218"/>
      <c r="CI84" s="218"/>
      <c r="CJ84" s="218"/>
      <c r="CK84" s="218"/>
      <c r="CL84" s="218"/>
      <c r="CM84" s="218"/>
      <c r="CN84" s="218"/>
      <c r="CO84" s="218"/>
      <c r="CP84" s="218"/>
      <c r="CQ84" s="218"/>
      <c r="CR84" s="218"/>
    </row>
    <row r="85" s="127" customFormat="1" ht="100" customHeight="1" spans="1:96">
      <c r="A85" s="156" t="s">
        <v>58</v>
      </c>
      <c r="B85" s="148" t="s">
        <v>217</v>
      </c>
      <c r="C85" s="148"/>
      <c r="D85" s="148"/>
      <c r="E85" s="149"/>
      <c r="F85" s="149"/>
      <c r="G85" s="149"/>
      <c r="H85" s="149"/>
      <c r="I85" s="149"/>
      <c r="J85" s="148"/>
      <c r="K85" s="178"/>
      <c r="L85" s="178"/>
      <c r="M85" s="178"/>
      <c r="N85" s="178"/>
      <c r="O85" s="178"/>
      <c r="P85" s="178"/>
      <c r="Q85" s="178"/>
      <c r="R85" s="178"/>
      <c r="S85" s="178"/>
      <c r="T85" s="178"/>
      <c r="U85" s="178"/>
      <c r="V85" s="178"/>
      <c r="W85" s="178"/>
      <c r="X85" s="178"/>
      <c r="Y85" s="178"/>
      <c r="Z85" s="178"/>
      <c r="AA85" s="178"/>
      <c r="AB85" s="178"/>
      <c r="AC85" s="184"/>
      <c r="AD85" s="184"/>
      <c r="AE85" s="184"/>
      <c r="AF85" s="184"/>
      <c r="AG85" s="217"/>
      <c r="AH85" s="217"/>
      <c r="AI85" s="217"/>
      <c r="AJ85" s="217"/>
      <c r="AK85" s="217"/>
      <c r="AL85" s="217"/>
      <c r="AM85" s="217"/>
      <c r="AN85" s="218"/>
      <c r="AO85" s="218"/>
      <c r="AP85" s="218"/>
      <c r="AQ85" s="218"/>
      <c r="AR85" s="218"/>
      <c r="AS85" s="218"/>
      <c r="AT85" s="218"/>
      <c r="AU85" s="218"/>
      <c r="AV85" s="218"/>
      <c r="AW85" s="218"/>
      <c r="AX85" s="218"/>
      <c r="AY85" s="218"/>
      <c r="AZ85" s="218"/>
      <c r="BA85" s="218"/>
      <c r="BB85" s="218"/>
      <c r="BC85" s="218"/>
      <c r="BD85" s="218"/>
      <c r="BE85" s="218"/>
      <c r="BF85" s="218"/>
      <c r="BG85" s="218"/>
      <c r="BH85" s="218"/>
      <c r="BI85" s="218"/>
      <c r="BJ85" s="218"/>
      <c r="BK85" s="218"/>
      <c r="BL85" s="218"/>
      <c r="BM85" s="218"/>
      <c r="BN85" s="218"/>
      <c r="BO85" s="218"/>
      <c r="BP85" s="218"/>
      <c r="BQ85" s="218"/>
      <c r="BR85" s="218"/>
      <c r="BS85" s="218"/>
      <c r="BT85" s="218"/>
      <c r="BU85" s="218"/>
      <c r="BV85" s="218"/>
      <c r="BW85" s="218"/>
      <c r="BX85" s="218"/>
      <c r="BY85" s="218"/>
      <c r="BZ85" s="218"/>
      <c r="CA85" s="218"/>
      <c r="CB85" s="218"/>
      <c r="CC85" s="218"/>
      <c r="CD85" s="218"/>
      <c r="CE85" s="218"/>
      <c r="CF85" s="218"/>
      <c r="CG85" s="218"/>
      <c r="CH85" s="218"/>
      <c r="CI85" s="218"/>
      <c r="CJ85" s="218"/>
      <c r="CK85" s="218"/>
      <c r="CL85" s="218"/>
      <c r="CM85" s="218"/>
      <c r="CN85" s="218"/>
      <c r="CO85" s="218"/>
      <c r="CP85" s="218"/>
      <c r="CQ85" s="218"/>
      <c r="CR85" s="218"/>
    </row>
    <row r="86" s="127" customFormat="1" ht="100" customHeight="1" spans="1:96">
      <c r="A86" s="156" t="s">
        <v>58</v>
      </c>
      <c r="B86" s="148" t="s">
        <v>405</v>
      </c>
      <c r="C86" s="148"/>
      <c r="D86" s="148"/>
      <c r="E86" s="149"/>
      <c r="F86" s="149"/>
      <c r="G86" s="149"/>
      <c r="H86" s="149"/>
      <c r="I86" s="149"/>
      <c r="J86" s="148"/>
      <c r="K86" s="178"/>
      <c r="L86" s="178"/>
      <c r="M86" s="178"/>
      <c r="N86" s="178"/>
      <c r="O86" s="178"/>
      <c r="P86" s="178"/>
      <c r="Q86" s="178"/>
      <c r="R86" s="178"/>
      <c r="S86" s="178"/>
      <c r="T86" s="178"/>
      <c r="U86" s="178"/>
      <c r="V86" s="178"/>
      <c r="W86" s="178"/>
      <c r="X86" s="178"/>
      <c r="Y86" s="178"/>
      <c r="Z86" s="178"/>
      <c r="AA86" s="178"/>
      <c r="AB86" s="178"/>
      <c r="AC86" s="184"/>
      <c r="AD86" s="184"/>
      <c r="AE86" s="184"/>
      <c r="AF86" s="184"/>
      <c r="AG86" s="217"/>
      <c r="AH86" s="217"/>
      <c r="AI86" s="217"/>
      <c r="AJ86" s="217"/>
      <c r="AK86" s="217"/>
      <c r="AL86" s="217"/>
      <c r="AM86" s="217"/>
      <c r="AN86" s="218"/>
      <c r="AO86" s="218"/>
      <c r="AP86" s="218"/>
      <c r="AQ86" s="218"/>
      <c r="AR86" s="218"/>
      <c r="AS86" s="218"/>
      <c r="AT86" s="218"/>
      <c r="AU86" s="218"/>
      <c r="AV86" s="218"/>
      <c r="AW86" s="218"/>
      <c r="AX86" s="218"/>
      <c r="AY86" s="218"/>
      <c r="AZ86" s="218"/>
      <c r="BA86" s="218"/>
      <c r="BB86" s="218"/>
      <c r="BC86" s="218"/>
      <c r="BD86" s="218"/>
      <c r="BE86" s="218"/>
      <c r="BF86" s="218"/>
      <c r="BG86" s="218"/>
      <c r="BH86" s="218"/>
      <c r="BI86" s="218"/>
      <c r="BJ86" s="218"/>
      <c r="BK86" s="218"/>
      <c r="BL86" s="218"/>
      <c r="BM86" s="218"/>
      <c r="BN86" s="218"/>
      <c r="BO86" s="218"/>
      <c r="BP86" s="218"/>
      <c r="BQ86" s="218"/>
      <c r="BR86" s="218"/>
      <c r="BS86" s="218"/>
      <c r="BT86" s="218"/>
      <c r="BU86" s="218"/>
      <c r="BV86" s="218"/>
      <c r="BW86" s="218"/>
      <c r="BX86" s="218"/>
      <c r="BY86" s="218"/>
      <c r="BZ86" s="218"/>
      <c r="CA86" s="218"/>
      <c r="CB86" s="218"/>
      <c r="CC86" s="218"/>
      <c r="CD86" s="218"/>
      <c r="CE86" s="218"/>
      <c r="CF86" s="218"/>
      <c r="CG86" s="218"/>
      <c r="CH86" s="218"/>
      <c r="CI86" s="218"/>
      <c r="CJ86" s="218"/>
      <c r="CK86" s="218"/>
      <c r="CL86" s="218"/>
      <c r="CM86" s="218"/>
      <c r="CN86" s="218"/>
      <c r="CO86" s="218"/>
      <c r="CP86" s="218"/>
      <c r="CQ86" s="218"/>
      <c r="CR86" s="218"/>
    </row>
    <row r="87" s="127" customFormat="1" ht="100" customHeight="1" spans="1:96">
      <c r="A87" s="156" t="s">
        <v>58</v>
      </c>
      <c r="B87" s="148" t="s">
        <v>219</v>
      </c>
      <c r="C87" s="148"/>
      <c r="D87" s="148"/>
      <c r="E87" s="149"/>
      <c r="F87" s="149"/>
      <c r="G87" s="149"/>
      <c r="H87" s="149"/>
      <c r="I87" s="149"/>
      <c r="J87" s="148"/>
      <c r="K87" s="178"/>
      <c r="L87" s="178"/>
      <c r="M87" s="178"/>
      <c r="N87" s="178"/>
      <c r="O87" s="178"/>
      <c r="P87" s="178"/>
      <c r="Q87" s="178"/>
      <c r="R87" s="178"/>
      <c r="S87" s="178"/>
      <c r="T87" s="178"/>
      <c r="U87" s="178"/>
      <c r="V87" s="178"/>
      <c r="W87" s="178"/>
      <c r="X87" s="178"/>
      <c r="Y87" s="178"/>
      <c r="Z87" s="178"/>
      <c r="AA87" s="178"/>
      <c r="AB87" s="178"/>
      <c r="AC87" s="184"/>
      <c r="AD87" s="184"/>
      <c r="AE87" s="184"/>
      <c r="AF87" s="184"/>
      <c r="AG87" s="217"/>
      <c r="AH87" s="217"/>
      <c r="AI87" s="217"/>
      <c r="AJ87" s="217"/>
      <c r="AK87" s="217"/>
      <c r="AL87" s="217"/>
      <c r="AM87" s="217"/>
      <c r="AN87" s="218"/>
      <c r="AO87" s="218"/>
      <c r="AP87" s="218"/>
      <c r="AQ87" s="218"/>
      <c r="AR87" s="218"/>
      <c r="AS87" s="218"/>
      <c r="AT87" s="218"/>
      <c r="AU87" s="218"/>
      <c r="AV87" s="218"/>
      <c r="AW87" s="218"/>
      <c r="AX87" s="218"/>
      <c r="AY87" s="218"/>
      <c r="AZ87" s="218"/>
      <c r="BA87" s="218"/>
      <c r="BB87" s="218"/>
      <c r="BC87" s="218"/>
      <c r="BD87" s="218"/>
      <c r="BE87" s="218"/>
      <c r="BF87" s="218"/>
      <c r="BG87" s="218"/>
      <c r="BH87" s="218"/>
      <c r="BI87" s="218"/>
      <c r="BJ87" s="218"/>
      <c r="BK87" s="218"/>
      <c r="BL87" s="218"/>
      <c r="BM87" s="218"/>
      <c r="BN87" s="218"/>
      <c r="BO87" s="218"/>
      <c r="BP87" s="218"/>
      <c r="BQ87" s="218"/>
      <c r="BR87" s="218"/>
      <c r="BS87" s="218"/>
      <c r="BT87" s="218"/>
      <c r="BU87" s="218"/>
      <c r="BV87" s="218"/>
      <c r="BW87" s="218"/>
      <c r="BX87" s="218"/>
      <c r="BY87" s="218"/>
      <c r="BZ87" s="218"/>
      <c r="CA87" s="218"/>
      <c r="CB87" s="218"/>
      <c r="CC87" s="218"/>
      <c r="CD87" s="218"/>
      <c r="CE87" s="218"/>
      <c r="CF87" s="218"/>
      <c r="CG87" s="218"/>
      <c r="CH87" s="218"/>
      <c r="CI87" s="218"/>
      <c r="CJ87" s="218"/>
      <c r="CK87" s="218"/>
      <c r="CL87" s="218"/>
      <c r="CM87" s="218"/>
      <c r="CN87" s="218"/>
      <c r="CO87" s="218"/>
      <c r="CP87" s="218"/>
      <c r="CQ87" s="218"/>
      <c r="CR87" s="218"/>
    </row>
    <row r="88" s="127" customFormat="1" ht="100" customHeight="1" spans="1:96">
      <c r="A88" s="156" t="s">
        <v>58</v>
      </c>
      <c r="B88" s="148" t="s">
        <v>220</v>
      </c>
      <c r="C88" s="148"/>
      <c r="D88" s="148"/>
      <c r="E88" s="149"/>
      <c r="F88" s="149"/>
      <c r="G88" s="149"/>
      <c r="H88" s="149"/>
      <c r="I88" s="149"/>
      <c r="J88" s="148"/>
      <c r="K88" s="178">
        <v>0</v>
      </c>
      <c r="L88" s="178">
        <v>0</v>
      </c>
      <c r="M88" s="178">
        <v>0</v>
      </c>
      <c r="N88" s="178">
        <v>0</v>
      </c>
      <c r="O88" s="178">
        <v>0</v>
      </c>
      <c r="P88" s="178">
        <v>0</v>
      </c>
      <c r="Q88" s="178">
        <v>0</v>
      </c>
      <c r="R88" s="178">
        <v>0</v>
      </c>
      <c r="S88" s="178">
        <v>0</v>
      </c>
      <c r="T88" s="178">
        <v>0</v>
      </c>
      <c r="U88" s="178">
        <v>0</v>
      </c>
      <c r="V88" s="178">
        <v>0</v>
      </c>
      <c r="W88" s="178">
        <v>0</v>
      </c>
      <c r="X88" s="178">
        <v>0</v>
      </c>
      <c r="Y88" s="178">
        <v>0</v>
      </c>
      <c r="Z88" s="178">
        <v>0</v>
      </c>
      <c r="AA88" s="178">
        <v>0</v>
      </c>
      <c r="AB88" s="178">
        <v>0</v>
      </c>
      <c r="AC88" s="178">
        <v>0</v>
      </c>
      <c r="AD88" s="178">
        <v>0</v>
      </c>
      <c r="AE88" s="178">
        <v>0</v>
      </c>
      <c r="AF88" s="178">
        <v>0</v>
      </c>
      <c r="AG88" s="178">
        <v>0</v>
      </c>
      <c r="AH88" s="217"/>
      <c r="AI88" s="217"/>
      <c r="AJ88" s="217"/>
      <c r="AK88" s="217"/>
      <c r="AL88" s="217"/>
      <c r="AM88" s="217"/>
      <c r="AN88" s="218"/>
      <c r="AO88" s="218"/>
      <c r="AP88" s="218"/>
      <c r="AQ88" s="218"/>
      <c r="AR88" s="218"/>
      <c r="AS88" s="218"/>
      <c r="AT88" s="218"/>
      <c r="AU88" s="218"/>
      <c r="AV88" s="218"/>
      <c r="AW88" s="218"/>
      <c r="AX88" s="218"/>
      <c r="AY88" s="218"/>
      <c r="AZ88" s="218"/>
      <c r="BA88" s="218"/>
      <c r="BB88" s="218"/>
      <c r="BC88" s="218"/>
      <c r="BD88" s="218"/>
      <c r="BE88" s="218"/>
      <c r="BF88" s="218"/>
      <c r="BG88" s="218"/>
      <c r="BH88" s="218"/>
      <c r="BI88" s="218"/>
      <c r="BJ88" s="218"/>
      <c r="BK88" s="218"/>
      <c r="BL88" s="218"/>
      <c r="BM88" s="218"/>
      <c r="BN88" s="218"/>
      <c r="BO88" s="218"/>
      <c r="BP88" s="218"/>
      <c r="BQ88" s="218"/>
      <c r="BR88" s="218"/>
      <c r="BS88" s="218"/>
      <c r="BT88" s="218"/>
      <c r="BU88" s="218"/>
      <c r="BV88" s="218"/>
      <c r="BW88" s="218"/>
      <c r="BX88" s="218"/>
      <c r="BY88" s="218"/>
      <c r="BZ88" s="218"/>
      <c r="CA88" s="218"/>
      <c r="CB88" s="218"/>
      <c r="CC88" s="218"/>
      <c r="CD88" s="218"/>
      <c r="CE88" s="218"/>
      <c r="CF88" s="218"/>
      <c r="CG88" s="218"/>
      <c r="CH88" s="218"/>
      <c r="CI88" s="218"/>
      <c r="CJ88" s="218"/>
      <c r="CK88" s="218"/>
      <c r="CL88" s="218"/>
      <c r="CM88" s="218"/>
      <c r="CN88" s="218"/>
      <c r="CO88" s="218"/>
      <c r="CP88" s="218"/>
      <c r="CQ88" s="218"/>
      <c r="CR88" s="218"/>
    </row>
    <row r="89" s="127" customFormat="1" ht="100" customHeight="1" spans="1:96">
      <c r="A89" s="149" t="s">
        <v>41</v>
      </c>
      <c r="B89" s="148" t="s">
        <v>221</v>
      </c>
      <c r="C89" s="148"/>
      <c r="D89" s="148"/>
      <c r="E89" s="149"/>
      <c r="F89" s="149"/>
      <c r="G89" s="149"/>
      <c r="H89" s="149"/>
      <c r="I89" s="149"/>
      <c r="J89" s="148"/>
      <c r="K89" s="178">
        <f t="shared" ref="K89:S89" si="54">K90+K91+K96+K97</f>
        <v>35.483</v>
      </c>
      <c r="L89" s="178">
        <f t="shared" si="54"/>
        <v>1197</v>
      </c>
      <c r="M89" s="178">
        <f t="shared" si="54"/>
        <v>4168</v>
      </c>
      <c r="N89" s="178">
        <f t="shared" si="54"/>
        <v>2500</v>
      </c>
      <c r="O89" s="178">
        <f t="shared" si="54"/>
        <v>1282</v>
      </c>
      <c r="P89" s="178">
        <f t="shared" si="54"/>
        <v>552</v>
      </c>
      <c r="Q89" s="178">
        <f t="shared" si="54"/>
        <v>400</v>
      </c>
      <c r="R89" s="178">
        <f t="shared" si="54"/>
        <v>330</v>
      </c>
      <c r="S89" s="178">
        <f t="shared" si="54"/>
        <v>993</v>
      </c>
      <c r="T89" s="178">
        <f t="shared" ref="T89:AB89" si="55">T90+T91+T96+T97</f>
        <v>0</v>
      </c>
      <c r="U89" s="178">
        <f t="shared" si="55"/>
        <v>0</v>
      </c>
      <c r="V89" s="178">
        <f t="shared" si="55"/>
        <v>0</v>
      </c>
      <c r="W89" s="178">
        <f t="shared" si="55"/>
        <v>0</v>
      </c>
      <c r="X89" s="178">
        <f t="shared" si="55"/>
        <v>40</v>
      </c>
      <c r="Y89" s="178">
        <f t="shared" si="55"/>
        <v>185</v>
      </c>
      <c r="Z89" s="178">
        <f t="shared" si="55"/>
        <v>0</v>
      </c>
      <c r="AA89" s="178">
        <f t="shared" si="55"/>
        <v>0</v>
      </c>
      <c r="AB89" s="178">
        <f t="shared" si="55"/>
        <v>0</v>
      </c>
      <c r="AC89" s="184"/>
      <c r="AD89" s="184"/>
      <c r="AE89" s="184"/>
      <c r="AF89" s="184"/>
      <c r="AG89" s="217"/>
      <c r="AH89" s="217"/>
      <c r="AI89" s="217"/>
      <c r="AJ89" s="217"/>
      <c r="AK89" s="217"/>
      <c r="AL89" s="217"/>
      <c r="AM89" s="217"/>
      <c r="AN89" s="218"/>
      <c r="AO89" s="218"/>
      <c r="AP89" s="218"/>
      <c r="AQ89" s="218"/>
      <c r="AR89" s="218"/>
      <c r="AS89" s="218"/>
      <c r="AT89" s="218"/>
      <c r="AU89" s="218"/>
      <c r="AV89" s="218"/>
      <c r="AW89" s="218"/>
      <c r="AX89" s="218"/>
      <c r="AY89" s="218"/>
      <c r="AZ89" s="218"/>
      <c r="BA89" s="218"/>
      <c r="BB89" s="218"/>
      <c r="BC89" s="218"/>
      <c r="BD89" s="218"/>
      <c r="BE89" s="218"/>
      <c r="BF89" s="218"/>
      <c r="BG89" s="218"/>
      <c r="BH89" s="218"/>
      <c r="BI89" s="218"/>
      <c r="BJ89" s="218"/>
      <c r="BK89" s="218"/>
      <c r="BL89" s="218"/>
      <c r="BM89" s="218"/>
      <c r="BN89" s="218"/>
      <c r="BO89" s="218"/>
      <c r="BP89" s="218"/>
      <c r="BQ89" s="218"/>
      <c r="BR89" s="218"/>
      <c r="BS89" s="218"/>
      <c r="BT89" s="218"/>
      <c r="BU89" s="218"/>
      <c r="BV89" s="218"/>
      <c r="BW89" s="218"/>
      <c r="BX89" s="218"/>
      <c r="BY89" s="218"/>
      <c r="BZ89" s="218"/>
      <c r="CA89" s="218"/>
      <c r="CB89" s="218"/>
      <c r="CC89" s="218"/>
      <c r="CD89" s="218"/>
      <c r="CE89" s="218"/>
      <c r="CF89" s="218"/>
      <c r="CG89" s="218"/>
      <c r="CH89" s="218"/>
      <c r="CI89" s="218"/>
      <c r="CJ89" s="218"/>
      <c r="CK89" s="218"/>
      <c r="CL89" s="218"/>
      <c r="CM89" s="218"/>
      <c r="CN89" s="218"/>
      <c r="CO89" s="218"/>
      <c r="CP89" s="218"/>
      <c r="CQ89" s="218"/>
      <c r="CR89" s="218"/>
    </row>
    <row r="90" s="127" customFormat="1" ht="100" customHeight="1" spans="1:96">
      <c r="A90" s="156" t="s">
        <v>58</v>
      </c>
      <c r="B90" s="148" t="s">
        <v>222</v>
      </c>
      <c r="C90" s="148"/>
      <c r="D90" s="148"/>
      <c r="E90" s="149"/>
      <c r="F90" s="149"/>
      <c r="G90" s="149"/>
      <c r="H90" s="149"/>
      <c r="I90" s="149"/>
      <c r="J90" s="148"/>
      <c r="K90" s="178"/>
      <c r="L90" s="178"/>
      <c r="M90" s="178"/>
      <c r="N90" s="178"/>
      <c r="O90" s="178"/>
      <c r="P90" s="178"/>
      <c r="Q90" s="178"/>
      <c r="R90" s="178"/>
      <c r="S90" s="178"/>
      <c r="T90" s="178"/>
      <c r="U90" s="178"/>
      <c r="V90" s="178"/>
      <c r="W90" s="178"/>
      <c r="X90" s="178"/>
      <c r="Y90" s="178"/>
      <c r="Z90" s="178"/>
      <c r="AA90" s="178"/>
      <c r="AB90" s="178"/>
      <c r="AC90" s="184"/>
      <c r="AD90" s="184"/>
      <c r="AE90" s="184"/>
      <c r="AF90" s="184"/>
      <c r="AG90" s="217"/>
      <c r="AH90" s="217"/>
      <c r="AI90" s="217"/>
      <c r="AJ90" s="217"/>
      <c r="AK90" s="217"/>
      <c r="AL90" s="217"/>
      <c r="AM90" s="217"/>
      <c r="AN90" s="218"/>
      <c r="AO90" s="218"/>
      <c r="AP90" s="218"/>
      <c r="AQ90" s="218"/>
      <c r="AR90" s="218"/>
      <c r="AS90" s="218"/>
      <c r="AT90" s="218"/>
      <c r="AU90" s="218"/>
      <c r="AV90" s="218"/>
      <c r="AW90" s="218"/>
      <c r="AX90" s="218"/>
      <c r="AY90" s="218"/>
      <c r="AZ90" s="218"/>
      <c r="BA90" s="218"/>
      <c r="BB90" s="218"/>
      <c r="BC90" s="218"/>
      <c r="BD90" s="218"/>
      <c r="BE90" s="218"/>
      <c r="BF90" s="218"/>
      <c r="BG90" s="218"/>
      <c r="BH90" s="218"/>
      <c r="BI90" s="218"/>
      <c r="BJ90" s="218"/>
      <c r="BK90" s="218"/>
      <c r="BL90" s="218"/>
      <c r="BM90" s="218"/>
      <c r="BN90" s="218"/>
      <c r="BO90" s="218"/>
      <c r="BP90" s="218"/>
      <c r="BQ90" s="218"/>
      <c r="BR90" s="218"/>
      <c r="BS90" s="218"/>
      <c r="BT90" s="218"/>
      <c r="BU90" s="218"/>
      <c r="BV90" s="218"/>
      <c r="BW90" s="218"/>
      <c r="BX90" s="218"/>
      <c r="BY90" s="218"/>
      <c r="BZ90" s="218"/>
      <c r="CA90" s="218"/>
      <c r="CB90" s="218"/>
      <c r="CC90" s="218"/>
      <c r="CD90" s="218"/>
      <c r="CE90" s="218"/>
      <c r="CF90" s="218"/>
      <c r="CG90" s="218"/>
      <c r="CH90" s="218"/>
      <c r="CI90" s="218"/>
      <c r="CJ90" s="218"/>
      <c r="CK90" s="218"/>
      <c r="CL90" s="218"/>
      <c r="CM90" s="218"/>
      <c r="CN90" s="218"/>
      <c r="CO90" s="218"/>
      <c r="CP90" s="218"/>
      <c r="CQ90" s="218"/>
      <c r="CR90" s="218"/>
    </row>
    <row r="91" s="127" customFormat="1" ht="100" customHeight="1" spans="1:96">
      <c r="A91" s="156" t="s">
        <v>58</v>
      </c>
      <c r="B91" s="148" t="s">
        <v>223</v>
      </c>
      <c r="C91" s="148"/>
      <c r="D91" s="148"/>
      <c r="E91" s="149"/>
      <c r="F91" s="149"/>
      <c r="G91" s="149"/>
      <c r="H91" s="149"/>
      <c r="I91" s="149"/>
      <c r="J91" s="148"/>
      <c r="K91" s="178">
        <f t="shared" ref="K91:S91" si="56">SUM(K92:K95)</f>
        <v>35.483</v>
      </c>
      <c r="L91" s="178">
        <f t="shared" si="56"/>
        <v>1197</v>
      </c>
      <c r="M91" s="178">
        <f t="shared" si="56"/>
        <v>4168</v>
      </c>
      <c r="N91" s="178">
        <f t="shared" si="56"/>
        <v>2500</v>
      </c>
      <c r="O91" s="178">
        <f t="shared" si="56"/>
        <v>1282</v>
      </c>
      <c r="P91" s="178">
        <f t="shared" si="56"/>
        <v>552</v>
      </c>
      <c r="Q91" s="178">
        <f t="shared" si="56"/>
        <v>400</v>
      </c>
      <c r="R91" s="178">
        <f t="shared" si="56"/>
        <v>330</v>
      </c>
      <c r="S91" s="178">
        <f t="shared" si="56"/>
        <v>993</v>
      </c>
      <c r="T91" s="178">
        <f t="shared" ref="T91:AB91" si="57">SUM(T92:T95)</f>
        <v>0</v>
      </c>
      <c r="U91" s="178">
        <f t="shared" si="57"/>
        <v>0</v>
      </c>
      <c r="V91" s="178">
        <f t="shared" si="57"/>
        <v>0</v>
      </c>
      <c r="W91" s="178">
        <f t="shared" si="57"/>
        <v>0</v>
      </c>
      <c r="X91" s="178">
        <f t="shared" si="57"/>
        <v>40</v>
      </c>
      <c r="Y91" s="178">
        <f t="shared" si="57"/>
        <v>185</v>
      </c>
      <c r="Z91" s="178">
        <f t="shared" si="57"/>
        <v>0</v>
      </c>
      <c r="AA91" s="178">
        <f t="shared" si="57"/>
        <v>0</v>
      </c>
      <c r="AB91" s="178">
        <f t="shared" si="57"/>
        <v>0</v>
      </c>
      <c r="AC91" s="184"/>
      <c r="AD91" s="184"/>
      <c r="AE91" s="184"/>
      <c r="AF91" s="184"/>
      <c r="AG91" s="217"/>
      <c r="AH91" s="217"/>
      <c r="AI91" s="217"/>
      <c r="AJ91" s="217"/>
      <c r="AK91" s="217"/>
      <c r="AL91" s="217"/>
      <c r="AM91" s="217"/>
      <c r="AN91" s="218"/>
      <c r="AO91" s="218"/>
      <c r="AP91" s="218"/>
      <c r="AQ91" s="218"/>
      <c r="AR91" s="218"/>
      <c r="AS91" s="218"/>
      <c r="AT91" s="218"/>
      <c r="AU91" s="218"/>
      <c r="AV91" s="218"/>
      <c r="AW91" s="218"/>
      <c r="AX91" s="218"/>
      <c r="AY91" s="218"/>
      <c r="AZ91" s="218"/>
      <c r="BA91" s="218"/>
      <c r="BB91" s="218"/>
      <c r="BC91" s="218"/>
      <c r="BD91" s="218"/>
      <c r="BE91" s="218"/>
      <c r="BF91" s="218"/>
      <c r="BG91" s="218"/>
      <c r="BH91" s="218"/>
      <c r="BI91" s="218"/>
      <c r="BJ91" s="218"/>
      <c r="BK91" s="218"/>
      <c r="BL91" s="218"/>
      <c r="BM91" s="218"/>
      <c r="BN91" s="218"/>
      <c r="BO91" s="218"/>
      <c r="BP91" s="218"/>
      <c r="BQ91" s="218"/>
      <c r="BR91" s="218"/>
      <c r="BS91" s="218"/>
      <c r="BT91" s="218"/>
      <c r="BU91" s="218"/>
      <c r="BV91" s="218"/>
      <c r="BW91" s="218"/>
      <c r="BX91" s="218"/>
      <c r="BY91" s="218"/>
      <c r="BZ91" s="218"/>
      <c r="CA91" s="218"/>
      <c r="CB91" s="218"/>
      <c r="CC91" s="218"/>
      <c r="CD91" s="218"/>
      <c r="CE91" s="218"/>
      <c r="CF91" s="218"/>
      <c r="CG91" s="218"/>
      <c r="CH91" s="218"/>
      <c r="CI91" s="218"/>
      <c r="CJ91" s="218"/>
      <c r="CK91" s="218"/>
      <c r="CL91" s="218"/>
      <c r="CM91" s="218"/>
      <c r="CN91" s="218"/>
      <c r="CO91" s="218"/>
      <c r="CP91" s="218"/>
      <c r="CQ91" s="218"/>
      <c r="CR91" s="218"/>
    </row>
    <row r="92" s="124" customFormat="1" ht="241" customHeight="1" spans="1:97">
      <c r="A92" s="151">
        <v>22</v>
      </c>
      <c r="B92" s="153" t="s">
        <v>341</v>
      </c>
      <c r="C92" s="161">
        <v>2025</v>
      </c>
      <c r="D92" s="153" t="s">
        <v>342</v>
      </c>
      <c r="E92" s="152" t="s">
        <v>123</v>
      </c>
      <c r="F92" s="154" t="s">
        <v>223</v>
      </c>
      <c r="G92" s="154" t="s">
        <v>47</v>
      </c>
      <c r="H92" s="154" t="s">
        <v>343</v>
      </c>
      <c r="I92" s="154" t="s">
        <v>100</v>
      </c>
      <c r="J92" s="153" t="s">
        <v>400</v>
      </c>
      <c r="K92" s="154">
        <v>12.559</v>
      </c>
      <c r="L92" s="154">
        <v>367</v>
      </c>
      <c r="M92" s="154">
        <v>1386</v>
      </c>
      <c r="N92" s="154">
        <v>850</v>
      </c>
      <c r="O92" s="154">
        <v>832</v>
      </c>
      <c r="P92" s="160">
        <v>202</v>
      </c>
      <c r="Q92" s="160">
        <v>400</v>
      </c>
      <c r="R92" s="160">
        <v>230</v>
      </c>
      <c r="S92" s="160">
        <v>18</v>
      </c>
      <c r="T92" s="154"/>
      <c r="U92" s="154"/>
      <c r="V92" s="154"/>
      <c r="W92" s="154"/>
      <c r="X92" s="154"/>
      <c r="Y92" s="154"/>
      <c r="Z92" s="154"/>
      <c r="AA92" s="154"/>
      <c r="AB92" s="154"/>
      <c r="AC92" s="152" t="s">
        <v>345</v>
      </c>
      <c r="AD92" s="152" t="s">
        <v>346</v>
      </c>
      <c r="AE92" s="152" t="s">
        <v>72</v>
      </c>
      <c r="AF92" s="152" t="s">
        <v>54</v>
      </c>
      <c r="AG92" s="152" t="s">
        <v>55</v>
      </c>
      <c r="AH92" s="167" t="s">
        <v>347</v>
      </c>
      <c r="AI92" s="167" t="s">
        <v>229</v>
      </c>
      <c r="AJ92" s="175" t="s">
        <v>402</v>
      </c>
      <c r="AK92" s="152" t="s">
        <v>403</v>
      </c>
      <c r="AL92" s="152" t="s">
        <v>367</v>
      </c>
      <c r="AN92" s="134"/>
      <c r="AO92" s="134"/>
      <c r="AP92" s="134"/>
      <c r="AQ92" s="134"/>
      <c r="AR92" s="134"/>
      <c r="AS92" s="134"/>
      <c r="AT92" s="134"/>
      <c r="AU92" s="134"/>
      <c r="AV92" s="134"/>
      <c r="AW92" s="134"/>
      <c r="AX92" s="134"/>
      <c r="AY92" s="134"/>
      <c r="AZ92" s="134"/>
      <c r="BA92" s="134"/>
      <c r="BB92" s="134"/>
      <c r="BC92" s="134"/>
      <c r="BD92" s="134"/>
      <c r="BE92" s="134"/>
      <c r="BF92" s="134"/>
      <c r="BG92" s="134"/>
      <c r="BH92" s="134"/>
      <c r="BI92" s="134"/>
      <c r="BJ92" s="134"/>
      <c r="BK92" s="134"/>
      <c r="BL92" s="134"/>
      <c r="BM92" s="134"/>
      <c r="BN92" s="134"/>
      <c r="BO92" s="134"/>
      <c r="BP92" s="134"/>
      <c r="BQ92" s="134"/>
      <c r="BR92" s="134"/>
      <c r="BS92" s="134"/>
      <c r="BT92" s="134"/>
      <c r="BU92" s="134"/>
      <c r="BV92" s="134"/>
      <c r="BW92" s="134"/>
      <c r="BX92" s="134"/>
      <c r="BY92" s="134"/>
      <c r="BZ92" s="134"/>
      <c r="CA92" s="134"/>
      <c r="CB92" s="134"/>
      <c r="CC92" s="134"/>
      <c r="CD92" s="134"/>
      <c r="CE92" s="134"/>
      <c r="CF92" s="134"/>
      <c r="CG92" s="134"/>
      <c r="CH92" s="134"/>
      <c r="CI92" s="134"/>
      <c r="CJ92" s="134"/>
      <c r="CK92" s="134"/>
      <c r="CL92" s="134"/>
      <c r="CM92" s="134"/>
      <c r="CN92" s="134"/>
      <c r="CO92" s="134"/>
      <c r="CP92" s="134"/>
      <c r="CQ92" s="134"/>
      <c r="CR92" s="134"/>
      <c r="CS92" s="213"/>
    </row>
    <row r="93" s="124" customFormat="1" ht="241" customHeight="1" spans="1:97">
      <c r="A93" s="151">
        <v>23</v>
      </c>
      <c r="B93" s="153" t="s">
        <v>348</v>
      </c>
      <c r="C93" s="161">
        <v>2025</v>
      </c>
      <c r="D93" s="153" t="s">
        <v>349</v>
      </c>
      <c r="E93" s="152" t="s">
        <v>123</v>
      </c>
      <c r="F93" s="154" t="s">
        <v>223</v>
      </c>
      <c r="G93" s="154" t="s">
        <v>47</v>
      </c>
      <c r="H93" s="154" t="s">
        <v>350</v>
      </c>
      <c r="I93" s="154" t="s">
        <v>100</v>
      </c>
      <c r="J93" s="153" t="s">
        <v>351</v>
      </c>
      <c r="K93" s="154">
        <v>12.405</v>
      </c>
      <c r="L93" s="152">
        <v>122</v>
      </c>
      <c r="M93" s="152">
        <v>441</v>
      </c>
      <c r="N93" s="154">
        <v>450</v>
      </c>
      <c r="O93" s="152">
        <v>450</v>
      </c>
      <c r="P93" s="152">
        <v>350</v>
      </c>
      <c r="Q93" s="154"/>
      <c r="R93" s="152">
        <v>100</v>
      </c>
      <c r="S93" s="152"/>
      <c r="T93" s="154"/>
      <c r="U93" s="152"/>
      <c r="V93" s="152"/>
      <c r="W93" s="154"/>
      <c r="X93" s="152"/>
      <c r="Y93" s="152"/>
      <c r="Z93" s="154"/>
      <c r="AA93" s="152"/>
      <c r="AB93" s="152"/>
      <c r="AC93" s="152" t="s">
        <v>325</v>
      </c>
      <c r="AD93" s="152" t="s">
        <v>326</v>
      </c>
      <c r="AE93" s="152" t="s">
        <v>72</v>
      </c>
      <c r="AF93" s="152" t="s">
        <v>54</v>
      </c>
      <c r="AG93" s="152" t="s">
        <v>55</v>
      </c>
      <c r="AH93" s="167" t="s">
        <v>352</v>
      </c>
      <c r="AI93" s="167" t="s">
        <v>229</v>
      </c>
      <c r="AJ93" s="175" t="s">
        <v>402</v>
      </c>
      <c r="AK93" s="152" t="s">
        <v>403</v>
      </c>
      <c r="AL93" s="152" t="s">
        <v>367</v>
      </c>
      <c r="AN93" s="134"/>
      <c r="AO93" s="134"/>
      <c r="AP93" s="134"/>
      <c r="AQ93" s="134"/>
      <c r="AR93" s="134"/>
      <c r="AS93" s="134"/>
      <c r="AT93" s="134"/>
      <c r="AU93" s="134"/>
      <c r="AV93" s="134"/>
      <c r="AW93" s="134"/>
      <c r="AX93" s="134"/>
      <c r="AY93" s="134"/>
      <c r="AZ93" s="134"/>
      <c r="BA93" s="134"/>
      <c r="BB93" s="134"/>
      <c r="BC93" s="134"/>
      <c r="BD93" s="134"/>
      <c r="BE93" s="134"/>
      <c r="BF93" s="134"/>
      <c r="BG93" s="134"/>
      <c r="BH93" s="134"/>
      <c r="BI93" s="134"/>
      <c r="BJ93" s="134"/>
      <c r="BK93" s="134"/>
      <c r="BL93" s="134"/>
      <c r="BM93" s="134"/>
      <c r="BN93" s="134"/>
      <c r="BO93" s="134"/>
      <c r="BP93" s="134"/>
      <c r="BQ93" s="134"/>
      <c r="BR93" s="134"/>
      <c r="BS93" s="134"/>
      <c r="BT93" s="134"/>
      <c r="BU93" s="134"/>
      <c r="BV93" s="134"/>
      <c r="BW93" s="134"/>
      <c r="BX93" s="134"/>
      <c r="BY93" s="134"/>
      <c r="BZ93" s="134"/>
      <c r="CA93" s="134"/>
      <c r="CB93" s="134"/>
      <c r="CC93" s="134"/>
      <c r="CD93" s="134"/>
      <c r="CE93" s="134"/>
      <c r="CF93" s="134"/>
      <c r="CG93" s="134"/>
      <c r="CH93" s="134"/>
      <c r="CI93" s="134"/>
      <c r="CJ93" s="134"/>
      <c r="CK93" s="134"/>
      <c r="CL93" s="134"/>
      <c r="CM93" s="134"/>
      <c r="CN93" s="134"/>
      <c r="CO93" s="134"/>
      <c r="CP93" s="134"/>
      <c r="CQ93" s="134"/>
      <c r="CR93" s="134"/>
      <c r="CS93" s="213"/>
    </row>
    <row r="94" s="124" customFormat="1" ht="241" customHeight="1" spans="1:97">
      <c r="A94" s="151">
        <v>24</v>
      </c>
      <c r="B94" s="153" t="s">
        <v>353</v>
      </c>
      <c r="C94" s="161">
        <v>2025</v>
      </c>
      <c r="D94" s="153" t="s">
        <v>406</v>
      </c>
      <c r="E94" s="152" t="s">
        <v>123</v>
      </c>
      <c r="F94" s="154" t="s">
        <v>223</v>
      </c>
      <c r="G94" s="154" t="s">
        <v>47</v>
      </c>
      <c r="H94" s="154" t="s">
        <v>355</v>
      </c>
      <c r="I94" s="154" t="s">
        <v>100</v>
      </c>
      <c r="J94" s="153" t="s">
        <v>356</v>
      </c>
      <c r="K94" s="154">
        <v>6.6</v>
      </c>
      <c r="L94" s="152">
        <v>350</v>
      </c>
      <c r="M94" s="154">
        <v>965</v>
      </c>
      <c r="N94" s="154">
        <v>650</v>
      </c>
      <c r="O94" s="152"/>
      <c r="P94" s="154"/>
      <c r="Q94" s="154"/>
      <c r="R94" s="152"/>
      <c r="S94" s="154">
        <v>650</v>
      </c>
      <c r="T94" s="154"/>
      <c r="U94" s="152"/>
      <c r="V94" s="154"/>
      <c r="W94" s="154"/>
      <c r="X94" s="152"/>
      <c r="Y94" s="154"/>
      <c r="Z94" s="154"/>
      <c r="AA94" s="152"/>
      <c r="AB94" s="154"/>
      <c r="AC94" s="152" t="s">
        <v>317</v>
      </c>
      <c r="AD94" s="152" t="s">
        <v>318</v>
      </c>
      <c r="AE94" s="152" t="s">
        <v>72</v>
      </c>
      <c r="AF94" s="152" t="s">
        <v>54</v>
      </c>
      <c r="AG94" s="152" t="s">
        <v>55</v>
      </c>
      <c r="AH94" s="167" t="s">
        <v>401</v>
      </c>
      <c r="AI94" s="167" t="s">
        <v>229</v>
      </c>
      <c r="AJ94" s="175" t="s">
        <v>402</v>
      </c>
      <c r="AK94" s="152" t="s">
        <v>403</v>
      </c>
      <c r="AL94" s="233" t="s">
        <v>312</v>
      </c>
      <c r="AN94" s="134"/>
      <c r="AO94" s="134"/>
      <c r="AP94" s="134"/>
      <c r="AQ94" s="134"/>
      <c r="AR94" s="134"/>
      <c r="AS94" s="134"/>
      <c r="AT94" s="134"/>
      <c r="AU94" s="134"/>
      <c r="AV94" s="134"/>
      <c r="AW94" s="134"/>
      <c r="AX94" s="134"/>
      <c r="AY94" s="134"/>
      <c r="AZ94" s="134"/>
      <c r="BA94" s="134"/>
      <c r="BB94" s="134"/>
      <c r="BC94" s="134"/>
      <c r="BD94" s="134"/>
      <c r="BE94" s="134"/>
      <c r="BF94" s="134"/>
      <c r="BG94" s="134"/>
      <c r="BH94" s="134"/>
      <c r="BI94" s="134"/>
      <c r="BJ94" s="134"/>
      <c r="BK94" s="134"/>
      <c r="BL94" s="134"/>
      <c r="BM94" s="134"/>
      <c r="BN94" s="134"/>
      <c r="BO94" s="134"/>
      <c r="BP94" s="134"/>
      <c r="BQ94" s="134"/>
      <c r="BR94" s="134"/>
      <c r="BS94" s="134"/>
      <c r="BT94" s="134"/>
      <c r="BU94" s="134"/>
      <c r="BV94" s="134"/>
      <c r="BW94" s="134"/>
      <c r="BX94" s="134"/>
      <c r="BY94" s="134"/>
      <c r="BZ94" s="134"/>
      <c r="CA94" s="134"/>
      <c r="CB94" s="134"/>
      <c r="CC94" s="134"/>
      <c r="CD94" s="134"/>
      <c r="CE94" s="134"/>
      <c r="CF94" s="134"/>
      <c r="CG94" s="134"/>
      <c r="CH94" s="134"/>
      <c r="CI94" s="134"/>
      <c r="CJ94" s="134"/>
      <c r="CK94" s="134"/>
      <c r="CL94" s="134"/>
      <c r="CM94" s="134"/>
      <c r="CN94" s="134"/>
      <c r="CO94" s="134"/>
      <c r="CP94" s="134"/>
      <c r="CQ94" s="134"/>
      <c r="CR94" s="134"/>
      <c r="CS94" s="213"/>
    </row>
    <row r="95" s="280" customFormat="1" ht="241" customHeight="1" spans="1:97">
      <c r="A95" s="281">
        <v>25</v>
      </c>
      <c r="B95" s="153" t="s">
        <v>426</v>
      </c>
      <c r="C95" s="161">
        <v>2025</v>
      </c>
      <c r="D95" s="285" t="s">
        <v>427</v>
      </c>
      <c r="E95" s="266" t="s">
        <v>123</v>
      </c>
      <c r="F95" s="275" t="s">
        <v>223</v>
      </c>
      <c r="G95" s="275" t="s">
        <v>47</v>
      </c>
      <c r="H95" s="275" t="s">
        <v>428</v>
      </c>
      <c r="I95" s="275" t="s">
        <v>100</v>
      </c>
      <c r="J95" s="285" t="s">
        <v>429</v>
      </c>
      <c r="K95" s="275">
        <v>3.919</v>
      </c>
      <c r="L95" s="275">
        <v>358</v>
      </c>
      <c r="M95" s="275">
        <v>1376</v>
      </c>
      <c r="N95" s="275">
        <v>550</v>
      </c>
      <c r="O95" s="275"/>
      <c r="P95" s="275"/>
      <c r="Q95" s="275"/>
      <c r="R95" s="275"/>
      <c r="S95" s="275">
        <f>24+301</f>
        <v>325</v>
      </c>
      <c r="T95" s="275"/>
      <c r="U95" s="275"/>
      <c r="V95" s="275"/>
      <c r="W95" s="275"/>
      <c r="X95" s="275">
        <v>40</v>
      </c>
      <c r="Y95" s="275">
        <f>N95-S95-X95</f>
        <v>185</v>
      </c>
      <c r="Z95" s="275"/>
      <c r="AA95" s="275"/>
      <c r="AB95" s="275"/>
      <c r="AC95" s="266" t="s">
        <v>430</v>
      </c>
      <c r="AD95" s="266" t="s">
        <v>431</v>
      </c>
      <c r="AE95" s="266" t="s">
        <v>72</v>
      </c>
      <c r="AF95" s="266" t="s">
        <v>54</v>
      </c>
      <c r="AG95" s="266" t="s">
        <v>55</v>
      </c>
      <c r="AH95" s="278" t="s">
        <v>432</v>
      </c>
      <c r="AI95" s="278" t="s">
        <v>229</v>
      </c>
      <c r="AJ95" s="273"/>
      <c r="AK95" s="266"/>
      <c r="AL95" s="266" t="s">
        <v>367</v>
      </c>
      <c r="AM95" s="204" t="s">
        <v>477</v>
      </c>
      <c r="AN95" s="283"/>
      <c r="AO95" s="283"/>
      <c r="AP95" s="283"/>
      <c r="AQ95" s="283"/>
      <c r="AR95" s="283"/>
      <c r="AS95" s="283"/>
      <c r="AT95" s="283"/>
      <c r="AU95" s="283"/>
      <c r="AV95" s="283"/>
      <c r="AW95" s="283"/>
      <c r="AX95" s="283"/>
      <c r="AY95" s="283"/>
      <c r="AZ95" s="283"/>
      <c r="BA95" s="283"/>
      <c r="BB95" s="283"/>
      <c r="BC95" s="283"/>
      <c r="BD95" s="283"/>
      <c r="BE95" s="283"/>
      <c r="BF95" s="283"/>
      <c r="BG95" s="283"/>
      <c r="BH95" s="283"/>
      <c r="BI95" s="283"/>
      <c r="BJ95" s="283"/>
      <c r="BK95" s="283"/>
      <c r="BL95" s="283"/>
      <c r="BM95" s="283"/>
      <c r="BN95" s="283"/>
      <c r="BO95" s="283"/>
      <c r="BP95" s="283"/>
      <c r="BQ95" s="283"/>
      <c r="BR95" s="283"/>
      <c r="BS95" s="283"/>
      <c r="BT95" s="283"/>
      <c r="BU95" s="283"/>
      <c r="BV95" s="283"/>
      <c r="BW95" s="283"/>
      <c r="BX95" s="283"/>
      <c r="BY95" s="283"/>
      <c r="BZ95" s="283"/>
      <c r="CA95" s="283"/>
      <c r="CB95" s="283"/>
      <c r="CC95" s="283"/>
      <c r="CD95" s="283"/>
      <c r="CE95" s="283"/>
      <c r="CF95" s="283"/>
      <c r="CG95" s="283"/>
      <c r="CH95" s="283"/>
      <c r="CI95" s="283"/>
      <c r="CJ95" s="283"/>
      <c r="CK95" s="283"/>
      <c r="CL95" s="283"/>
      <c r="CM95" s="283"/>
      <c r="CN95" s="283"/>
      <c r="CO95" s="283"/>
      <c r="CP95" s="283"/>
      <c r="CQ95" s="283"/>
      <c r="CR95" s="283"/>
      <c r="CS95" s="287"/>
    </row>
    <row r="96" s="127" customFormat="1" ht="100" customHeight="1" spans="1:96">
      <c r="A96" s="156" t="s">
        <v>58</v>
      </c>
      <c r="B96" s="148" t="s">
        <v>230</v>
      </c>
      <c r="C96" s="148"/>
      <c r="D96" s="148"/>
      <c r="E96" s="149"/>
      <c r="F96" s="149"/>
      <c r="G96" s="149"/>
      <c r="H96" s="149"/>
      <c r="I96" s="149"/>
      <c r="J96" s="148"/>
      <c r="K96" s="178"/>
      <c r="L96" s="178"/>
      <c r="M96" s="178"/>
      <c r="N96" s="178"/>
      <c r="O96" s="178"/>
      <c r="P96" s="178"/>
      <c r="Q96" s="178"/>
      <c r="R96" s="178"/>
      <c r="S96" s="178"/>
      <c r="T96" s="178"/>
      <c r="U96" s="178"/>
      <c r="V96" s="178"/>
      <c r="W96" s="178"/>
      <c r="X96" s="178"/>
      <c r="Y96" s="178"/>
      <c r="Z96" s="178"/>
      <c r="AA96" s="178"/>
      <c r="AB96" s="178"/>
      <c r="AC96" s="184"/>
      <c r="AD96" s="184"/>
      <c r="AE96" s="184"/>
      <c r="AF96" s="184"/>
      <c r="AG96" s="217"/>
      <c r="AH96" s="217"/>
      <c r="AI96" s="217"/>
      <c r="AJ96" s="217"/>
      <c r="AK96" s="217"/>
      <c r="AL96" s="217"/>
      <c r="AM96" s="217"/>
      <c r="AN96" s="218"/>
      <c r="AO96" s="218"/>
      <c r="AP96" s="218"/>
      <c r="AQ96" s="218"/>
      <c r="AR96" s="218"/>
      <c r="AS96" s="218"/>
      <c r="AT96" s="218"/>
      <c r="AU96" s="218"/>
      <c r="AV96" s="218"/>
      <c r="AW96" s="218"/>
      <c r="AX96" s="218"/>
      <c r="AY96" s="218"/>
      <c r="AZ96" s="218"/>
      <c r="BA96" s="218"/>
      <c r="BB96" s="218"/>
      <c r="BC96" s="218"/>
      <c r="BD96" s="218"/>
      <c r="BE96" s="218"/>
      <c r="BF96" s="218"/>
      <c r="BG96" s="218"/>
      <c r="BH96" s="218"/>
      <c r="BI96" s="218"/>
      <c r="BJ96" s="218"/>
      <c r="BK96" s="218"/>
      <c r="BL96" s="218"/>
      <c r="BM96" s="218"/>
      <c r="BN96" s="218"/>
      <c r="BO96" s="218"/>
      <c r="BP96" s="218"/>
      <c r="BQ96" s="218"/>
      <c r="BR96" s="218"/>
      <c r="BS96" s="218"/>
      <c r="BT96" s="218"/>
      <c r="BU96" s="218"/>
      <c r="BV96" s="218"/>
      <c r="BW96" s="218"/>
      <c r="BX96" s="218"/>
      <c r="BY96" s="218"/>
      <c r="BZ96" s="218"/>
      <c r="CA96" s="218"/>
      <c r="CB96" s="218"/>
      <c r="CC96" s="218"/>
      <c r="CD96" s="218"/>
      <c r="CE96" s="218"/>
      <c r="CF96" s="218"/>
      <c r="CG96" s="218"/>
      <c r="CH96" s="218"/>
      <c r="CI96" s="218"/>
      <c r="CJ96" s="218"/>
      <c r="CK96" s="218"/>
      <c r="CL96" s="218"/>
      <c r="CM96" s="218"/>
      <c r="CN96" s="218"/>
      <c r="CO96" s="218"/>
      <c r="CP96" s="218"/>
      <c r="CQ96" s="218"/>
      <c r="CR96" s="218"/>
    </row>
    <row r="97" s="127" customFormat="1" ht="100" customHeight="1" spans="1:96">
      <c r="A97" s="156" t="s">
        <v>58</v>
      </c>
      <c r="B97" s="148" t="s">
        <v>231</v>
      </c>
      <c r="C97" s="148"/>
      <c r="D97" s="148"/>
      <c r="E97" s="149"/>
      <c r="F97" s="149"/>
      <c r="G97" s="149"/>
      <c r="H97" s="149"/>
      <c r="I97" s="149"/>
      <c r="J97" s="148"/>
      <c r="K97" s="178"/>
      <c r="L97" s="178"/>
      <c r="M97" s="178"/>
      <c r="N97" s="178"/>
      <c r="O97" s="178"/>
      <c r="P97" s="178"/>
      <c r="Q97" s="178"/>
      <c r="R97" s="178"/>
      <c r="S97" s="178"/>
      <c r="T97" s="178"/>
      <c r="U97" s="178"/>
      <c r="V97" s="178"/>
      <c r="W97" s="178"/>
      <c r="X97" s="178"/>
      <c r="Y97" s="178"/>
      <c r="Z97" s="178"/>
      <c r="AA97" s="178"/>
      <c r="AB97" s="178"/>
      <c r="AC97" s="184"/>
      <c r="AD97" s="184"/>
      <c r="AE97" s="184"/>
      <c r="AF97" s="184"/>
      <c r="AG97" s="217"/>
      <c r="AH97" s="217"/>
      <c r="AI97" s="217"/>
      <c r="AJ97" s="217"/>
      <c r="AK97" s="217"/>
      <c r="AL97" s="217"/>
      <c r="AM97" s="217"/>
      <c r="AN97" s="218"/>
      <c r="AO97" s="218"/>
      <c r="AP97" s="218"/>
      <c r="AQ97" s="218"/>
      <c r="AR97" s="218"/>
      <c r="AS97" s="218"/>
      <c r="AT97" s="218"/>
      <c r="AU97" s="218"/>
      <c r="AV97" s="218"/>
      <c r="AW97" s="218"/>
      <c r="AX97" s="218"/>
      <c r="AY97" s="218"/>
      <c r="AZ97" s="218"/>
      <c r="BA97" s="218"/>
      <c r="BB97" s="218"/>
      <c r="BC97" s="218"/>
      <c r="BD97" s="218"/>
      <c r="BE97" s="218"/>
      <c r="BF97" s="218"/>
      <c r="BG97" s="218"/>
      <c r="BH97" s="218"/>
      <c r="BI97" s="218"/>
      <c r="BJ97" s="218"/>
      <c r="BK97" s="218"/>
      <c r="BL97" s="218"/>
      <c r="BM97" s="218"/>
      <c r="BN97" s="218"/>
      <c r="BO97" s="218"/>
      <c r="BP97" s="218"/>
      <c r="BQ97" s="218"/>
      <c r="BR97" s="218"/>
      <c r="BS97" s="218"/>
      <c r="BT97" s="218"/>
      <c r="BU97" s="218"/>
      <c r="BV97" s="218"/>
      <c r="BW97" s="218"/>
      <c r="BX97" s="218"/>
      <c r="BY97" s="218"/>
      <c r="BZ97" s="218"/>
      <c r="CA97" s="218"/>
      <c r="CB97" s="218"/>
      <c r="CC97" s="218"/>
      <c r="CD97" s="218"/>
      <c r="CE97" s="218"/>
      <c r="CF97" s="218"/>
      <c r="CG97" s="218"/>
      <c r="CH97" s="218"/>
      <c r="CI97" s="218"/>
      <c r="CJ97" s="218"/>
      <c r="CK97" s="218"/>
      <c r="CL97" s="218"/>
      <c r="CM97" s="218"/>
      <c r="CN97" s="218"/>
      <c r="CO97" s="218"/>
      <c r="CP97" s="218"/>
      <c r="CQ97" s="218"/>
      <c r="CR97" s="218"/>
    </row>
    <row r="98" s="127" customFormat="1" ht="100" customHeight="1" spans="1:96">
      <c r="A98" s="149" t="s">
        <v>41</v>
      </c>
      <c r="B98" s="148" t="s">
        <v>232</v>
      </c>
      <c r="C98" s="148"/>
      <c r="D98" s="148"/>
      <c r="E98" s="149"/>
      <c r="F98" s="149"/>
      <c r="G98" s="149"/>
      <c r="H98" s="149"/>
      <c r="I98" s="149"/>
      <c r="J98" s="148"/>
      <c r="K98" s="178">
        <f t="shared" ref="K98:S98" si="58">K99+K100+K101+K102+K103+K104</f>
        <v>0</v>
      </c>
      <c r="L98" s="178">
        <f t="shared" si="58"/>
        <v>0</v>
      </c>
      <c r="M98" s="178">
        <f t="shared" si="58"/>
        <v>0</v>
      </c>
      <c r="N98" s="178">
        <f t="shared" si="58"/>
        <v>0</v>
      </c>
      <c r="O98" s="178">
        <f t="shared" si="58"/>
        <v>0</v>
      </c>
      <c r="P98" s="178">
        <f t="shared" si="58"/>
        <v>0</v>
      </c>
      <c r="Q98" s="178">
        <f t="shared" si="58"/>
        <v>0</v>
      </c>
      <c r="R98" s="178">
        <f t="shared" si="58"/>
        <v>0</v>
      </c>
      <c r="S98" s="178">
        <f t="shared" si="58"/>
        <v>0</v>
      </c>
      <c r="T98" s="178">
        <f t="shared" ref="T98:AB98" si="59">T99+T100+T101+T102+T103+T104</f>
        <v>0</v>
      </c>
      <c r="U98" s="178">
        <f t="shared" si="59"/>
        <v>0</v>
      </c>
      <c r="V98" s="178">
        <f t="shared" si="59"/>
        <v>0</v>
      </c>
      <c r="W98" s="178">
        <f t="shared" si="59"/>
        <v>0</v>
      </c>
      <c r="X98" s="178">
        <f t="shared" si="59"/>
        <v>0</v>
      </c>
      <c r="Y98" s="178">
        <f t="shared" si="59"/>
        <v>0</v>
      </c>
      <c r="Z98" s="178">
        <f t="shared" si="59"/>
        <v>0</v>
      </c>
      <c r="AA98" s="178">
        <f t="shared" si="59"/>
        <v>0</v>
      </c>
      <c r="AB98" s="178">
        <f t="shared" si="59"/>
        <v>0</v>
      </c>
      <c r="AC98" s="184"/>
      <c r="AD98" s="184"/>
      <c r="AE98" s="184"/>
      <c r="AF98" s="184"/>
      <c r="AG98" s="217"/>
      <c r="AH98" s="217"/>
      <c r="AI98" s="217"/>
      <c r="AJ98" s="217"/>
      <c r="AK98" s="217"/>
      <c r="AL98" s="217"/>
      <c r="AM98" s="217"/>
      <c r="AN98" s="218"/>
      <c r="AO98" s="218"/>
      <c r="AP98" s="218"/>
      <c r="AQ98" s="218"/>
      <c r="AR98" s="218"/>
      <c r="AS98" s="218"/>
      <c r="AT98" s="218"/>
      <c r="AU98" s="218"/>
      <c r="AV98" s="218"/>
      <c r="AW98" s="218"/>
      <c r="AX98" s="218"/>
      <c r="AY98" s="218"/>
      <c r="AZ98" s="218"/>
      <c r="BA98" s="218"/>
      <c r="BB98" s="218"/>
      <c r="BC98" s="218"/>
      <c r="BD98" s="218"/>
      <c r="BE98" s="218"/>
      <c r="BF98" s="218"/>
      <c r="BG98" s="218"/>
      <c r="BH98" s="218"/>
      <c r="BI98" s="218"/>
      <c r="BJ98" s="218"/>
      <c r="BK98" s="218"/>
      <c r="BL98" s="218"/>
      <c r="BM98" s="218"/>
      <c r="BN98" s="218"/>
      <c r="BO98" s="218"/>
      <c r="BP98" s="218"/>
      <c r="BQ98" s="218"/>
      <c r="BR98" s="218"/>
      <c r="BS98" s="218"/>
      <c r="BT98" s="218"/>
      <c r="BU98" s="218"/>
      <c r="BV98" s="218"/>
      <c r="BW98" s="218"/>
      <c r="BX98" s="218"/>
      <c r="BY98" s="218"/>
      <c r="BZ98" s="218"/>
      <c r="CA98" s="218"/>
      <c r="CB98" s="218"/>
      <c r="CC98" s="218"/>
      <c r="CD98" s="218"/>
      <c r="CE98" s="218"/>
      <c r="CF98" s="218"/>
      <c r="CG98" s="218"/>
      <c r="CH98" s="218"/>
      <c r="CI98" s="218"/>
      <c r="CJ98" s="218"/>
      <c r="CK98" s="218"/>
      <c r="CL98" s="218"/>
      <c r="CM98" s="218"/>
      <c r="CN98" s="218"/>
      <c r="CO98" s="218"/>
      <c r="CP98" s="218"/>
      <c r="CQ98" s="218"/>
      <c r="CR98" s="218"/>
    </row>
    <row r="99" s="127" customFormat="1" ht="100" customHeight="1" spans="1:96">
      <c r="A99" s="156" t="s">
        <v>58</v>
      </c>
      <c r="B99" s="148" t="s">
        <v>233</v>
      </c>
      <c r="C99" s="148"/>
      <c r="D99" s="148"/>
      <c r="E99" s="149"/>
      <c r="F99" s="149"/>
      <c r="G99" s="149"/>
      <c r="H99" s="149"/>
      <c r="I99" s="149"/>
      <c r="J99" s="148"/>
      <c r="K99" s="178"/>
      <c r="L99" s="178"/>
      <c r="M99" s="178"/>
      <c r="N99" s="178"/>
      <c r="O99" s="178"/>
      <c r="P99" s="178"/>
      <c r="Q99" s="178"/>
      <c r="R99" s="178"/>
      <c r="S99" s="178"/>
      <c r="T99" s="178"/>
      <c r="U99" s="178"/>
      <c r="V99" s="178"/>
      <c r="W99" s="178"/>
      <c r="X99" s="178"/>
      <c r="Y99" s="178"/>
      <c r="Z99" s="178"/>
      <c r="AA99" s="178"/>
      <c r="AB99" s="178"/>
      <c r="AC99" s="184"/>
      <c r="AD99" s="184"/>
      <c r="AE99" s="184"/>
      <c r="AF99" s="184"/>
      <c r="AG99" s="217"/>
      <c r="AH99" s="217"/>
      <c r="AI99" s="217"/>
      <c r="AJ99" s="217"/>
      <c r="AK99" s="217"/>
      <c r="AL99" s="217"/>
      <c r="AM99" s="217"/>
      <c r="AN99" s="218"/>
      <c r="AO99" s="218"/>
      <c r="AP99" s="218"/>
      <c r="AQ99" s="218"/>
      <c r="AR99" s="218"/>
      <c r="AS99" s="218"/>
      <c r="AT99" s="218"/>
      <c r="AU99" s="218"/>
      <c r="AV99" s="218"/>
      <c r="AW99" s="218"/>
      <c r="AX99" s="218"/>
      <c r="AY99" s="218"/>
      <c r="AZ99" s="218"/>
      <c r="BA99" s="218"/>
      <c r="BB99" s="218"/>
      <c r="BC99" s="218"/>
      <c r="BD99" s="218"/>
      <c r="BE99" s="218"/>
      <c r="BF99" s="218"/>
      <c r="BG99" s="218"/>
      <c r="BH99" s="218"/>
      <c r="BI99" s="218"/>
      <c r="BJ99" s="218"/>
      <c r="BK99" s="218"/>
      <c r="BL99" s="218"/>
      <c r="BM99" s="218"/>
      <c r="BN99" s="218"/>
      <c r="BO99" s="218"/>
      <c r="BP99" s="218"/>
      <c r="BQ99" s="218"/>
      <c r="BR99" s="218"/>
      <c r="BS99" s="218"/>
      <c r="BT99" s="218"/>
      <c r="BU99" s="218"/>
      <c r="BV99" s="218"/>
      <c r="BW99" s="218"/>
      <c r="BX99" s="218"/>
      <c r="BY99" s="218"/>
      <c r="BZ99" s="218"/>
      <c r="CA99" s="218"/>
      <c r="CB99" s="218"/>
      <c r="CC99" s="218"/>
      <c r="CD99" s="218"/>
      <c r="CE99" s="218"/>
      <c r="CF99" s="218"/>
      <c r="CG99" s="218"/>
      <c r="CH99" s="218"/>
      <c r="CI99" s="218"/>
      <c r="CJ99" s="218"/>
      <c r="CK99" s="218"/>
      <c r="CL99" s="218"/>
      <c r="CM99" s="218"/>
      <c r="CN99" s="218"/>
      <c r="CO99" s="218"/>
      <c r="CP99" s="218"/>
      <c r="CQ99" s="218"/>
      <c r="CR99" s="218"/>
    </row>
    <row r="100" s="127" customFormat="1" ht="100" customHeight="1" spans="1:96">
      <c r="A100" s="156" t="s">
        <v>58</v>
      </c>
      <c r="B100" s="148" t="s">
        <v>234</v>
      </c>
      <c r="C100" s="148"/>
      <c r="D100" s="148"/>
      <c r="E100" s="149"/>
      <c r="F100" s="149"/>
      <c r="G100" s="149"/>
      <c r="H100" s="149"/>
      <c r="I100" s="149"/>
      <c r="J100" s="148"/>
      <c r="K100" s="178"/>
      <c r="L100" s="178"/>
      <c r="M100" s="178"/>
      <c r="N100" s="178"/>
      <c r="O100" s="178"/>
      <c r="P100" s="178"/>
      <c r="Q100" s="178"/>
      <c r="R100" s="178"/>
      <c r="S100" s="178"/>
      <c r="T100" s="178"/>
      <c r="U100" s="178"/>
      <c r="V100" s="178"/>
      <c r="W100" s="178"/>
      <c r="X100" s="178"/>
      <c r="Y100" s="178"/>
      <c r="Z100" s="178"/>
      <c r="AA100" s="178"/>
      <c r="AB100" s="178"/>
      <c r="AC100" s="184"/>
      <c r="AD100" s="184"/>
      <c r="AE100" s="184"/>
      <c r="AF100" s="184"/>
      <c r="AG100" s="217"/>
      <c r="AH100" s="217"/>
      <c r="AI100" s="217"/>
      <c r="AJ100" s="217"/>
      <c r="AK100" s="217"/>
      <c r="AL100" s="217"/>
      <c r="AM100" s="217"/>
      <c r="AN100" s="218"/>
      <c r="AO100" s="218"/>
      <c r="AP100" s="218"/>
      <c r="AQ100" s="218"/>
      <c r="AR100" s="218"/>
      <c r="AS100" s="218"/>
      <c r="AT100" s="218"/>
      <c r="AU100" s="218"/>
      <c r="AV100" s="218"/>
      <c r="AW100" s="218"/>
      <c r="AX100" s="218"/>
      <c r="AY100" s="218"/>
      <c r="AZ100" s="218"/>
      <c r="BA100" s="218"/>
      <c r="BB100" s="218"/>
      <c r="BC100" s="218"/>
      <c r="BD100" s="218"/>
      <c r="BE100" s="218"/>
      <c r="BF100" s="218"/>
      <c r="BG100" s="218"/>
      <c r="BH100" s="218"/>
      <c r="BI100" s="218"/>
      <c r="BJ100" s="218"/>
      <c r="BK100" s="218"/>
      <c r="BL100" s="218"/>
      <c r="BM100" s="218"/>
      <c r="BN100" s="218"/>
      <c r="BO100" s="218"/>
      <c r="BP100" s="218"/>
      <c r="BQ100" s="218"/>
      <c r="BR100" s="218"/>
      <c r="BS100" s="218"/>
      <c r="BT100" s="218"/>
      <c r="BU100" s="218"/>
      <c r="BV100" s="218"/>
      <c r="BW100" s="218"/>
      <c r="BX100" s="218"/>
      <c r="BY100" s="218"/>
      <c r="BZ100" s="218"/>
      <c r="CA100" s="218"/>
      <c r="CB100" s="218"/>
      <c r="CC100" s="218"/>
      <c r="CD100" s="218"/>
      <c r="CE100" s="218"/>
      <c r="CF100" s="218"/>
      <c r="CG100" s="218"/>
      <c r="CH100" s="218"/>
      <c r="CI100" s="218"/>
      <c r="CJ100" s="218"/>
      <c r="CK100" s="218"/>
      <c r="CL100" s="218"/>
      <c r="CM100" s="218"/>
      <c r="CN100" s="218"/>
      <c r="CO100" s="218"/>
      <c r="CP100" s="218"/>
      <c r="CQ100" s="218"/>
      <c r="CR100" s="218"/>
    </row>
    <row r="101" s="127" customFormat="1" ht="100" customHeight="1" spans="1:96">
      <c r="A101" s="156" t="s">
        <v>58</v>
      </c>
      <c r="B101" s="148" t="s">
        <v>235</v>
      </c>
      <c r="C101" s="148"/>
      <c r="D101" s="148"/>
      <c r="E101" s="149"/>
      <c r="F101" s="149"/>
      <c r="G101" s="149"/>
      <c r="H101" s="149"/>
      <c r="I101" s="149"/>
      <c r="J101" s="148"/>
      <c r="K101" s="178"/>
      <c r="L101" s="178"/>
      <c r="M101" s="178"/>
      <c r="N101" s="178"/>
      <c r="O101" s="178"/>
      <c r="P101" s="178"/>
      <c r="Q101" s="178"/>
      <c r="R101" s="178"/>
      <c r="S101" s="178"/>
      <c r="T101" s="178"/>
      <c r="U101" s="178"/>
      <c r="V101" s="178"/>
      <c r="W101" s="178"/>
      <c r="X101" s="178"/>
      <c r="Y101" s="178"/>
      <c r="Z101" s="178"/>
      <c r="AA101" s="178"/>
      <c r="AB101" s="178"/>
      <c r="AC101" s="184"/>
      <c r="AD101" s="184"/>
      <c r="AE101" s="184"/>
      <c r="AF101" s="184"/>
      <c r="AG101" s="217"/>
      <c r="AH101" s="217"/>
      <c r="AI101" s="217"/>
      <c r="AJ101" s="217"/>
      <c r="AK101" s="217"/>
      <c r="AL101" s="217"/>
      <c r="AM101" s="217"/>
      <c r="AN101" s="218"/>
      <c r="AO101" s="218"/>
      <c r="AP101" s="218"/>
      <c r="AQ101" s="218"/>
      <c r="AR101" s="218"/>
      <c r="AS101" s="218"/>
      <c r="AT101" s="218"/>
      <c r="AU101" s="218"/>
      <c r="AV101" s="218"/>
      <c r="AW101" s="218"/>
      <c r="AX101" s="218"/>
      <c r="AY101" s="218"/>
      <c r="AZ101" s="218"/>
      <c r="BA101" s="218"/>
      <c r="BB101" s="218"/>
      <c r="BC101" s="218"/>
      <c r="BD101" s="218"/>
      <c r="BE101" s="218"/>
      <c r="BF101" s="218"/>
      <c r="BG101" s="218"/>
      <c r="BH101" s="218"/>
      <c r="BI101" s="218"/>
      <c r="BJ101" s="218"/>
      <c r="BK101" s="218"/>
      <c r="BL101" s="218"/>
      <c r="BM101" s="218"/>
      <c r="BN101" s="218"/>
      <c r="BO101" s="218"/>
      <c r="BP101" s="218"/>
      <c r="BQ101" s="218"/>
      <c r="BR101" s="218"/>
      <c r="BS101" s="218"/>
      <c r="BT101" s="218"/>
      <c r="BU101" s="218"/>
      <c r="BV101" s="218"/>
      <c r="BW101" s="218"/>
      <c r="BX101" s="218"/>
      <c r="BY101" s="218"/>
      <c r="BZ101" s="218"/>
      <c r="CA101" s="218"/>
      <c r="CB101" s="218"/>
      <c r="CC101" s="218"/>
      <c r="CD101" s="218"/>
      <c r="CE101" s="218"/>
      <c r="CF101" s="218"/>
      <c r="CG101" s="218"/>
      <c r="CH101" s="218"/>
      <c r="CI101" s="218"/>
      <c r="CJ101" s="218"/>
      <c r="CK101" s="218"/>
      <c r="CL101" s="218"/>
      <c r="CM101" s="218"/>
      <c r="CN101" s="218"/>
      <c r="CO101" s="218"/>
      <c r="CP101" s="218"/>
      <c r="CQ101" s="218"/>
      <c r="CR101" s="218"/>
    </row>
    <row r="102" s="127" customFormat="1" ht="100" customHeight="1" spans="1:96">
      <c r="A102" s="156" t="s">
        <v>58</v>
      </c>
      <c r="B102" s="148" t="s">
        <v>236</v>
      </c>
      <c r="C102" s="148"/>
      <c r="D102" s="148"/>
      <c r="E102" s="149"/>
      <c r="F102" s="149"/>
      <c r="G102" s="149"/>
      <c r="H102" s="149"/>
      <c r="I102" s="149"/>
      <c r="J102" s="148"/>
      <c r="K102" s="178"/>
      <c r="L102" s="178"/>
      <c r="M102" s="178"/>
      <c r="N102" s="178"/>
      <c r="O102" s="178"/>
      <c r="P102" s="178"/>
      <c r="Q102" s="178"/>
      <c r="R102" s="178"/>
      <c r="S102" s="178"/>
      <c r="T102" s="178"/>
      <c r="U102" s="178"/>
      <c r="V102" s="178"/>
      <c r="W102" s="178"/>
      <c r="X102" s="178"/>
      <c r="Y102" s="178"/>
      <c r="Z102" s="178"/>
      <c r="AA102" s="178"/>
      <c r="AB102" s="178"/>
      <c r="AC102" s="184"/>
      <c r="AD102" s="184"/>
      <c r="AE102" s="184"/>
      <c r="AF102" s="184"/>
      <c r="AG102" s="217"/>
      <c r="AH102" s="217"/>
      <c r="AI102" s="217"/>
      <c r="AJ102" s="217"/>
      <c r="AK102" s="217"/>
      <c r="AL102" s="217"/>
      <c r="AM102" s="217"/>
      <c r="AN102" s="218"/>
      <c r="AO102" s="218"/>
      <c r="AP102" s="218"/>
      <c r="AQ102" s="218"/>
      <c r="AR102" s="218"/>
      <c r="AS102" s="218"/>
      <c r="AT102" s="218"/>
      <c r="AU102" s="218"/>
      <c r="AV102" s="218"/>
      <c r="AW102" s="218"/>
      <c r="AX102" s="218"/>
      <c r="AY102" s="218"/>
      <c r="AZ102" s="218"/>
      <c r="BA102" s="218"/>
      <c r="BB102" s="218"/>
      <c r="BC102" s="218"/>
      <c r="BD102" s="218"/>
      <c r="BE102" s="218"/>
      <c r="BF102" s="218"/>
      <c r="BG102" s="218"/>
      <c r="BH102" s="218"/>
      <c r="BI102" s="218"/>
      <c r="BJ102" s="218"/>
      <c r="BK102" s="218"/>
      <c r="BL102" s="218"/>
      <c r="BM102" s="218"/>
      <c r="BN102" s="218"/>
      <c r="BO102" s="218"/>
      <c r="BP102" s="218"/>
      <c r="BQ102" s="218"/>
      <c r="BR102" s="218"/>
      <c r="BS102" s="218"/>
      <c r="BT102" s="218"/>
      <c r="BU102" s="218"/>
      <c r="BV102" s="218"/>
      <c r="BW102" s="218"/>
      <c r="BX102" s="218"/>
      <c r="BY102" s="218"/>
      <c r="BZ102" s="218"/>
      <c r="CA102" s="218"/>
      <c r="CB102" s="218"/>
      <c r="CC102" s="218"/>
      <c r="CD102" s="218"/>
      <c r="CE102" s="218"/>
      <c r="CF102" s="218"/>
      <c r="CG102" s="218"/>
      <c r="CH102" s="218"/>
      <c r="CI102" s="218"/>
      <c r="CJ102" s="218"/>
      <c r="CK102" s="218"/>
      <c r="CL102" s="218"/>
      <c r="CM102" s="218"/>
      <c r="CN102" s="218"/>
      <c r="CO102" s="218"/>
      <c r="CP102" s="218"/>
      <c r="CQ102" s="218"/>
      <c r="CR102" s="218"/>
    </row>
    <row r="103" s="127" customFormat="1" ht="100" customHeight="1" spans="1:96">
      <c r="A103" s="156" t="s">
        <v>58</v>
      </c>
      <c r="B103" s="148" t="s">
        <v>237</v>
      </c>
      <c r="C103" s="148"/>
      <c r="D103" s="148"/>
      <c r="E103" s="149"/>
      <c r="F103" s="149"/>
      <c r="G103" s="149"/>
      <c r="H103" s="149"/>
      <c r="I103" s="149"/>
      <c r="J103" s="148"/>
      <c r="K103" s="178"/>
      <c r="L103" s="178"/>
      <c r="M103" s="178"/>
      <c r="N103" s="178"/>
      <c r="O103" s="178"/>
      <c r="P103" s="178"/>
      <c r="Q103" s="178"/>
      <c r="R103" s="178"/>
      <c r="S103" s="178"/>
      <c r="T103" s="178"/>
      <c r="U103" s="178"/>
      <c r="V103" s="178"/>
      <c r="W103" s="178"/>
      <c r="X103" s="178"/>
      <c r="Y103" s="178"/>
      <c r="Z103" s="178"/>
      <c r="AA103" s="178"/>
      <c r="AB103" s="178"/>
      <c r="AC103" s="184"/>
      <c r="AD103" s="184"/>
      <c r="AE103" s="184"/>
      <c r="AF103" s="184"/>
      <c r="AG103" s="217"/>
      <c r="AH103" s="217"/>
      <c r="AI103" s="217"/>
      <c r="AJ103" s="217"/>
      <c r="AK103" s="217"/>
      <c r="AL103" s="217"/>
      <c r="AM103" s="217"/>
      <c r="AN103" s="218"/>
      <c r="AO103" s="218"/>
      <c r="AP103" s="218"/>
      <c r="AQ103" s="218"/>
      <c r="AR103" s="218"/>
      <c r="AS103" s="218"/>
      <c r="AT103" s="218"/>
      <c r="AU103" s="218"/>
      <c r="AV103" s="218"/>
      <c r="AW103" s="218"/>
      <c r="AX103" s="218"/>
      <c r="AY103" s="218"/>
      <c r="AZ103" s="218"/>
      <c r="BA103" s="218"/>
      <c r="BB103" s="218"/>
      <c r="BC103" s="218"/>
      <c r="BD103" s="218"/>
      <c r="BE103" s="218"/>
      <c r="BF103" s="218"/>
      <c r="BG103" s="218"/>
      <c r="BH103" s="218"/>
      <c r="BI103" s="218"/>
      <c r="BJ103" s="218"/>
      <c r="BK103" s="218"/>
      <c r="BL103" s="218"/>
      <c r="BM103" s="218"/>
      <c r="BN103" s="218"/>
      <c r="BO103" s="218"/>
      <c r="BP103" s="218"/>
      <c r="BQ103" s="218"/>
      <c r="BR103" s="218"/>
      <c r="BS103" s="218"/>
      <c r="BT103" s="218"/>
      <c r="BU103" s="218"/>
      <c r="BV103" s="218"/>
      <c r="BW103" s="218"/>
      <c r="BX103" s="218"/>
      <c r="BY103" s="218"/>
      <c r="BZ103" s="218"/>
      <c r="CA103" s="218"/>
      <c r="CB103" s="218"/>
      <c r="CC103" s="218"/>
      <c r="CD103" s="218"/>
      <c r="CE103" s="218"/>
      <c r="CF103" s="218"/>
      <c r="CG103" s="218"/>
      <c r="CH103" s="218"/>
      <c r="CI103" s="218"/>
      <c r="CJ103" s="218"/>
      <c r="CK103" s="218"/>
      <c r="CL103" s="218"/>
      <c r="CM103" s="218"/>
      <c r="CN103" s="218"/>
      <c r="CO103" s="218"/>
      <c r="CP103" s="218"/>
      <c r="CQ103" s="218"/>
      <c r="CR103" s="218"/>
    </row>
    <row r="104" s="127" customFormat="1" ht="100" customHeight="1" spans="1:96">
      <c r="A104" s="156" t="s">
        <v>58</v>
      </c>
      <c r="B104" s="148" t="s">
        <v>238</v>
      </c>
      <c r="C104" s="148"/>
      <c r="D104" s="148"/>
      <c r="E104" s="149"/>
      <c r="F104" s="149"/>
      <c r="G104" s="149"/>
      <c r="H104" s="149"/>
      <c r="I104" s="149"/>
      <c r="J104" s="148"/>
      <c r="K104" s="178"/>
      <c r="L104" s="178"/>
      <c r="M104" s="178"/>
      <c r="N104" s="178"/>
      <c r="O104" s="178"/>
      <c r="P104" s="178"/>
      <c r="Q104" s="178"/>
      <c r="R104" s="178"/>
      <c r="S104" s="178"/>
      <c r="T104" s="178"/>
      <c r="U104" s="178"/>
      <c r="V104" s="178"/>
      <c r="W104" s="178"/>
      <c r="X104" s="178"/>
      <c r="Y104" s="178"/>
      <c r="Z104" s="178"/>
      <c r="AA104" s="178"/>
      <c r="AB104" s="178"/>
      <c r="AC104" s="184"/>
      <c r="AD104" s="184"/>
      <c r="AE104" s="184"/>
      <c r="AF104" s="184"/>
      <c r="AG104" s="217"/>
      <c r="AH104" s="217"/>
      <c r="AI104" s="217"/>
      <c r="AJ104" s="217"/>
      <c r="AK104" s="217"/>
      <c r="AL104" s="217"/>
      <c r="AM104" s="217"/>
      <c r="AN104" s="218"/>
      <c r="AO104" s="218"/>
      <c r="AP104" s="218"/>
      <c r="AQ104" s="218"/>
      <c r="AR104" s="218"/>
      <c r="AS104" s="218"/>
      <c r="AT104" s="218"/>
      <c r="AU104" s="218"/>
      <c r="AV104" s="218"/>
      <c r="AW104" s="218"/>
      <c r="AX104" s="218"/>
      <c r="AY104" s="218"/>
      <c r="AZ104" s="218"/>
      <c r="BA104" s="218"/>
      <c r="BB104" s="218"/>
      <c r="BC104" s="218"/>
      <c r="BD104" s="218"/>
      <c r="BE104" s="218"/>
      <c r="BF104" s="218"/>
      <c r="BG104" s="218"/>
      <c r="BH104" s="218"/>
      <c r="BI104" s="218"/>
      <c r="BJ104" s="218"/>
      <c r="BK104" s="218"/>
      <c r="BL104" s="218"/>
      <c r="BM104" s="218"/>
      <c r="BN104" s="218"/>
      <c r="BO104" s="218"/>
      <c r="BP104" s="218"/>
      <c r="BQ104" s="218"/>
      <c r="BR104" s="218"/>
      <c r="BS104" s="218"/>
      <c r="BT104" s="218"/>
      <c r="BU104" s="218"/>
      <c r="BV104" s="218"/>
      <c r="BW104" s="218"/>
      <c r="BX104" s="218"/>
      <c r="BY104" s="218"/>
      <c r="BZ104" s="218"/>
      <c r="CA104" s="218"/>
      <c r="CB104" s="218"/>
      <c r="CC104" s="218"/>
      <c r="CD104" s="218"/>
      <c r="CE104" s="218"/>
      <c r="CF104" s="218"/>
      <c r="CG104" s="218"/>
      <c r="CH104" s="218"/>
      <c r="CI104" s="218"/>
      <c r="CJ104" s="218"/>
      <c r="CK104" s="218"/>
      <c r="CL104" s="218"/>
      <c r="CM104" s="218"/>
      <c r="CN104" s="218"/>
      <c r="CO104" s="218"/>
      <c r="CP104" s="218"/>
      <c r="CQ104" s="218"/>
      <c r="CR104" s="218"/>
    </row>
    <row r="105" s="127" customFormat="1" ht="100" customHeight="1" spans="1:96">
      <c r="A105" s="147" t="s">
        <v>39</v>
      </c>
      <c r="B105" s="148" t="s">
        <v>239</v>
      </c>
      <c r="C105" s="148"/>
      <c r="D105" s="148"/>
      <c r="E105" s="149"/>
      <c r="F105" s="149"/>
      <c r="G105" s="149"/>
      <c r="H105" s="149"/>
      <c r="I105" s="149"/>
      <c r="J105" s="148"/>
      <c r="K105" s="178">
        <f t="shared" ref="K105:S105" si="60">K106</f>
        <v>0</v>
      </c>
      <c r="L105" s="178">
        <f t="shared" si="60"/>
        <v>0</v>
      </c>
      <c r="M105" s="178">
        <f t="shared" si="60"/>
        <v>0</v>
      </c>
      <c r="N105" s="178">
        <f t="shared" si="60"/>
        <v>0</v>
      </c>
      <c r="O105" s="178">
        <f t="shared" si="60"/>
        <v>0</v>
      </c>
      <c r="P105" s="178">
        <f t="shared" si="60"/>
        <v>0</v>
      </c>
      <c r="Q105" s="178">
        <f t="shared" si="60"/>
        <v>0</v>
      </c>
      <c r="R105" s="178">
        <f t="shared" si="60"/>
        <v>0</v>
      </c>
      <c r="S105" s="178">
        <f t="shared" si="60"/>
        <v>0</v>
      </c>
      <c r="T105" s="178">
        <f t="shared" ref="T105:AB105" si="61">T106</f>
        <v>0</v>
      </c>
      <c r="U105" s="178">
        <f t="shared" si="61"/>
        <v>0</v>
      </c>
      <c r="V105" s="178">
        <f t="shared" si="61"/>
        <v>0</v>
      </c>
      <c r="W105" s="178">
        <f t="shared" si="61"/>
        <v>0</v>
      </c>
      <c r="X105" s="178">
        <f t="shared" si="61"/>
        <v>0</v>
      </c>
      <c r="Y105" s="178">
        <f t="shared" si="61"/>
        <v>0</v>
      </c>
      <c r="Z105" s="178">
        <f t="shared" si="61"/>
        <v>0</v>
      </c>
      <c r="AA105" s="178">
        <f t="shared" si="61"/>
        <v>0</v>
      </c>
      <c r="AB105" s="178">
        <f t="shared" si="61"/>
        <v>0</v>
      </c>
      <c r="AC105" s="184"/>
      <c r="AD105" s="184"/>
      <c r="AE105" s="184"/>
      <c r="AF105" s="184"/>
      <c r="AG105" s="217"/>
      <c r="AH105" s="217"/>
      <c r="AI105" s="217"/>
      <c r="AJ105" s="217"/>
      <c r="AK105" s="217"/>
      <c r="AL105" s="217"/>
      <c r="AM105" s="217"/>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row>
    <row r="106" s="127" customFormat="1" ht="100" customHeight="1" spans="1:96">
      <c r="A106" s="147" t="s">
        <v>41</v>
      </c>
      <c r="B106" s="148" t="s">
        <v>239</v>
      </c>
      <c r="C106" s="148"/>
      <c r="D106" s="148"/>
      <c r="E106" s="149"/>
      <c r="F106" s="149"/>
      <c r="G106" s="149"/>
      <c r="H106" s="149"/>
      <c r="I106" s="149"/>
      <c r="J106" s="148"/>
      <c r="K106" s="178">
        <f t="shared" ref="K106:S106" si="62">K107+K108+K109+K110+K111+K112</f>
        <v>0</v>
      </c>
      <c r="L106" s="178">
        <f t="shared" si="62"/>
        <v>0</v>
      </c>
      <c r="M106" s="178">
        <f t="shared" si="62"/>
        <v>0</v>
      </c>
      <c r="N106" s="178">
        <f t="shared" si="62"/>
        <v>0</v>
      </c>
      <c r="O106" s="178">
        <f t="shared" si="62"/>
        <v>0</v>
      </c>
      <c r="P106" s="178">
        <f t="shared" si="62"/>
        <v>0</v>
      </c>
      <c r="Q106" s="178">
        <f t="shared" si="62"/>
        <v>0</v>
      </c>
      <c r="R106" s="178">
        <f t="shared" si="62"/>
        <v>0</v>
      </c>
      <c r="S106" s="178">
        <f t="shared" si="62"/>
        <v>0</v>
      </c>
      <c r="T106" s="178">
        <f t="shared" ref="T106:AB106" si="63">T107+T108+T109+T110+T111+T112</f>
        <v>0</v>
      </c>
      <c r="U106" s="178">
        <f t="shared" si="63"/>
        <v>0</v>
      </c>
      <c r="V106" s="178">
        <f t="shared" si="63"/>
        <v>0</v>
      </c>
      <c r="W106" s="178">
        <f t="shared" si="63"/>
        <v>0</v>
      </c>
      <c r="X106" s="178">
        <f t="shared" si="63"/>
        <v>0</v>
      </c>
      <c r="Y106" s="178">
        <f t="shared" si="63"/>
        <v>0</v>
      </c>
      <c r="Z106" s="178">
        <f t="shared" si="63"/>
        <v>0</v>
      </c>
      <c r="AA106" s="178">
        <f t="shared" si="63"/>
        <v>0</v>
      </c>
      <c r="AB106" s="178">
        <f t="shared" si="63"/>
        <v>0</v>
      </c>
      <c r="AC106" s="184"/>
      <c r="AD106" s="184"/>
      <c r="AE106" s="184"/>
      <c r="AF106" s="184"/>
      <c r="AG106" s="217"/>
      <c r="AH106" s="217"/>
      <c r="AI106" s="217"/>
      <c r="AJ106" s="217"/>
      <c r="AK106" s="217"/>
      <c r="AL106" s="217"/>
      <c r="AM106" s="217"/>
      <c r="AN106" s="218"/>
      <c r="AO106" s="218"/>
      <c r="AP106" s="218"/>
      <c r="AQ106" s="218"/>
      <c r="AR106" s="218"/>
      <c r="AS106" s="218"/>
      <c r="AT106" s="218"/>
      <c r="AU106" s="218"/>
      <c r="AV106" s="218"/>
      <c r="AW106" s="218"/>
      <c r="AX106" s="218"/>
      <c r="AY106" s="218"/>
      <c r="AZ106" s="218"/>
      <c r="BA106" s="218"/>
      <c r="BB106" s="218"/>
      <c r="BC106" s="218"/>
      <c r="BD106" s="218"/>
      <c r="BE106" s="218"/>
      <c r="BF106" s="218"/>
      <c r="BG106" s="218"/>
      <c r="BH106" s="218"/>
      <c r="BI106" s="218"/>
      <c r="BJ106" s="218"/>
      <c r="BK106" s="218"/>
      <c r="BL106" s="218"/>
      <c r="BM106" s="218"/>
      <c r="BN106" s="218"/>
      <c r="BO106" s="218"/>
      <c r="BP106" s="218"/>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row>
    <row r="107" s="127" customFormat="1" ht="100" customHeight="1" spans="1:96">
      <c r="A107" s="156" t="s">
        <v>58</v>
      </c>
      <c r="B107" s="148" t="s">
        <v>240</v>
      </c>
      <c r="C107" s="148"/>
      <c r="D107" s="148"/>
      <c r="E107" s="149"/>
      <c r="F107" s="149"/>
      <c r="G107" s="149"/>
      <c r="H107" s="149"/>
      <c r="I107" s="149"/>
      <c r="J107" s="148"/>
      <c r="K107" s="178"/>
      <c r="L107" s="178"/>
      <c r="M107" s="178"/>
      <c r="N107" s="178"/>
      <c r="O107" s="178"/>
      <c r="P107" s="178"/>
      <c r="Q107" s="178"/>
      <c r="R107" s="178"/>
      <c r="S107" s="178"/>
      <c r="T107" s="178"/>
      <c r="U107" s="178"/>
      <c r="V107" s="178"/>
      <c r="W107" s="178"/>
      <c r="X107" s="178"/>
      <c r="Y107" s="178"/>
      <c r="Z107" s="178"/>
      <c r="AA107" s="178"/>
      <c r="AB107" s="178"/>
      <c r="AC107" s="184"/>
      <c r="AD107" s="184"/>
      <c r="AE107" s="184"/>
      <c r="AF107" s="184"/>
      <c r="AG107" s="217"/>
      <c r="AH107" s="217"/>
      <c r="AI107" s="217"/>
      <c r="AJ107" s="217"/>
      <c r="AK107" s="217"/>
      <c r="AL107" s="217"/>
      <c r="AM107" s="217"/>
      <c r="AN107" s="218"/>
      <c r="AO107" s="218"/>
      <c r="AP107" s="218"/>
      <c r="AQ107" s="218"/>
      <c r="AR107" s="218"/>
      <c r="AS107" s="218"/>
      <c r="AT107" s="218"/>
      <c r="AU107" s="218"/>
      <c r="AV107" s="218"/>
      <c r="AW107" s="218"/>
      <c r="AX107" s="218"/>
      <c r="AY107" s="218"/>
      <c r="AZ107" s="218"/>
      <c r="BA107" s="218"/>
      <c r="BB107" s="218"/>
      <c r="BC107" s="218"/>
      <c r="BD107" s="218"/>
      <c r="BE107" s="218"/>
      <c r="BF107" s="218"/>
      <c r="BG107" s="218"/>
      <c r="BH107" s="218"/>
      <c r="BI107" s="218"/>
      <c r="BJ107" s="218"/>
      <c r="BK107" s="218"/>
      <c r="BL107" s="218"/>
      <c r="BM107" s="218"/>
      <c r="BN107" s="218"/>
      <c r="BO107" s="218"/>
      <c r="BP107" s="218"/>
      <c r="BQ107" s="218"/>
      <c r="BR107" s="218"/>
      <c r="BS107" s="218"/>
      <c r="BT107" s="218"/>
      <c r="BU107" s="218"/>
      <c r="BV107" s="218"/>
      <c r="BW107" s="218"/>
      <c r="BX107" s="218"/>
      <c r="BY107" s="218"/>
      <c r="BZ107" s="218"/>
      <c r="CA107" s="218"/>
      <c r="CB107" s="218"/>
      <c r="CC107" s="218"/>
      <c r="CD107" s="218"/>
      <c r="CE107" s="218"/>
      <c r="CF107" s="218"/>
      <c r="CG107" s="218"/>
      <c r="CH107" s="218"/>
      <c r="CI107" s="218"/>
      <c r="CJ107" s="218"/>
      <c r="CK107" s="218"/>
      <c r="CL107" s="218"/>
      <c r="CM107" s="218"/>
      <c r="CN107" s="218"/>
      <c r="CO107" s="218"/>
      <c r="CP107" s="218"/>
      <c r="CQ107" s="218"/>
      <c r="CR107" s="218"/>
    </row>
    <row r="108" s="127" customFormat="1" ht="100" customHeight="1" spans="1:96">
      <c r="A108" s="156" t="s">
        <v>58</v>
      </c>
      <c r="B108" s="148" t="s">
        <v>241</v>
      </c>
      <c r="C108" s="148"/>
      <c r="D108" s="148"/>
      <c r="E108" s="149"/>
      <c r="F108" s="149"/>
      <c r="G108" s="149"/>
      <c r="H108" s="149"/>
      <c r="I108" s="149"/>
      <c r="J108" s="148"/>
      <c r="K108" s="178"/>
      <c r="L108" s="178"/>
      <c r="M108" s="178"/>
      <c r="N108" s="178"/>
      <c r="O108" s="178"/>
      <c r="P108" s="178"/>
      <c r="Q108" s="178"/>
      <c r="R108" s="178"/>
      <c r="S108" s="178"/>
      <c r="T108" s="178"/>
      <c r="U108" s="178"/>
      <c r="V108" s="178"/>
      <c r="W108" s="178"/>
      <c r="X108" s="178"/>
      <c r="Y108" s="178"/>
      <c r="Z108" s="178"/>
      <c r="AA108" s="178"/>
      <c r="AB108" s="178"/>
      <c r="AC108" s="184"/>
      <c r="AD108" s="184"/>
      <c r="AE108" s="184"/>
      <c r="AF108" s="184"/>
      <c r="AG108" s="217"/>
      <c r="AH108" s="217"/>
      <c r="AI108" s="217"/>
      <c r="AJ108" s="217"/>
      <c r="AK108" s="217"/>
      <c r="AL108" s="217"/>
      <c r="AM108" s="217"/>
      <c r="AN108" s="218"/>
      <c r="AO108" s="218"/>
      <c r="AP108" s="218"/>
      <c r="AQ108" s="218"/>
      <c r="AR108" s="218"/>
      <c r="AS108" s="218"/>
      <c r="AT108" s="218"/>
      <c r="AU108" s="218"/>
      <c r="AV108" s="218"/>
      <c r="AW108" s="218"/>
      <c r="AX108" s="218"/>
      <c r="AY108" s="218"/>
      <c r="AZ108" s="218"/>
      <c r="BA108" s="218"/>
      <c r="BB108" s="218"/>
      <c r="BC108" s="218"/>
      <c r="BD108" s="218"/>
      <c r="BE108" s="218"/>
      <c r="BF108" s="218"/>
      <c r="BG108" s="218"/>
      <c r="BH108" s="218"/>
      <c r="BI108" s="218"/>
      <c r="BJ108" s="218"/>
      <c r="BK108" s="218"/>
      <c r="BL108" s="218"/>
      <c r="BM108" s="218"/>
      <c r="BN108" s="218"/>
      <c r="BO108" s="218"/>
      <c r="BP108" s="218"/>
      <c r="BQ108" s="218"/>
      <c r="BR108" s="218"/>
      <c r="BS108" s="218"/>
      <c r="BT108" s="218"/>
      <c r="BU108" s="218"/>
      <c r="BV108" s="218"/>
      <c r="BW108" s="218"/>
      <c r="BX108" s="218"/>
      <c r="BY108" s="218"/>
      <c r="BZ108" s="218"/>
      <c r="CA108" s="218"/>
      <c r="CB108" s="218"/>
      <c r="CC108" s="218"/>
      <c r="CD108" s="218"/>
      <c r="CE108" s="218"/>
      <c r="CF108" s="218"/>
      <c r="CG108" s="218"/>
      <c r="CH108" s="218"/>
      <c r="CI108" s="218"/>
      <c r="CJ108" s="218"/>
      <c r="CK108" s="218"/>
      <c r="CL108" s="218"/>
      <c r="CM108" s="218"/>
      <c r="CN108" s="218"/>
      <c r="CO108" s="218"/>
      <c r="CP108" s="218"/>
      <c r="CQ108" s="218"/>
      <c r="CR108" s="218"/>
    </row>
    <row r="109" s="127" customFormat="1" ht="100" customHeight="1" spans="1:96">
      <c r="A109" s="156" t="s">
        <v>58</v>
      </c>
      <c r="B109" s="148" t="s">
        <v>242</v>
      </c>
      <c r="C109" s="148"/>
      <c r="D109" s="148"/>
      <c r="E109" s="149"/>
      <c r="F109" s="149"/>
      <c r="G109" s="149"/>
      <c r="H109" s="149"/>
      <c r="I109" s="149"/>
      <c r="J109" s="148"/>
      <c r="K109" s="178"/>
      <c r="L109" s="178"/>
      <c r="M109" s="178"/>
      <c r="N109" s="178"/>
      <c r="O109" s="178"/>
      <c r="P109" s="178"/>
      <c r="Q109" s="178"/>
      <c r="R109" s="178"/>
      <c r="S109" s="178"/>
      <c r="T109" s="178"/>
      <c r="U109" s="178"/>
      <c r="V109" s="178"/>
      <c r="W109" s="178"/>
      <c r="X109" s="178"/>
      <c r="Y109" s="178"/>
      <c r="Z109" s="178"/>
      <c r="AA109" s="178"/>
      <c r="AB109" s="178"/>
      <c r="AC109" s="184"/>
      <c r="AD109" s="184"/>
      <c r="AE109" s="184"/>
      <c r="AF109" s="184"/>
      <c r="AG109" s="217"/>
      <c r="AH109" s="217"/>
      <c r="AI109" s="217"/>
      <c r="AJ109" s="217"/>
      <c r="AK109" s="217"/>
      <c r="AL109" s="217"/>
      <c r="AM109" s="217"/>
      <c r="AN109" s="218"/>
      <c r="AO109" s="218"/>
      <c r="AP109" s="218"/>
      <c r="AQ109" s="218"/>
      <c r="AR109" s="218"/>
      <c r="AS109" s="218"/>
      <c r="AT109" s="218"/>
      <c r="AU109" s="218"/>
      <c r="AV109" s="218"/>
      <c r="AW109" s="218"/>
      <c r="AX109" s="218"/>
      <c r="AY109" s="218"/>
      <c r="AZ109" s="218"/>
      <c r="BA109" s="218"/>
      <c r="BB109" s="218"/>
      <c r="BC109" s="218"/>
      <c r="BD109" s="218"/>
      <c r="BE109" s="218"/>
      <c r="BF109" s="218"/>
      <c r="BG109" s="218"/>
      <c r="BH109" s="218"/>
      <c r="BI109" s="218"/>
      <c r="BJ109" s="218"/>
      <c r="BK109" s="218"/>
      <c r="BL109" s="218"/>
      <c r="BM109" s="218"/>
      <c r="BN109" s="218"/>
      <c r="BO109" s="218"/>
      <c r="BP109" s="218"/>
      <c r="BQ109" s="218"/>
      <c r="BR109" s="218"/>
      <c r="BS109" s="218"/>
      <c r="BT109" s="218"/>
      <c r="BU109" s="218"/>
      <c r="BV109" s="218"/>
      <c r="BW109" s="218"/>
      <c r="BX109" s="218"/>
      <c r="BY109" s="218"/>
      <c r="BZ109" s="218"/>
      <c r="CA109" s="218"/>
      <c r="CB109" s="218"/>
      <c r="CC109" s="218"/>
      <c r="CD109" s="218"/>
      <c r="CE109" s="218"/>
      <c r="CF109" s="218"/>
      <c r="CG109" s="218"/>
      <c r="CH109" s="218"/>
      <c r="CI109" s="218"/>
      <c r="CJ109" s="218"/>
      <c r="CK109" s="218"/>
      <c r="CL109" s="218"/>
      <c r="CM109" s="218"/>
      <c r="CN109" s="218"/>
      <c r="CO109" s="218"/>
      <c r="CP109" s="218"/>
      <c r="CQ109" s="218"/>
      <c r="CR109" s="218"/>
    </row>
    <row r="110" s="127" customFormat="1" ht="100" customHeight="1" spans="1:96">
      <c r="A110" s="156" t="s">
        <v>58</v>
      </c>
      <c r="B110" s="148" t="s">
        <v>243</v>
      </c>
      <c r="C110" s="148"/>
      <c r="D110" s="148"/>
      <c r="E110" s="149"/>
      <c r="F110" s="149"/>
      <c r="G110" s="149"/>
      <c r="H110" s="149"/>
      <c r="I110" s="149"/>
      <c r="J110" s="148"/>
      <c r="K110" s="178"/>
      <c r="L110" s="178"/>
      <c r="M110" s="178"/>
      <c r="N110" s="178"/>
      <c r="O110" s="178"/>
      <c r="P110" s="178"/>
      <c r="Q110" s="178"/>
      <c r="R110" s="178"/>
      <c r="S110" s="178"/>
      <c r="T110" s="178"/>
      <c r="U110" s="178"/>
      <c r="V110" s="178"/>
      <c r="W110" s="178"/>
      <c r="X110" s="178"/>
      <c r="Y110" s="178"/>
      <c r="Z110" s="178"/>
      <c r="AA110" s="178"/>
      <c r="AB110" s="178"/>
      <c r="AC110" s="184"/>
      <c r="AD110" s="184"/>
      <c r="AE110" s="184"/>
      <c r="AF110" s="184"/>
      <c r="AG110" s="217"/>
      <c r="AH110" s="217"/>
      <c r="AI110" s="217"/>
      <c r="AJ110" s="217"/>
      <c r="AK110" s="217"/>
      <c r="AL110" s="217"/>
      <c r="AM110" s="217"/>
      <c r="AN110" s="218"/>
      <c r="AO110" s="218"/>
      <c r="AP110" s="218"/>
      <c r="AQ110" s="218"/>
      <c r="AR110" s="218"/>
      <c r="AS110" s="218"/>
      <c r="AT110" s="218"/>
      <c r="AU110" s="218"/>
      <c r="AV110" s="218"/>
      <c r="AW110" s="218"/>
      <c r="AX110" s="218"/>
      <c r="AY110" s="218"/>
      <c r="AZ110" s="218"/>
      <c r="BA110" s="218"/>
      <c r="BB110" s="218"/>
      <c r="BC110" s="218"/>
      <c r="BD110" s="218"/>
      <c r="BE110" s="218"/>
      <c r="BF110" s="218"/>
      <c r="BG110" s="218"/>
      <c r="BH110" s="218"/>
      <c r="BI110" s="218"/>
      <c r="BJ110" s="218"/>
      <c r="BK110" s="218"/>
      <c r="BL110" s="218"/>
      <c r="BM110" s="218"/>
      <c r="BN110" s="218"/>
      <c r="BO110" s="218"/>
      <c r="BP110" s="218"/>
      <c r="BQ110" s="218"/>
      <c r="BR110" s="218"/>
      <c r="BS110" s="218"/>
      <c r="BT110" s="218"/>
      <c r="BU110" s="218"/>
      <c r="BV110" s="218"/>
      <c r="BW110" s="218"/>
      <c r="BX110" s="218"/>
      <c r="BY110" s="218"/>
      <c r="BZ110" s="218"/>
      <c r="CA110" s="218"/>
      <c r="CB110" s="218"/>
      <c r="CC110" s="218"/>
      <c r="CD110" s="218"/>
      <c r="CE110" s="218"/>
      <c r="CF110" s="218"/>
      <c r="CG110" s="218"/>
      <c r="CH110" s="218"/>
      <c r="CI110" s="218"/>
      <c r="CJ110" s="218"/>
      <c r="CK110" s="218"/>
      <c r="CL110" s="218"/>
      <c r="CM110" s="218"/>
      <c r="CN110" s="218"/>
      <c r="CO110" s="218"/>
      <c r="CP110" s="218"/>
      <c r="CQ110" s="218"/>
      <c r="CR110" s="218"/>
    </row>
    <row r="111" s="127" customFormat="1" ht="100" customHeight="1" spans="1:96">
      <c r="A111" s="156" t="s">
        <v>58</v>
      </c>
      <c r="B111" s="148" t="s">
        <v>244</v>
      </c>
      <c r="C111" s="148"/>
      <c r="D111" s="148"/>
      <c r="E111" s="149"/>
      <c r="F111" s="149"/>
      <c r="G111" s="149"/>
      <c r="H111" s="149"/>
      <c r="I111" s="149"/>
      <c r="J111" s="148"/>
      <c r="K111" s="178"/>
      <c r="L111" s="178"/>
      <c r="M111" s="178"/>
      <c r="N111" s="178"/>
      <c r="O111" s="178"/>
      <c r="P111" s="178"/>
      <c r="Q111" s="178"/>
      <c r="R111" s="178"/>
      <c r="S111" s="178"/>
      <c r="T111" s="178"/>
      <c r="U111" s="178"/>
      <c r="V111" s="178"/>
      <c r="W111" s="178"/>
      <c r="X111" s="178"/>
      <c r="Y111" s="178"/>
      <c r="Z111" s="178"/>
      <c r="AA111" s="178"/>
      <c r="AB111" s="178"/>
      <c r="AC111" s="184"/>
      <c r="AD111" s="184"/>
      <c r="AE111" s="184"/>
      <c r="AF111" s="184"/>
      <c r="AG111" s="217"/>
      <c r="AH111" s="217"/>
      <c r="AI111" s="217"/>
      <c r="AJ111" s="217"/>
      <c r="AK111" s="217"/>
      <c r="AL111" s="217"/>
      <c r="AM111" s="217"/>
      <c r="AN111" s="218"/>
      <c r="AO111" s="218"/>
      <c r="AP111" s="218"/>
      <c r="AQ111" s="218"/>
      <c r="AR111" s="218"/>
      <c r="AS111" s="218"/>
      <c r="AT111" s="218"/>
      <c r="AU111" s="218"/>
      <c r="AV111" s="218"/>
      <c r="AW111" s="218"/>
      <c r="AX111" s="218"/>
      <c r="AY111" s="218"/>
      <c r="AZ111" s="218"/>
      <c r="BA111" s="218"/>
      <c r="BB111" s="218"/>
      <c r="BC111" s="218"/>
      <c r="BD111" s="218"/>
      <c r="BE111" s="218"/>
      <c r="BF111" s="218"/>
      <c r="BG111" s="218"/>
      <c r="BH111" s="218"/>
      <c r="BI111" s="218"/>
      <c r="BJ111" s="218"/>
      <c r="BK111" s="218"/>
      <c r="BL111" s="218"/>
      <c r="BM111" s="218"/>
      <c r="BN111" s="218"/>
      <c r="BO111" s="218"/>
      <c r="BP111" s="218"/>
      <c r="BQ111" s="218"/>
      <c r="BR111" s="218"/>
      <c r="BS111" s="218"/>
      <c r="BT111" s="218"/>
      <c r="BU111" s="218"/>
      <c r="BV111" s="218"/>
      <c r="BW111" s="218"/>
      <c r="BX111" s="218"/>
      <c r="BY111" s="218"/>
      <c r="BZ111" s="218"/>
      <c r="CA111" s="218"/>
      <c r="CB111" s="218"/>
      <c r="CC111" s="218"/>
      <c r="CD111" s="218"/>
      <c r="CE111" s="218"/>
      <c r="CF111" s="218"/>
      <c r="CG111" s="218"/>
      <c r="CH111" s="218"/>
      <c r="CI111" s="218"/>
      <c r="CJ111" s="218"/>
      <c r="CK111" s="218"/>
      <c r="CL111" s="218"/>
      <c r="CM111" s="218"/>
      <c r="CN111" s="218"/>
      <c r="CO111" s="218"/>
      <c r="CP111" s="218"/>
      <c r="CQ111" s="218"/>
      <c r="CR111" s="218"/>
    </row>
    <row r="112" s="127" customFormat="1" ht="100" customHeight="1" spans="1:96">
      <c r="A112" s="156" t="s">
        <v>58</v>
      </c>
      <c r="B112" s="148" t="s">
        <v>245</v>
      </c>
      <c r="C112" s="148"/>
      <c r="D112" s="148"/>
      <c r="E112" s="149"/>
      <c r="F112" s="149"/>
      <c r="G112" s="149"/>
      <c r="H112" s="149"/>
      <c r="I112" s="149"/>
      <c r="J112" s="148"/>
      <c r="K112" s="178"/>
      <c r="L112" s="178"/>
      <c r="M112" s="178"/>
      <c r="N112" s="178"/>
      <c r="O112" s="178"/>
      <c r="P112" s="178"/>
      <c r="Q112" s="178"/>
      <c r="R112" s="178"/>
      <c r="S112" s="178"/>
      <c r="T112" s="178"/>
      <c r="U112" s="178"/>
      <c r="V112" s="178"/>
      <c r="W112" s="178"/>
      <c r="X112" s="178"/>
      <c r="Y112" s="178"/>
      <c r="Z112" s="178"/>
      <c r="AA112" s="178"/>
      <c r="AB112" s="178"/>
      <c r="AC112" s="184"/>
      <c r="AD112" s="184"/>
      <c r="AE112" s="184"/>
      <c r="AF112" s="184"/>
      <c r="AG112" s="217"/>
      <c r="AH112" s="217"/>
      <c r="AI112" s="217"/>
      <c r="AJ112" s="217"/>
      <c r="AK112" s="217"/>
      <c r="AL112" s="217"/>
      <c r="AM112" s="217"/>
      <c r="AN112" s="218"/>
      <c r="AO112" s="218"/>
      <c r="AP112" s="218"/>
      <c r="AQ112" s="218"/>
      <c r="AR112" s="218"/>
      <c r="AS112" s="218"/>
      <c r="AT112" s="218"/>
      <c r="AU112" s="218"/>
      <c r="AV112" s="218"/>
      <c r="AW112" s="218"/>
      <c r="AX112" s="218"/>
      <c r="AY112" s="218"/>
      <c r="AZ112" s="218"/>
      <c r="BA112" s="218"/>
      <c r="BB112" s="218"/>
      <c r="BC112" s="218"/>
      <c r="BD112" s="218"/>
      <c r="BE112" s="218"/>
      <c r="BF112" s="218"/>
      <c r="BG112" s="218"/>
      <c r="BH112" s="218"/>
      <c r="BI112" s="218"/>
      <c r="BJ112" s="218"/>
      <c r="BK112" s="218"/>
      <c r="BL112" s="218"/>
      <c r="BM112" s="218"/>
      <c r="BN112" s="218"/>
      <c r="BO112" s="218"/>
      <c r="BP112" s="218"/>
      <c r="BQ112" s="218"/>
      <c r="BR112" s="218"/>
      <c r="BS112" s="218"/>
      <c r="BT112" s="218"/>
      <c r="BU112" s="218"/>
      <c r="BV112" s="218"/>
      <c r="BW112" s="218"/>
      <c r="BX112" s="218"/>
      <c r="BY112" s="218"/>
      <c r="BZ112" s="218"/>
      <c r="CA112" s="218"/>
      <c r="CB112" s="218"/>
      <c r="CC112" s="218"/>
      <c r="CD112" s="218"/>
      <c r="CE112" s="218"/>
      <c r="CF112" s="218"/>
      <c r="CG112" s="218"/>
      <c r="CH112" s="218"/>
      <c r="CI112" s="218"/>
      <c r="CJ112" s="218"/>
      <c r="CK112" s="218"/>
      <c r="CL112" s="218"/>
      <c r="CM112" s="218"/>
      <c r="CN112" s="218"/>
      <c r="CO112" s="218"/>
      <c r="CP112" s="218"/>
      <c r="CQ112" s="218"/>
      <c r="CR112" s="218"/>
    </row>
    <row r="113" s="127" customFormat="1" ht="100" customHeight="1" spans="1:96">
      <c r="A113" s="147" t="s">
        <v>39</v>
      </c>
      <c r="B113" s="148" t="s">
        <v>246</v>
      </c>
      <c r="C113" s="148"/>
      <c r="D113" s="148"/>
      <c r="E113" s="149"/>
      <c r="F113" s="149"/>
      <c r="G113" s="149"/>
      <c r="H113" s="149"/>
      <c r="I113" s="149"/>
      <c r="J113" s="148"/>
      <c r="K113" s="178">
        <f t="shared" ref="K113:S113" si="64">K114+K116+K119</f>
        <v>850</v>
      </c>
      <c r="L113" s="178">
        <f t="shared" si="64"/>
        <v>850</v>
      </c>
      <c r="M113" s="178">
        <f t="shared" si="64"/>
        <v>0</v>
      </c>
      <c r="N113" s="178">
        <f t="shared" si="64"/>
        <v>255</v>
      </c>
      <c r="O113" s="178">
        <f t="shared" si="64"/>
        <v>255</v>
      </c>
      <c r="P113" s="178">
        <f t="shared" si="64"/>
        <v>255</v>
      </c>
      <c r="Q113" s="178">
        <f t="shared" si="64"/>
        <v>0</v>
      </c>
      <c r="R113" s="178">
        <f t="shared" si="64"/>
        <v>0</v>
      </c>
      <c r="S113" s="178">
        <f t="shared" si="64"/>
        <v>0</v>
      </c>
      <c r="T113" s="178">
        <f t="shared" ref="T113:AB113" si="65">T114+T116+T119</f>
        <v>0</v>
      </c>
      <c r="U113" s="178">
        <f t="shared" si="65"/>
        <v>0</v>
      </c>
      <c r="V113" s="178">
        <f t="shared" si="65"/>
        <v>0</v>
      </c>
      <c r="W113" s="178">
        <f t="shared" si="65"/>
        <v>0</v>
      </c>
      <c r="X113" s="178">
        <f t="shared" si="65"/>
        <v>0</v>
      </c>
      <c r="Y113" s="178">
        <f t="shared" si="65"/>
        <v>0</v>
      </c>
      <c r="Z113" s="178">
        <f t="shared" si="65"/>
        <v>0</v>
      </c>
      <c r="AA113" s="178">
        <f t="shared" si="65"/>
        <v>0</v>
      </c>
      <c r="AB113" s="178">
        <f t="shared" si="65"/>
        <v>0</v>
      </c>
      <c r="AC113" s="184"/>
      <c r="AD113" s="184"/>
      <c r="AE113" s="184"/>
      <c r="AF113" s="184"/>
      <c r="AG113" s="217"/>
      <c r="AH113" s="217"/>
      <c r="AI113" s="217"/>
      <c r="AJ113" s="217"/>
      <c r="AK113" s="217"/>
      <c r="AL113" s="217"/>
      <c r="AM113" s="217"/>
      <c r="AN113" s="218"/>
      <c r="AO113" s="218"/>
      <c r="AP113" s="218"/>
      <c r="AQ113" s="218"/>
      <c r="AR113" s="218"/>
      <c r="AS113" s="218"/>
      <c r="AT113" s="218"/>
      <c r="AU113" s="218"/>
      <c r="AV113" s="218"/>
      <c r="AW113" s="218"/>
      <c r="AX113" s="218"/>
      <c r="AY113" s="218"/>
      <c r="AZ113" s="218"/>
      <c r="BA113" s="218"/>
      <c r="BB113" s="218"/>
      <c r="BC113" s="218"/>
      <c r="BD113" s="218"/>
      <c r="BE113" s="218"/>
      <c r="BF113" s="218"/>
      <c r="BG113" s="218"/>
      <c r="BH113" s="218"/>
      <c r="BI113" s="218"/>
      <c r="BJ113" s="218"/>
      <c r="BK113" s="218"/>
      <c r="BL113" s="218"/>
      <c r="BM113" s="218"/>
      <c r="BN113" s="218"/>
      <c r="BO113" s="218"/>
      <c r="BP113" s="218"/>
      <c r="BQ113" s="218"/>
      <c r="BR113" s="218"/>
      <c r="BS113" s="218"/>
      <c r="BT113" s="218"/>
      <c r="BU113" s="218"/>
      <c r="BV113" s="218"/>
      <c r="BW113" s="218"/>
      <c r="BX113" s="218"/>
      <c r="BY113" s="218"/>
      <c r="BZ113" s="218"/>
      <c r="CA113" s="218"/>
      <c r="CB113" s="218"/>
      <c r="CC113" s="218"/>
      <c r="CD113" s="218"/>
      <c r="CE113" s="218"/>
      <c r="CF113" s="218"/>
      <c r="CG113" s="218"/>
      <c r="CH113" s="218"/>
      <c r="CI113" s="218"/>
      <c r="CJ113" s="218"/>
      <c r="CK113" s="218"/>
      <c r="CL113" s="218"/>
      <c r="CM113" s="218"/>
      <c r="CN113" s="218"/>
      <c r="CO113" s="218"/>
      <c r="CP113" s="218"/>
      <c r="CQ113" s="218"/>
      <c r="CR113" s="218"/>
    </row>
    <row r="114" s="127" customFormat="1" ht="100" customHeight="1" spans="1:96">
      <c r="A114" s="149" t="s">
        <v>41</v>
      </c>
      <c r="B114" s="148" t="s">
        <v>247</v>
      </c>
      <c r="C114" s="148"/>
      <c r="D114" s="148"/>
      <c r="E114" s="149"/>
      <c r="F114" s="149"/>
      <c r="G114" s="149"/>
      <c r="H114" s="149"/>
      <c r="I114" s="149"/>
      <c r="J114" s="148"/>
      <c r="K114" s="178">
        <f t="shared" ref="K114:S114" si="66">K115</f>
        <v>0</v>
      </c>
      <c r="L114" s="178">
        <f t="shared" si="66"/>
        <v>0</v>
      </c>
      <c r="M114" s="178">
        <f t="shared" si="66"/>
        <v>0</v>
      </c>
      <c r="N114" s="178">
        <f t="shared" si="66"/>
        <v>0</v>
      </c>
      <c r="O114" s="178">
        <f t="shared" si="66"/>
        <v>0</v>
      </c>
      <c r="P114" s="178">
        <f t="shared" si="66"/>
        <v>0</v>
      </c>
      <c r="Q114" s="178">
        <f t="shared" si="66"/>
        <v>0</v>
      </c>
      <c r="R114" s="178">
        <f t="shared" si="66"/>
        <v>0</v>
      </c>
      <c r="S114" s="178">
        <f t="shared" si="66"/>
        <v>0</v>
      </c>
      <c r="T114" s="178">
        <f t="shared" ref="T114:AB114" si="67">T115</f>
        <v>0</v>
      </c>
      <c r="U114" s="178">
        <f t="shared" si="67"/>
        <v>0</v>
      </c>
      <c r="V114" s="178">
        <f t="shared" si="67"/>
        <v>0</v>
      </c>
      <c r="W114" s="178">
        <f t="shared" si="67"/>
        <v>0</v>
      </c>
      <c r="X114" s="178">
        <f t="shared" si="67"/>
        <v>0</v>
      </c>
      <c r="Y114" s="178">
        <f t="shared" si="67"/>
        <v>0</v>
      </c>
      <c r="Z114" s="178">
        <f t="shared" si="67"/>
        <v>0</v>
      </c>
      <c r="AA114" s="178">
        <f t="shared" si="67"/>
        <v>0</v>
      </c>
      <c r="AB114" s="178">
        <f t="shared" si="67"/>
        <v>0</v>
      </c>
      <c r="AC114" s="184"/>
      <c r="AD114" s="184"/>
      <c r="AE114" s="184"/>
      <c r="AF114" s="184"/>
      <c r="AG114" s="217"/>
      <c r="AH114" s="217"/>
      <c r="AI114" s="217"/>
      <c r="AJ114" s="217"/>
      <c r="AK114" s="217"/>
      <c r="AL114" s="217"/>
      <c r="AM114" s="217"/>
      <c r="AN114" s="218"/>
      <c r="AO114" s="218"/>
      <c r="AP114" s="218"/>
      <c r="AQ114" s="218"/>
      <c r="AR114" s="218"/>
      <c r="AS114" s="218"/>
      <c r="AT114" s="218"/>
      <c r="AU114" s="218"/>
      <c r="AV114" s="218"/>
      <c r="AW114" s="218"/>
      <c r="AX114" s="218"/>
      <c r="AY114" s="218"/>
      <c r="AZ114" s="218"/>
      <c r="BA114" s="218"/>
      <c r="BB114" s="218"/>
      <c r="BC114" s="218"/>
      <c r="BD114" s="218"/>
      <c r="BE114" s="218"/>
      <c r="BF114" s="218"/>
      <c r="BG114" s="218"/>
      <c r="BH114" s="218"/>
      <c r="BI114" s="218"/>
      <c r="BJ114" s="218"/>
      <c r="BK114" s="218"/>
      <c r="BL114" s="218"/>
      <c r="BM114" s="218"/>
      <c r="BN114" s="218"/>
      <c r="BO114" s="218"/>
      <c r="BP114" s="218"/>
      <c r="BQ114" s="218"/>
      <c r="BR114" s="218"/>
      <c r="BS114" s="218"/>
      <c r="BT114" s="218"/>
      <c r="BU114" s="218"/>
      <c r="BV114" s="218"/>
      <c r="BW114" s="218"/>
      <c r="BX114" s="218"/>
      <c r="BY114" s="218"/>
      <c r="BZ114" s="218"/>
      <c r="CA114" s="218"/>
      <c r="CB114" s="218"/>
      <c r="CC114" s="218"/>
      <c r="CD114" s="218"/>
      <c r="CE114" s="218"/>
      <c r="CF114" s="218"/>
      <c r="CG114" s="218"/>
      <c r="CH114" s="218"/>
      <c r="CI114" s="218"/>
      <c r="CJ114" s="218"/>
      <c r="CK114" s="218"/>
      <c r="CL114" s="218"/>
      <c r="CM114" s="218"/>
      <c r="CN114" s="218"/>
      <c r="CO114" s="218"/>
      <c r="CP114" s="218"/>
      <c r="CQ114" s="218"/>
      <c r="CR114" s="218"/>
    </row>
    <row r="115" s="127" customFormat="1" ht="100" customHeight="1" spans="1:96">
      <c r="A115" s="156" t="s">
        <v>58</v>
      </c>
      <c r="B115" s="148" t="s">
        <v>248</v>
      </c>
      <c r="C115" s="148"/>
      <c r="D115" s="148"/>
      <c r="E115" s="149"/>
      <c r="F115" s="149"/>
      <c r="G115" s="149"/>
      <c r="H115" s="149"/>
      <c r="I115" s="149"/>
      <c r="J115" s="148"/>
      <c r="K115" s="178"/>
      <c r="L115" s="178"/>
      <c r="M115" s="178"/>
      <c r="N115" s="178"/>
      <c r="O115" s="178"/>
      <c r="P115" s="178"/>
      <c r="Q115" s="178"/>
      <c r="R115" s="178"/>
      <c r="S115" s="178"/>
      <c r="T115" s="178"/>
      <c r="U115" s="178"/>
      <c r="V115" s="178"/>
      <c r="W115" s="178"/>
      <c r="X115" s="178"/>
      <c r="Y115" s="178"/>
      <c r="Z115" s="178"/>
      <c r="AA115" s="178"/>
      <c r="AB115" s="178"/>
      <c r="AC115" s="184"/>
      <c r="AD115" s="184"/>
      <c r="AE115" s="184"/>
      <c r="AF115" s="184"/>
      <c r="AG115" s="217"/>
      <c r="AH115" s="217"/>
      <c r="AI115" s="217"/>
      <c r="AJ115" s="217"/>
      <c r="AK115" s="217"/>
      <c r="AL115" s="217"/>
      <c r="AM115" s="217"/>
      <c r="AN115" s="218"/>
      <c r="AO115" s="218"/>
      <c r="AP115" s="218"/>
      <c r="AQ115" s="218"/>
      <c r="AR115" s="218"/>
      <c r="AS115" s="218"/>
      <c r="AT115" s="218"/>
      <c r="AU115" s="218"/>
      <c r="AV115" s="218"/>
      <c r="AW115" s="218"/>
      <c r="AX115" s="218"/>
      <c r="AY115" s="218"/>
      <c r="AZ115" s="218"/>
      <c r="BA115" s="218"/>
      <c r="BB115" s="218"/>
      <c r="BC115" s="218"/>
      <c r="BD115" s="218"/>
      <c r="BE115" s="218"/>
      <c r="BF115" s="218"/>
      <c r="BG115" s="218"/>
      <c r="BH115" s="218"/>
      <c r="BI115" s="218"/>
      <c r="BJ115" s="218"/>
      <c r="BK115" s="218"/>
      <c r="BL115" s="218"/>
      <c r="BM115" s="218"/>
      <c r="BN115" s="218"/>
      <c r="BO115" s="218"/>
      <c r="BP115" s="218"/>
      <c r="BQ115" s="218"/>
      <c r="BR115" s="218"/>
      <c r="BS115" s="218"/>
      <c r="BT115" s="218"/>
      <c r="BU115" s="218"/>
      <c r="BV115" s="218"/>
      <c r="BW115" s="218"/>
      <c r="BX115" s="218"/>
      <c r="BY115" s="218"/>
      <c r="BZ115" s="218"/>
      <c r="CA115" s="218"/>
      <c r="CB115" s="218"/>
      <c r="CC115" s="218"/>
      <c r="CD115" s="218"/>
      <c r="CE115" s="218"/>
      <c r="CF115" s="218"/>
      <c r="CG115" s="218"/>
      <c r="CH115" s="218"/>
      <c r="CI115" s="218"/>
      <c r="CJ115" s="218"/>
      <c r="CK115" s="218"/>
      <c r="CL115" s="218"/>
      <c r="CM115" s="218"/>
      <c r="CN115" s="218"/>
      <c r="CO115" s="218"/>
      <c r="CP115" s="218"/>
      <c r="CQ115" s="218"/>
      <c r="CR115" s="218"/>
    </row>
    <row r="116" s="127" customFormat="1" ht="100" customHeight="1" spans="1:96">
      <c r="A116" s="149" t="s">
        <v>41</v>
      </c>
      <c r="B116" s="148" t="s">
        <v>249</v>
      </c>
      <c r="C116" s="148"/>
      <c r="D116" s="148"/>
      <c r="E116" s="149"/>
      <c r="F116" s="149"/>
      <c r="G116" s="149"/>
      <c r="H116" s="149"/>
      <c r="I116" s="149"/>
      <c r="J116" s="148"/>
      <c r="K116" s="178">
        <f t="shared" ref="K116:S116" si="68">K117</f>
        <v>850</v>
      </c>
      <c r="L116" s="178">
        <f t="shared" si="68"/>
        <v>850</v>
      </c>
      <c r="M116" s="178">
        <f t="shared" si="68"/>
        <v>0</v>
      </c>
      <c r="N116" s="178">
        <f t="shared" si="68"/>
        <v>255</v>
      </c>
      <c r="O116" s="178">
        <f t="shared" si="68"/>
        <v>255</v>
      </c>
      <c r="P116" s="178">
        <f t="shared" si="68"/>
        <v>255</v>
      </c>
      <c r="Q116" s="178">
        <f t="shared" si="68"/>
        <v>0</v>
      </c>
      <c r="R116" s="178">
        <f t="shared" si="68"/>
        <v>0</v>
      </c>
      <c r="S116" s="178">
        <f t="shared" si="68"/>
        <v>0</v>
      </c>
      <c r="T116" s="178">
        <f t="shared" ref="T116:AB116" si="69">T117</f>
        <v>0</v>
      </c>
      <c r="U116" s="178">
        <f t="shared" si="69"/>
        <v>0</v>
      </c>
      <c r="V116" s="178">
        <f t="shared" si="69"/>
        <v>0</v>
      </c>
      <c r="W116" s="178">
        <f t="shared" si="69"/>
        <v>0</v>
      </c>
      <c r="X116" s="178">
        <f t="shared" si="69"/>
        <v>0</v>
      </c>
      <c r="Y116" s="178">
        <f t="shared" si="69"/>
        <v>0</v>
      </c>
      <c r="Z116" s="178">
        <f t="shared" si="69"/>
        <v>0</v>
      </c>
      <c r="AA116" s="178">
        <f t="shared" si="69"/>
        <v>0</v>
      </c>
      <c r="AB116" s="178">
        <f t="shared" si="69"/>
        <v>0</v>
      </c>
      <c r="AC116" s="184"/>
      <c r="AD116" s="184"/>
      <c r="AE116" s="184"/>
      <c r="AF116" s="184"/>
      <c r="AG116" s="217"/>
      <c r="AH116" s="217"/>
      <c r="AI116" s="217"/>
      <c r="AJ116" s="217"/>
      <c r="AK116" s="217"/>
      <c r="AL116" s="217"/>
      <c r="AM116" s="217"/>
      <c r="AN116" s="218"/>
      <c r="AO116" s="218"/>
      <c r="AP116" s="218"/>
      <c r="AQ116" s="218"/>
      <c r="AR116" s="218"/>
      <c r="AS116" s="218"/>
      <c r="AT116" s="218"/>
      <c r="AU116" s="218"/>
      <c r="AV116" s="218"/>
      <c r="AW116" s="218"/>
      <c r="AX116" s="218"/>
      <c r="AY116" s="218"/>
      <c r="AZ116" s="218"/>
      <c r="BA116" s="218"/>
      <c r="BB116" s="218"/>
      <c r="BC116" s="218"/>
      <c r="BD116" s="218"/>
      <c r="BE116" s="218"/>
      <c r="BF116" s="218"/>
      <c r="BG116" s="218"/>
      <c r="BH116" s="218"/>
      <c r="BI116" s="218"/>
      <c r="BJ116" s="218"/>
      <c r="BK116" s="218"/>
      <c r="BL116" s="218"/>
      <c r="BM116" s="218"/>
      <c r="BN116" s="218"/>
      <c r="BO116" s="218"/>
      <c r="BP116" s="218"/>
      <c r="BQ116" s="218"/>
      <c r="BR116" s="218"/>
      <c r="BS116" s="218"/>
      <c r="BT116" s="218"/>
      <c r="BU116" s="218"/>
      <c r="BV116" s="218"/>
      <c r="BW116" s="218"/>
      <c r="BX116" s="218"/>
      <c r="BY116" s="218"/>
      <c r="BZ116" s="218"/>
      <c r="CA116" s="218"/>
      <c r="CB116" s="218"/>
      <c r="CC116" s="218"/>
      <c r="CD116" s="218"/>
      <c r="CE116" s="218"/>
      <c r="CF116" s="218"/>
      <c r="CG116" s="218"/>
      <c r="CH116" s="218"/>
      <c r="CI116" s="218"/>
      <c r="CJ116" s="218"/>
      <c r="CK116" s="218"/>
      <c r="CL116" s="218"/>
      <c r="CM116" s="218"/>
      <c r="CN116" s="218"/>
      <c r="CO116" s="218"/>
      <c r="CP116" s="218"/>
      <c r="CQ116" s="218"/>
      <c r="CR116" s="218"/>
    </row>
    <row r="117" s="127" customFormat="1" ht="100" customHeight="1" spans="1:96">
      <c r="A117" s="156" t="s">
        <v>58</v>
      </c>
      <c r="B117" s="148" t="s">
        <v>250</v>
      </c>
      <c r="C117" s="148"/>
      <c r="D117" s="148"/>
      <c r="E117" s="149"/>
      <c r="F117" s="149"/>
      <c r="G117" s="149"/>
      <c r="H117" s="149"/>
      <c r="I117" s="149"/>
      <c r="J117" s="148"/>
      <c r="K117" s="178">
        <f t="shared" ref="K117:S117" si="70">SUM(K118)</f>
        <v>850</v>
      </c>
      <c r="L117" s="178">
        <f t="shared" si="70"/>
        <v>850</v>
      </c>
      <c r="M117" s="178">
        <f t="shared" si="70"/>
        <v>0</v>
      </c>
      <c r="N117" s="178">
        <f t="shared" si="70"/>
        <v>255</v>
      </c>
      <c r="O117" s="178">
        <f t="shared" si="70"/>
        <v>255</v>
      </c>
      <c r="P117" s="178">
        <f t="shared" si="70"/>
        <v>255</v>
      </c>
      <c r="Q117" s="178">
        <f t="shared" si="70"/>
        <v>0</v>
      </c>
      <c r="R117" s="178">
        <f t="shared" si="70"/>
        <v>0</v>
      </c>
      <c r="S117" s="178">
        <f t="shared" si="70"/>
        <v>0</v>
      </c>
      <c r="T117" s="178">
        <f t="shared" ref="T117:AB117" si="71">SUM(T118)</f>
        <v>0</v>
      </c>
      <c r="U117" s="178">
        <f t="shared" si="71"/>
        <v>0</v>
      </c>
      <c r="V117" s="178">
        <f t="shared" si="71"/>
        <v>0</v>
      </c>
      <c r="W117" s="178">
        <f t="shared" si="71"/>
        <v>0</v>
      </c>
      <c r="X117" s="178">
        <f t="shared" si="71"/>
        <v>0</v>
      </c>
      <c r="Y117" s="178">
        <f t="shared" si="71"/>
        <v>0</v>
      </c>
      <c r="Z117" s="178">
        <f t="shared" si="71"/>
        <v>0</v>
      </c>
      <c r="AA117" s="178">
        <f t="shared" si="71"/>
        <v>0</v>
      </c>
      <c r="AB117" s="178">
        <f t="shared" si="71"/>
        <v>0</v>
      </c>
      <c r="AC117" s="184"/>
      <c r="AD117" s="184"/>
      <c r="AE117" s="184"/>
      <c r="AF117" s="184"/>
      <c r="AG117" s="217"/>
      <c r="AH117" s="217"/>
      <c r="AI117" s="217"/>
      <c r="AJ117" s="217"/>
      <c r="AK117" s="217"/>
      <c r="AL117" s="217"/>
      <c r="AM117" s="217"/>
      <c r="AN117" s="218"/>
      <c r="AO117" s="218"/>
      <c r="AP117" s="218"/>
      <c r="AQ117" s="218"/>
      <c r="AR117" s="218"/>
      <c r="AS117" s="218"/>
      <c r="AT117" s="218"/>
      <c r="AU117" s="218"/>
      <c r="AV117" s="218"/>
      <c r="AW117" s="218"/>
      <c r="AX117" s="218"/>
      <c r="AY117" s="218"/>
      <c r="AZ117" s="218"/>
      <c r="BA117" s="218"/>
      <c r="BB117" s="218"/>
      <c r="BC117" s="218"/>
      <c r="BD117" s="218"/>
      <c r="BE117" s="218"/>
      <c r="BF117" s="218"/>
      <c r="BG117" s="218"/>
      <c r="BH117" s="218"/>
      <c r="BI117" s="218"/>
      <c r="BJ117" s="218"/>
      <c r="BK117" s="218"/>
      <c r="BL117" s="218"/>
      <c r="BM117" s="218"/>
      <c r="BN117" s="218"/>
      <c r="BO117" s="218"/>
      <c r="BP117" s="218"/>
      <c r="BQ117" s="218"/>
      <c r="BR117" s="218"/>
      <c r="BS117" s="218"/>
      <c r="BT117" s="218"/>
      <c r="BU117" s="218"/>
      <c r="BV117" s="218"/>
      <c r="BW117" s="218"/>
      <c r="BX117" s="218"/>
      <c r="BY117" s="218"/>
      <c r="BZ117" s="218"/>
      <c r="CA117" s="218"/>
      <c r="CB117" s="218"/>
      <c r="CC117" s="218"/>
      <c r="CD117" s="218"/>
      <c r="CE117" s="218"/>
      <c r="CF117" s="218"/>
      <c r="CG117" s="218"/>
      <c r="CH117" s="218"/>
      <c r="CI117" s="218"/>
      <c r="CJ117" s="218"/>
      <c r="CK117" s="218"/>
      <c r="CL117" s="218"/>
      <c r="CM117" s="218"/>
      <c r="CN117" s="218"/>
      <c r="CO117" s="218"/>
      <c r="CP117" s="218"/>
      <c r="CQ117" s="218"/>
      <c r="CR117" s="218"/>
    </row>
    <row r="118" s="124" customFormat="1" ht="153" customHeight="1" spans="1:97">
      <c r="A118" s="151">
        <v>26</v>
      </c>
      <c r="B118" s="152" t="s">
        <v>251</v>
      </c>
      <c r="C118" s="152">
        <v>2025</v>
      </c>
      <c r="D118" s="167" t="s">
        <v>252</v>
      </c>
      <c r="E118" s="152" t="s">
        <v>246</v>
      </c>
      <c r="F118" s="152" t="s">
        <v>253</v>
      </c>
      <c r="G118" s="152" t="s">
        <v>47</v>
      </c>
      <c r="H118" s="152" t="s">
        <v>48</v>
      </c>
      <c r="I118" s="152" t="s">
        <v>49</v>
      </c>
      <c r="J118" s="167" t="s">
        <v>254</v>
      </c>
      <c r="K118" s="175">
        <v>850</v>
      </c>
      <c r="L118" s="175">
        <v>850</v>
      </c>
      <c r="M118" s="175"/>
      <c r="N118" s="175">
        <v>255</v>
      </c>
      <c r="O118" s="175">
        <v>255</v>
      </c>
      <c r="P118" s="175">
        <v>255</v>
      </c>
      <c r="Q118" s="175"/>
      <c r="R118" s="175"/>
      <c r="S118" s="175"/>
      <c r="T118" s="175"/>
      <c r="U118" s="175"/>
      <c r="V118" s="175"/>
      <c r="W118" s="175"/>
      <c r="X118" s="175"/>
      <c r="Y118" s="175"/>
      <c r="Z118" s="175"/>
      <c r="AA118" s="175"/>
      <c r="AB118" s="175"/>
      <c r="AC118" s="152" t="s">
        <v>255</v>
      </c>
      <c r="AD118" s="152" t="s">
        <v>256</v>
      </c>
      <c r="AE118" s="152" t="s">
        <v>255</v>
      </c>
      <c r="AF118" s="152" t="s">
        <v>256</v>
      </c>
      <c r="AG118" s="152" t="s">
        <v>257</v>
      </c>
      <c r="AH118" s="167" t="s">
        <v>258</v>
      </c>
      <c r="AI118" s="167" t="s">
        <v>259</v>
      </c>
      <c r="AJ118" s="175" t="s">
        <v>402</v>
      </c>
      <c r="AK118" s="152" t="s">
        <v>403</v>
      </c>
      <c r="AL118" s="152" t="s">
        <v>367</v>
      </c>
      <c r="AN118" s="134"/>
      <c r="AO118" s="134"/>
      <c r="AP118" s="134"/>
      <c r="AQ118" s="134"/>
      <c r="AR118" s="134"/>
      <c r="AS118" s="134"/>
      <c r="AT118" s="134"/>
      <c r="AU118" s="134"/>
      <c r="AV118" s="134"/>
      <c r="AW118" s="134"/>
      <c r="AX118" s="134"/>
      <c r="AY118" s="134"/>
      <c r="AZ118" s="134"/>
      <c r="BA118" s="134"/>
      <c r="BB118" s="134"/>
      <c r="BC118" s="134"/>
      <c r="BD118" s="134"/>
      <c r="BE118" s="134"/>
      <c r="BF118" s="134"/>
      <c r="BG118" s="134"/>
      <c r="BH118" s="134"/>
      <c r="BI118" s="134"/>
      <c r="BJ118" s="134"/>
      <c r="BK118" s="134"/>
      <c r="BL118" s="134"/>
      <c r="BM118" s="134"/>
      <c r="BN118" s="134"/>
      <c r="BO118" s="134"/>
      <c r="BP118" s="134"/>
      <c r="BQ118" s="134"/>
      <c r="BR118" s="134"/>
      <c r="BS118" s="134"/>
      <c r="BT118" s="134"/>
      <c r="BU118" s="134"/>
      <c r="BV118" s="134"/>
      <c r="BW118" s="134"/>
      <c r="BX118" s="134"/>
      <c r="BY118" s="134"/>
      <c r="BZ118" s="134"/>
      <c r="CA118" s="134"/>
      <c r="CB118" s="134"/>
      <c r="CC118" s="134"/>
      <c r="CD118" s="134"/>
      <c r="CE118" s="134"/>
      <c r="CF118" s="134"/>
      <c r="CG118" s="134"/>
      <c r="CH118" s="134"/>
      <c r="CI118" s="134"/>
      <c r="CJ118" s="134"/>
      <c r="CK118" s="134"/>
      <c r="CL118" s="134"/>
      <c r="CM118" s="134"/>
      <c r="CN118" s="134"/>
      <c r="CO118" s="134"/>
      <c r="CP118" s="134"/>
      <c r="CQ118" s="134"/>
      <c r="CR118" s="134"/>
      <c r="CS118" s="213"/>
    </row>
    <row r="119" s="127" customFormat="1" ht="100" customHeight="1" spans="1:96">
      <c r="A119" s="149" t="s">
        <v>41</v>
      </c>
      <c r="B119" s="148" t="s">
        <v>260</v>
      </c>
      <c r="C119" s="148"/>
      <c r="D119" s="148"/>
      <c r="E119" s="149"/>
      <c r="F119" s="149"/>
      <c r="G119" s="149"/>
      <c r="H119" s="149"/>
      <c r="I119" s="149"/>
      <c r="J119" s="148"/>
      <c r="K119" s="178">
        <f t="shared" ref="K119:S119" si="72">K120</f>
        <v>0</v>
      </c>
      <c r="L119" s="178">
        <f t="shared" si="72"/>
        <v>0</v>
      </c>
      <c r="M119" s="178">
        <f t="shared" si="72"/>
        <v>0</v>
      </c>
      <c r="N119" s="178">
        <f t="shared" si="72"/>
        <v>0</v>
      </c>
      <c r="O119" s="178">
        <f t="shared" si="72"/>
        <v>0</v>
      </c>
      <c r="P119" s="178">
        <f t="shared" si="72"/>
        <v>0</v>
      </c>
      <c r="Q119" s="178">
        <f t="shared" si="72"/>
        <v>0</v>
      </c>
      <c r="R119" s="178">
        <f t="shared" si="72"/>
        <v>0</v>
      </c>
      <c r="S119" s="178">
        <f t="shared" si="72"/>
        <v>0</v>
      </c>
      <c r="T119" s="178">
        <f t="shared" ref="T119:AB119" si="73">T120</f>
        <v>0</v>
      </c>
      <c r="U119" s="178">
        <f t="shared" si="73"/>
        <v>0</v>
      </c>
      <c r="V119" s="178">
        <f t="shared" si="73"/>
        <v>0</v>
      </c>
      <c r="W119" s="178">
        <f t="shared" si="73"/>
        <v>0</v>
      </c>
      <c r="X119" s="178">
        <f t="shared" si="73"/>
        <v>0</v>
      </c>
      <c r="Y119" s="178">
        <f t="shared" si="73"/>
        <v>0</v>
      </c>
      <c r="Z119" s="178">
        <f t="shared" si="73"/>
        <v>0</v>
      </c>
      <c r="AA119" s="178">
        <f t="shared" si="73"/>
        <v>0</v>
      </c>
      <c r="AB119" s="178">
        <f t="shared" si="73"/>
        <v>0</v>
      </c>
      <c r="AC119" s="184"/>
      <c r="AD119" s="184"/>
      <c r="AE119" s="184"/>
      <c r="AF119" s="184"/>
      <c r="AG119" s="217"/>
      <c r="AH119" s="217"/>
      <c r="AI119" s="217"/>
      <c r="AJ119" s="217"/>
      <c r="AK119" s="217"/>
      <c r="AL119" s="217"/>
      <c r="AM119" s="217"/>
      <c r="AN119" s="218"/>
      <c r="AO119" s="218"/>
      <c r="AP119" s="218"/>
      <c r="AQ119" s="218"/>
      <c r="AR119" s="218"/>
      <c r="AS119" s="218"/>
      <c r="AT119" s="218"/>
      <c r="AU119" s="218"/>
      <c r="AV119" s="218"/>
      <c r="AW119" s="218"/>
      <c r="AX119" s="218"/>
      <c r="AY119" s="218"/>
      <c r="AZ119" s="218"/>
      <c r="BA119" s="218"/>
      <c r="BB119" s="218"/>
      <c r="BC119" s="218"/>
      <c r="BD119" s="218"/>
      <c r="BE119" s="218"/>
      <c r="BF119" s="218"/>
      <c r="BG119" s="218"/>
      <c r="BH119" s="218"/>
      <c r="BI119" s="218"/>
      <c r="BJ119" s="218"/>
      <c r="BK119" s="218"/>
      <c r="BL119" s="218"/>
      <c r="BM119" s="218"/>
      <c r="BN119" s="218"/>
      <c r="BO119" s="218"/>
      <c r="BP119" s="218"/>
      <c r="BQ119" s="218"/>
      <c r="BR119" s="218"/>
      <c r="BS119" s="218"/>
      <c r="BT119" s="218"/>
      <c r="BU119" s="218"/>
      <c r="BV119" s="218"/>
      <c r="BW119" s="218"/>
      <c r="BX119" s="218"/>
      <c r="BY119" s="218"/>
      <c r="BZ119" s="218"/>
      <c r="CA119" s="218"/>
      <c r="CB119" s="218"/>
      <c r="CC119" s="218"/>
      <c r="CD119" s="218"/>
      <c r="CE119" s="218"/>
      <c r="CF119" s="218"/>
      <c r="CG119" s="218"/>
      <c r="CH119" s="218"/>
      <c r="CI119" s="218"/>
      <c r="CJ119" s="218"/>
      <c r="CK119" s="218"/>
      <c r="CL119" s="218"/>
      <c r="CM119" s="218"/>
      <c r="CN119" s="218"/>
      <c r="CO119" s="218"/>
      <c r="CP119" s="218"/>
      <c r="CQ119" s="218"/>
      <c r="CR119" s="218"/>
    </row>
    <row r="120" s="127" customFormat="1" ht="100" customHeight="1" spans="1:96">
      <c r="A120" s="156" t="s">
        <v>58</v>
      </c>
      <c r="B120" s="148" t="s">
        <v>261</v>
      </c>
      <c r="C120" s="148"/>
      <c r="D120" s="148"/>
      <c r="E120" s="149"/>
      <c r="F120" s="149"/>
      <c r="G120" s="149"/>
      <c r="H120" s="149"/>
      <c r="I120" s="149"/>
      <c r="J120" s="148"/>
      <c r="K120" s="178"/>
      <c r="L120" s="178"/>
      <c r="M120" s="178"/>
      <c r="N120" s="178"/>
      <c r="O120" s="178"/>
      <c r="P120" s="178"/>
      <c r="Q120" s="178"/>
      <c r="R120" s="178"/>
      <c r="S120" s="178"/>
      <c r="T120" s="178"/>
      <c r="U120" s="178"/>
      <c r="V120" s="178"/>
      <c r="W120" s="178"/>
      <c r="X120" s="178"/>
      <c r="Y120" s="178"/>
      <c r="Z120" s="178"/>
      <c r="AA120" s="178"/>
      <c r="AB120" s="178"/>
      <c r="AC120" s="184"/>
      <c r="AD120" s="184"/>
      <c r="AE120" s="184"/>
      <c r="AF120" s="184"/>
      <c r="AG120" s="217"/>
      <c r="AH120" s="217"/>
      <c r="AI120" s="217"/>
      <c r="AJ120" s="217"/>
      <c r="AK120" s="217"/>
      <c r="AL120" s="217"/>
      <c r="AM120" s="217"/>
      <c r="AN120" s="218"/>
      <c r="AO120" s="218"/>
      <c r="AP120" s="218"/>
      <c r="AQ120" s="218"/>
      <c r="AR120" s="218"/>
      <c r="AS120" s="218"/>
      <c r="AT120" s="218"/>
      <c r="AU120" s="218"/>
      <c r="AV120" s="218"/>
      <c r="AW120" s="218"/>
      <c r="AX120" s="218"/>
      <c r="AY120" s="218"/>
      <c r="AZ120" s="218"/>
      <c r="BA120" s="218"/>
      <c r="BB120" s="218"/>
      <c r="BC120" s="218"/>
      <c r="BD120" s="218"/>
      <c r="BE120" s="218"/>
      <c r="BF120" s="218"/>
      <c r="BG120" s="218"/>
      <c r="BH120" s="218"/>
      <c r="BI120" s="218"/>
      <c r="BJ120" s="218"/>
      <c r="BK120" s="218"/>
      <c r="BL120" s="218"/>
      <c r="BM120" s="218"/>
      <c r="BN120" s="218"/>
      <c r="BO120" s="218"/>
      <c r="BP120" s="218"/>
      <c r="BQ120" s="218"/>
      <c r="BR120" s="218"/>
      <c r="BS120" s="218"/>
      <c r="BT120" s="218"/>
      <c r="BU120" s="218"/>
      <c r="BV120" s="218"/>
      <c r="BW120" s="218"/>
      <c r="BX120" s="218"/>
      <c r="BY120" s="218"/>
      <c r="BZ120" s="218"/>
      <c r="CA120" s="218"/>
      <c r="CB120" s="218"/>
      <c r="CC120" s="218"/>
      <c r="CD120" s="218"/>
      <c r="CE120" s="218"/>
      <c r="CF120" s="218"/>
      <c r="CG120" s="218"/>
      <c r="CH120" s="218"/>
      <c r="CI120" s="218"/>
      <c r="CJ120" s="218"/>
      <c r="CK120" s="218"/>
      <c r="CL120" s="218"/>
      <c r="CM120" s="218"/>
      <c r="CN120" s="218"/>
      <c r="CO120" s="218"/>
      <c r="CP120" s="218"/>
      <c r="CQ120" s="218"/>
      <c r="CR120" s="218"/>
    </row>
    <row r="121" s="127" customFormat="1" ht="100" customHeight="1" spans="1:96">
      <c r="A121" s="147" t="s">
        <v>39</v>
      </c>
      <c r="B121" s="148" t="s">
        <v>262</v>
      </c>
      <c r="C121" s="148"/>
      <c r="D121" s="148"/>
      <c r="E121" s="149"/>
      <c r="F121" s="149"/>
      <c r="G121" s="149"/>
      <c r="H121" s="149"/>
      <c r="I121" s="149"/>
      <c r="J121" s="148"/>
      <c r="K121" s="178">
        <f t="shared" ref="K121:S121" si="74">K122</f>
        <v>0</v>
      </c>
      <c r="L121" s="178">
        <f t="shared" si="74"/>
        <v>0</v>
      </c>
      <c r="M121" s="178">
        <f t="shared" si="74"/>
        <v>0</v>
      </c>
      <c r="N121" s="178">
        <f t="shared" si="74"/>
        <v>0</v>
      </c>
      <c r="O121" s="178">
        <f t="shared" si="74"/>
        <v>0</v>
      </c>
      <c r="P121" s="178">
        <f t="shared" si="74"/>
        <v>0</v>
      </c>
      <c r="Q121" s="178">
        <f t="shared" si="74"/>
        <v>0</v>
      </c>
      <c r="R121" s="178">
        <f t="shared" si="74"/>
        <v>0</v>
      </c>
      <c r="S121" s="178">
        <f t="shared" si="74"/>
        <v>0</v>
      </c>
      <c r="T121" s="178">
        <f t="shared" ref="T121:AB121" si="75">T122</f>
        <v>0</v>
      </c>
      <c r="U121" s="178">
        <f t="shared" si="75"/>
        <v>0</v>
      </c>
      <c r="V121" s="178">
        <f t="shared" si="75"/>
        <v>0</v>
      </c>
      <c r="W121" s="178">
        <f t="shared" si="75"/>
        <v>0</v>
      </c>
      <c r="X121" s="178">
        <f t="shared" si="75"/>
        <v>0</v>
      </c>
      <c r="Y121" s="178">
        <f t="shared" si="75"/>
        <v>0</v>
      </c>
      <c r="Z121" s="178">
        <f t="shared" si="75"/>
        <v>0</v>
      </c>
      <c r="AA121" s="178">
        <f t="shared" si="75"/>
        <v>0</v>
      </c>
      <c r="AB121" s="178">
        <f t="shared" si="75"/>
        <v>0</v>
      </c>
      <c r="AC121" s="184"/>
      <c r="AD121" s="184"/>
      <c r="AE121" s="184"/>
      <c r="AF121" s="184"/>
      <c r="AG121" s="217"/>
      <c r="AH121" s="217"/>
      <c r="AI121" s="217"/>
      <c r="AJ121" s="217"/>
      <c r="AK121" s="217"/>
      <c r="AL121" s="217"/>
      <c r="AM121" s="217"/>
      <c r="AN121" s="218"/>
      <c r="AO121" s="218"/>
      <c r="AP121" s="218"/>
      <c r="AQ121" s="218"/>
      <c r="AR121" s="218"/>
      <c r="AS121" s="218"/>
      <c r="AT121" s="218"/>
      <c r="AU121" s="218"/>
      <c r="AV121" s="218"/>
      <c r="AW121" s="218"/>
      <c r="AX121" s="218"/>
      <c r="AY121" s="218"/>
      <c r="AZ121" s="218"/>
      <c r="BA121" s="218"/>
      <c r="BB121" s="218"/>
      <c r="BC121" s="218"/>
      <c r="BD121" s="218"/>
      <c r="BE121" s="218"/>
      <c r="BF121" s="218"/>
      <c r="BG121" s="218"/>
      <c r="BH121" s="218"/>
      <c r="BI121" s="218"/>
      <c r="BJ121" s="218"/>
      <c r="BK121" s="218"/>
      <c r="BL121" s="218"/>
      <c r="BM121" s="218"/>
      <c r="BN121" s="218"/>
      <c r="BO121" s="218"/>
      <c r="BP121" s="218"/>
      <c r="BQ121" s="218"/>
      <c r="BR121" s="218"/>
      <c r="BS121" s="218"/>
      <c r="BT121" s="218"/>
      <c r="BU121" s="218"/>
      <c r="BV121" s="218"/>
      <c r="BW121" s="218"/>
      <c r="BX121" s="218"/>
      <c r="BY121" s="218"/>
      <c r="BZ121" s="218"/>
      <c r="CA121" s="218"/>
      <c r="CB121" s="218"/>
      <c r="CC121" s="218"/>
      <c r="CD121" s="218"/>
      <c r="CE121" s="218"/>
      <c r="CF121" s="218"/>
      <c r="CG121" s="218"/>
      <c r="CH121" s="218"/>
      <c r="CI121" s="218"/>
      <c r="CJ121" s="218"/>
      <c r="CK121" s="218"/>
      <c r="CL121" s="218"/>
      <c r="CM121" s="218"/>
      <c r="CN121" s="218"/>
      <c r="CO121" s="218"/>
      <c r="CP121" s="218"/>
      <c r="CQ121" s="218"/>
      <c r="CR121" s="218"/>
    </row>
    <row r="122" s="127" customFormat="1" ht="100" customHeight="1" spans="1:96">
      <c r="A122" s="147" t="s">
        <v>41</v>
      </c>
      <c r="B122" s="148" t="s">
        <v>262</v>
      </c>
      <c r="C122" s="148"/>
      <c r="D122" s="148"/>
      <c r="E122" s="149"/>
      <c r="F122" s="149"/>
      <c r="G122" s="149"/>
      <c r="H122" s="149"/>
      <c r="I122" s="149"/>
      <c r="J122" s="148"/>
      <c r="K122" s="178">
        <f t="shared" ref="K122:S122" si="76">K123</f>
        <v>0</v>
      </c>
      <c r="L122" s="178">
        <f t="shared" si="76"/>
        <v>0</v>
      </c>
      <c r="M122" s="178">
        <f t="shared" si="76"/>
        <v>0</v>
      </c>
      <c r="N122" s="178">
        <f t="shared" si="76"/>
        <v>0</v>
      </c>
      <c r="O122" s="178">
        <f t="shared" si="76"/>
        <v>0</v>
      </c>
      <c r="P122" s="178">
        <f t="shared" si="76"/>
        <v>0</v>
      </c>
      <c r="Q122" s="178">
        <f t="shared" si="76"/>
        <v>0</v>
      </c>
      <c r="R122" s="178">
        <f t="shared" si="76"/>
        <v>0</v>
      </c>
      <c r="S122" s="178">
        <f t="shared" si="76"/>
        <v>0</v>
      </c>
      <c r="T122" s="178">
        <f t="shared" ref="T122:AB122" si="77">T123</f>
        <v>0</v>
      </c>
      <c r="U122" s="178">
        <f t="shared" si="77"/>
        <v>0</v>
      </c>
      <c r="V122" s="178">
        <f t="shared" si="77"/>
        <v>0</v>
      </c>
      <c r="W122" s="178">
        <f t="shared" si="77"/>
        <v>0</v>
      </c>
      <c r="X122" s="178">
        <f t="shared" si="77"/>
        <v>0</v>
      </c>
      <c r="Y122" s="178">
        <f t="shared" si="77"/>
        <v>0</v>
      </c>
      <c r="Z122" s="178">
        <f t="shared" si="77"/>
        <v>0</v>
      </c>
      <c r="AA122" s="178">
        <f t="shared" si="77"/>
        <v>0</v>
      </c>
      <c r="AB122" s="178">
        <f t="shared" si="77"/>
        <v>0</v>
      </c>
      <c r="AC122" s="184"/>
      <c r="AD122" s="184"/>
      <c r="AE122" s="184"/>
      <c r="AF122" s="184"/>
      <c r="AG122" s="217"/>
      <c r="AH122" s="217"/>
      <c r="AI122" s="217"/>
      <c r="AJ122" s="217"/>
      <c r="AK122" s="217"/>
      <c r="AL122" s="217"/>
      <c r="AM122" s="217"/>
      <c r="AN122" s="218"/>
      <c r="AO122" s="218"/>
      <c r="AP122" s="218"/>
      <c r="AQ122" s="218"/>
      <c r="AR122" s="218"/>
      <c r="AS122" s="218"/>
      <c r="AT122" s="218"/>
      <c r="AU122" s="218"/>
      <c r="AV122" s="218"/>
      <c r="AW122" s="218"/>
      <c r="AX122" s="218"/>
      <c r="AY122" s="218"/>
      <c r="AZ122" s="218"/>
      <c r="BA122" s="218"/>
      <c r="BB122" s="218"/>
      <c r="BC122" s="218"/>
      <c r="BD122" s="218"/>
      <c r="BE122" s="218"/>
      <c r="BF122" s="218"/>
      <c r="BG122" s="218"/>
      <c r="BH122" s="218"/>
      <c r="BI122" s="218"/>
      <c r="BJ122" s="218"/>
      <c r="BK122" s="218"/>
      <c r="BL122" s="218"/>
      <c r="BM122" s="218"/>
      <c r="BN122" s="218"/>
      <c r="BO122" s="218"/>
      <c r="BP122" s="218"/>
      <c r="BQ122" s="218"/>
      <c r="BR122" s="218"/>
      <c r="BS122" s="218"/>
      <c r="BT122" s="218"/>
      <c r="BU122" s="218"/>
      <c r="BV122" s="218"/>
      <c r="BW122" s="218"/>
      <c r="BX122" s="218"/>
      <c r="BY122" s="218"/>
      <c r="BZ122" s="218"/>
      <c r="CA122" s="218"/>
      <c r="CB122" s="218"/>
      <c r="CC122" s="218"/>
      <c r="CD122" s="218"/>
      <c r="CE122" s="218"/>
      <c r="CF122" s="218"/>
      <c r="CG122" s="218"/>
      <c r="CH122" s="218"/>
      <c r="CI122" s="218"/>
      <c r="CJ122" s="218"/>
      <c r="CK122" s="218"/>
      <c r="CL122" s="218"/>
      <c r="CM122" s="218"/>
      <c r="CN122" s="218"/>
      <c r="CO122" s="218"/>
      <c r="CP122" s="218"/>
      <c r="CQ122" s="218"/>
      <c r="CR122" s="218"/>
    </row>
    <row r="123" s="127" customFormat="1" ht="100" customHeight="1" spans="1:96">
      <c r="A123" s="147" t="s">
        <v>58</v>
      </c>
      <c r="B123" s="148" t="s">
        <v>262</v>
      </c>
      <c r="C123" s="148"/>
      <c r="D123" s="148"/>
      <c r="E123" s="149"/>
      <c r="F123" s="149"/>
      <c r="G123" s="149"/>
      <c r="H123" s="149"/>
      <c r="I123" s="149"/>
      <c r="J123" s="148"/>
      <c r="K123" s="178"/>
      <c r="L123" s="178"/>
      <c r="M123" s="178"/>
      <c r="N123" s="178"/>
      <c r="O123" s="178"/>
      <c r="P123" s="178"/>
      <c r="Q123" s="178"/>
      <c r="R123" s="178"/>
      <c r="S123" s="178"/>
      <c r="T123" s="178"/>
      <c r="U123" s="178"/>
      <c r="V123" s="178"/>
      <c r="W123" s="178"/>
      <c r="X123" s="178"/>
      <c r="Y123" s="178"/>
      <c r="Z123" s="178"/>
      <c r="AA123" s="178"/>
      <c r="AB123" s="178"/>
      <c r="AC123" s="184"/>
      <c r="AD123" s="184"/>
      <c r="AE123" s="184"/>
      <c r="AF123" s="184"/>
      <c r="AG123" s="217"/>
      <c r="AH123" s="217"/>
      <c r="AI123" s="217"/>
      <c r="AJ123" s="217"/>
      <c r="AK123" s="217"/>
      <c r="AL123" s="217"/>
      <c r="AM123" s="217"/>
      <c r="AN123" s="218"/>
      <c r="AO123" s="218"/>
      <c r="AP123" s="218"/>
      <c r="AQ123" s="218"/>
      <c r="AR123" s="218"/>
      <c r="AS123" s="218"/>
      <c r="AT123" s="218"/>
      <c r="AU123" s="218"/>
      <c r="AV123" s="218"/>
      <c r="AW123" s="218"/>
      <c r="AX123" s="218"/>
      <c r="AY123" s="218"/>
      <c r="AZ123" s="218"/>
      <c r="BA123" s="218"/>
      <c r="BB123" s="218"/>
      <c r="BC123" s="218"/>
      <c r="BD123" s="218"/>
      <c r="BE123" s="218"/>
      <c r="BF123" s="218"/>
      <c r="BG123" s="218"/>
      <c r="BH123" s="218"/>
      <c r="BI123" s="218"/>
      <c r="BJ123" s="218"/>
      <c r="BK123" s="218"/>
      <c r="BL123" s="218"/>
      <c r="BM123" s="218"/>
      <c r="BN123" s="218"/>
      <c r="BO123" s="218"/>
      <c r="BP123" s="218"/>
      <c r="BQ123" s="218"/>
      <c r="BR123" s="218"/>
      <c r="BS123" s="218"/>
      <c r="BT123" s="218"/>
      <c r="BU123" s="218"/>
      <c r="BV123" s="218"/>
      <c r="BW123" s="218"/>
      <c r="BX123" s="218"/>
      <c r="BY123" s="218"/>
      <c r="BZ123" s="218"/>
      <c r="CA123" s="218"/>
      <c r="CB123" s="218"/>
      <c r="CC123" s="218"/>
      <c r="CD123" s="218"/>
      <c r="CE123" s="218"/>
      <c r="CF123" s="218"/>
      <c r="CG123" s="218"/>
      <c r="CH123" s="218"/>
      <c r="CI123" s="218"/>
      <c r="CJ123" s="218"/>
      <c r="CK123" s="218"/>
      <c r="CL123" s="218"/>
      <c r="CM123" s="218"/>
      <c r="CN123" s="218"/>
      <c r="CO123" s="218"/>
      <c r="CP123" s="218"/>
      <c r="CQ123" s="218"/>
      <c r="CR123" s="218"/>
    </row>
    <row r="124" s="127" customFormat="1" ht="100" customHeight="1" spans="1:96">
      <c r="A124" s="147" t="s">
        <v>39</v>
      </c>
      <c r="B124" s="148" t="s">
        <v>79</v>
      </c>
      <c r="C124" s="148"/>
      <c r="D124" s="148"/>
      <c r="E124" s="149"/>
      <c r="F124" s="149"/>
      <c r="G124" s="149"/>
      <c r="H124" s="149"/>
      <c r="I124" s="149"/>
      <c r="J124" s="148"/>
      <c r="K124" s="178">
        <f t="shared" ref="K124:S124" si="78">K125</f>
        <v>3962</v>
      </c>
      <c r="L124" s="178">
        <f t="shared" si="78"/>
        <v>3962</v>
      </c>
      <c r="M124" s="178">
        <f t="shared" si="78"/>
        <v>0</v>
      </c>
      <c r="N124" s="178">
        <f t="shared" si="78"/>
        <v>37</v>
      </c>
      <c r="O124" s="178">
        <f t="shared" si="78"/>
        <v>37</v>
      </c>
      <c r="P124" s="178">
        <f t="shared" si="78"/>
        <v>0</v>
      </c>
      <c r="Q124" s="178">
        <f t="shared" si="78"/>
        <v>37</v>
      </c>
      <c r="R124" s="178">
        <f t="shared" si="78"/>
        <v>0</v>
      </c>
      <c r="S124" s="178">
        <f t="shared" si="78"/>
        <v>0</v>
      </c>
      <c r="T124" s="178">
        <f t="shared" ref="T124:AB124" si="79">T125</f>
        <v>0</v>
      </c>
      <c r="U124" s="178">
        <f t="shared" si="79"/>
        <v>0</v>
      </c>
      <c r="V124" s="178">
        <f t="shared" si="79"/>
        <v>0</v>
      </c>
      <c r="W124" s="178">
        <f t="shared" si="79"/>
        <v>0</v>
      </c>
      <c r="X124" s="178">
        <f t="shared" si="79"/>
        <v>0</v>
      </c>
      <c r="Y124" s="178">
        <f t="shared" si="79"/>
        <v>0</v>
      </c>
      <c r="Z124" s="178">
        <f t="shared" si="79"/>
        <v>0</v>
      </c>
      <c r="AA124" s="178">
        <f t="shared" si="79"/>
        <v>0</v>
      </c>
      <c r="AB124" s="178">
        <f t="shared" si="79"/>
        <v>0</v>
      </c>
      <c r="AC124" s="184"/>
      <c r="AD124" s="184"/>
      <c r="AE124" s="184"/>
      <c r="AF124" s="184"/>
      <c r="AG124" s="217"/>
      <c r="AH124" s="217"/>
      <c r="AI124" s="217"/>
      <c r="AJ124" s="217"/>
      <c r="AK124" s="217"/>
      <c r="AL124" s="217"/>
      <c r="AM124" s="217"/>
      <c r="AN124" s="218"/>
      <c r="AO124" s="218"/>
      <c r="AP124" s="218"/>
      <c r="AQ124" s="218"/>
      <c r="AR124" s="218"/>
      <c r="AS124" s="218"/>
      <c r="AT124" s="218"/>
      <c r="AU124" s="218"/>
      <c r="AV124" s="218"/>
      <c r="AW124" s="218"/>
      <c r="AX124" s="218"/>
      <c r="AY124" s="218"/>
      <c r="AZ124" s="218"/>
      <c r="BA124" s="218"/>
      <c r="BB124" s="218"/>
      <c r="BC124" s="218"/>
      <c r="BD124" s="218"/>
      <c r="BE124" s="218"/>
      <c r="BF124" s="218"/>
      <c r="BG124" s="218"/>
      <c r="BH124" s="218"/>
      <c r="BI124" s="218"/>
      <c r="BJ124" s="218"/>
      <c r="BK124" s="218"/>
      <c r="BL124" s="218"/>
      <c r="BM124" s="218"/>
      <c r="BN124" s="218"/>
      <c r="BO124" s="218"/>
      <c r="BP124" s="218"/>
      <c r="BQ124" s="218"/>
      <c r="BR124" s="218"/>
      <c r="BS124" s="218"/>
      <c r="BT124" s="218"/>
      <c r="BU124" s="218"/>
      <c r="BV124" s="218"/>
      <c r="BW124" s="218"/>
      <c r="BX124" s="218"/>
      <c r="BY124" s="218"/>
      <c r="BZ124" s="218"/>
      <c r="CA124" s="218"/>
      <c r="CB124" s="218"/>
      <c r="CC124" s="218"/>
      <c r="CD124" s="218"/>
      <c r="CE124" s="218"/>
      <c r="CF124" s="218"/>
      <c r="CG124" s="218"/>
      <c r="CH124" s="218"/>
      <c r="CI124" s="218"/>
      <c r="CJ124" s="218"/>
      <c r="CK124" s="218"/>
      <c r="CL124" s="218"/>
      <c r="CM124" s="218"/>
      <c r="CN124" s="218"/>
      <c r="CO124" s="218"/>
      <c r="CP124" s="218"/>
      <c r="CQ124" s="218"/>
      <c r="CR124" s="218"/>
    </row>
    <row r="125" s="127" customFormat="1" ht="100" customHeight="1" spans="1:96">
      <c r="A125" s="147" t="s">
        <v>41</v>
      </c>
      <c r="B125" s="148" t="s">
        <v>79</v>
      </c>
      <c r="C125" s="148"/>
      <c r="D125" s="148"/>
      <c r="E125" s="149"/>
      <c r="F125" s="149"/>
      <c r="G125" s="149"/>
      <c r="H125" s="149"/>
      <c r="I125" s="149"/>
      <c r="J125" s="148"/>
      <c r="K125" s="178">
        <f t="shared" ref="K125:S125" si="80">K126+K127</f>
        <v>3962</v>
      </c>
      <c r="L125" s="178">
        <f t="shared" si="80"/>
        <v>3962</v>
      </c>
      <c r="M125" s="178">
        <f t="shared" si="80"/>
        <v>0</v>
      </c>
      <c r="N125" s="178">
        <f t="shared" si="80"/>
        <v>37</v>
      </c>
      <c r="O125" s="178">
        <f t="shared" si="80"/>
        <v>37</v>
      </c>
      <c r="P125" s="178">
        <f t="shared" si="80"/>
        <v>0</v>
      </c>
      <c r="Q125" s="178">
        <f t="shared" si="80"/>
        <v>37</v>
      </c>
      <c r="R125" s="178">
        <f t="shared" si="80"/>
        <v>0</v>
      </c>
      <c r="S125" s="178">
        <f t="shared" si="80"/>
        <v>0</v>
      </c>
      <c r="T125" s="178">
        <f t="shared" ref="T125:AB125" si="81">T126+T127</f>
        <v>0</v>
      </c>
      <c r="U125" s="178">
        <f t="shared" si="81"/>
        <v>0</v>
      </c>
      <c r="V125" s="178">
        <f t="shared" si="81"/>
        <v>0</v>
      </c>
      <c r="W125" s="178">
        <f t="shared" si="81"/>
        <v>0</v>
      </c>
      <c r="X125" s="178">
        <f t="shared" si="81"/>
        <v>0</v>
      </c>
      <c r="Y125" s="178">
        <f t="shared" si="81"/>
        <v>0</v>
      </c>
      <c r="Z125" s="178">
        <f t="shared" si="81"/>
        <v>0</v>
      </c>
      <c r="AA125" s="178">
        <f t="shared" si="81"/>
        <v>0</v>
      </c>
      <c r="AB125" s="178">
        <f t="shared" si="81"/>
        <v>0</v>
      </c>
      <c r="AC125" s="216"/>
      <c r="AD125" s="184"/>
      <c r="AE125" s="184"/>
      <c r="AF125" s="184"/>
      <c r="AG125" s="217"/>
      <c r="AH125" s="217"/>
      <c r="AI125" s="217"/>
      <c r="AJ125" s="217"/>
      <c r="AK125" s="217"/>
      <c r="AL125" s="217"/>
      <c r="AM125" s="217"/>
      <c r="AN125" s="218"/>
      <c r="AO125" s="218"/>
      <c r="AP125" s="218"/>
      <c r="AQ125" s="218"/>
      <c r="AR125" s="218"/>
      <c r="AS125" s="218"/>
      <c r="AT125" s="218"/>
      <c r="AU125" s="218"/>
      <c r="AV125" s="218"/>
      <c r="AW125" s="218"/>
      <c r="AX125" s="218"/>
      <c r="AY125" s="218"/>
      <c r="AZ125" s="218"/>
      <c r="BA125" s="218"/>
      <c r="BB125" s="218"/>
      <c r="BC125" s="218"/>
      <c r="BD125" s="218"/>
      <c r="BE125" s="218"/>
      <c r="BF125" s="218"/>
      <c r="BG125" s="218"/>
      <c r="BH125" s="218"/>
      <c r="BI125" s="218"/>
      <c r="BJ125" s="218"/>
      <c r="BK125" s="218"/>
      <c r="BL125" s="218"/>
      <c r="BM125" s="218"/>
      <c r="BN125" s="218"/>
      <c r="BO125" s="218"/>
      <c r="BP125" s="218"/>
      <c r="BQ125" s="218"/>
      <c r="BR125" s="218"/>
      <c r="BS125" s="218"/>
      <c r="BT125" s="218"/>
      <c r="BU125" s="218"/>
      <c r="BV125" s="218"/>
      <c r="BW125" s="218"/>
      <c r="BX125" s="218"/>
      <c r="BY125" s="218"/>
      <c r="BZ125" s="218"/>
      <c r="CA125" s="218"/>
      <c r="CB125" s="218"/>
      <c r="CC125" s="218"/>
      <c r="CD125" s="218"/>
      <c r="CE125" s="218"/>
      <c r="CF125" s="218"/>
      <c r="CG125" s="218"/>
      <c r="CH125" s="218"/>
      <c r="CI125" s="218"/>
      <c r="CJ125" s="218"/>
      <c r="CK125" s="218"/>
      <c r="CL125" s="218"/>
      <c r="CM125" s="218"/>
      <c r="CN125" s="218"/>
      <c r="CO125" s="218"/>
      <c r="CP125" s="218"/>
      <c r="CQ125" s="218"/>
      <c r="CR125" s="218"/>
    </row>
    <row r="126" s="127" customFormat="1" ht="100" customHeight="1" spans="1:96">
      <c r="A126" s="156" t="s">
        <v>58</v>
      </c>
      <c r="B126" s="148" t="s">
        <v>263</v>
      </c>
      <c r="C126" s="148"/>
      <c r="D126" s="148"/>
      <c r="E126" s="149"/>
      <c r="F126" s="149"/>
      <c r="G126" s="149"/>
      <c r="H126" s="149"/>
      <c r="I126" s="149"/>
      <c r="J126" s="148"/>
      <c r="K126" s="178"/>
      <c r="L126" s="178"/>
      <c r="M126" s="178"/>
      <c r="N126" s="178"/>
      <c r="O126" s="178"/>
      <c r="P126" s="178"/>
      <c r="Q126" s="178"/>
      <c r="R126" s="178"/>
      <c r="S126" s="178"/>
      <c r="T126" s="178"/>
      <c r="U126" s="178"/>
      <c r="V126" s="178"/>
      <c r="W126" s="178"/>
      <c r="X126" s="178"/>
      <c r="Y126" s="178"/>
      <c r="Z126" s="178"/>
      <c r="AA126" s="178"/>
      <c r="AB126" s="178"/>
      <c r="AC126" s="184"/>
      <c r="AD126" s="184"/>
      <c r="AE126" s="184"/>
      <c r="AF126" s="184"/>
      <c r="AG126" s="217"/>
      <c r="AH126" s="217"/>
      <c r="AI126" s="217"/>
      <c r="AJ126" s="217"/>
      <c r="AK126" s="217"/>
      <c r="AL126" s="217"/>
      <c r="AM126" s="217"/>
      <c r="AN126" s="218"/>
      <c r="AO126" s="218"/>
      <c r="AP126" s="218"/>
      <c r="AQ126" s="218"/>
      <c r="AR126" s="218"/>
      <c r="AS126" s="218"/>
      <c r="AT126" s="218"/>
      <c r="AU126" s="218"/>
      <c r="AV126" s="218"/>
      <c r="AW126" s="218"/>
      <c r="AX126" s="218"/>
      <c r="AY126" s="218"/>
      <c r="AZ126" s="218"/>
      <c r="BA126" s="218"/>
      <c r="BB126" s="218"/>
      <c r="BC126" s="218"/>
      <c r="BD126" s="218"/>
      <c r="BE126" s="218"/>
      <c r="BF126" s="218"/>
      <c r="BG126" s="218"/>
      <c r="BH126" s="218"/>
      <c r="BI126" s="218"/>
      <c r="BJ126" s="218"/>
      <c r="BK126" s="218"/>
      <c r="BL126" s="218"/>
      <c r="BM126" s="218"/>
      <c r="BN126" s="218"/>
      <c r="BO126" s="218"/>
      <c r="BP126" s="218"/>
      <c r="BQ126" s="218"/>
      <c r="BR126" s="218"/>
      <c r="BS126" s="218"/>
      <c r="BT126" s="218"/>
      <c r="BU126" s="218"/>
      <c r="BV126" s="218"/>
      <c r="BW126" s="218"/>
      <c r="BX126" s="218"/>
      <c r="BY126" s="218"/>
      <c r="BZ126" s="218"/>
      <c r="CA126" s="218"/>
      <c r="CB126" s="218"/>
      <c r="CC126" s="218"/>
      <c r="CD126" s="218"/>
      <c r="CE126" s="218"/>
      <c r="CF126" s="218"/>
      <c r="CG126" s="218"/>
      <c r="CH126" s="218"/>
      <c r="CI126" s="218"/>
      <c r="CJ126" s="218"/>
      <c r="CK126" s="218"/>
      <c r="CL126" s="218"/>
      <c r="CM126" s="218"/>
      <c r="CN126" s="218"/>
      <c r="CO126" s="218"/>
      <c r="CP126" s="218"/>
      <c r="CQ126" s="218"/>
      <c r="CR126" s="218"/>
    </row>
    <row r="127" s="127" customFormat="1" ht="100" customHeight="1" spans="1:96">
      <c r="A127" s="156" t="s">
        <v>58</v>
      </c>
      <c r="B127" s="148" t="s">
        <v>264</v>
      </c>
      <c r="C127" s="148"/>
      <c r="D127" s="148"/>
      <c r="E127" s="149"/>
      <c r="F127" s="149"/>
      <c r="G127" s="149"/>
      <c r="H127" s="149"/>
      <c r="I127" s="149"/>
      <c r="J127" s="148"/>
      <c r="K127" s="178">
        <f t="shared" ref="K127:S127" si="82">SUM(K128)</f>
        <v>3962</v>
      </c>
      <c r="L127" s="178">
        <f t="shared" si="82"/>
        <v>3962</v>
      </c>
      <c r="M127" s="178">
        <f t="shared" si="82"/>
        <v>0</v>
      </c>
      <c r="N127" s="178">
        <f t="shared" si="82"/>
        <v>37</v>
      </c>
      <c r="O127" s="178">
        <f t="shared" si="82"/>
        <v>37</v>
      </c>
      <c r="P127" s="178">
        <f t="shared" si="82"/>
        <v>0</v>
      </c>
      <c r="Q127" s="178">
        <f t="shared" si="82"/>
        <v>37</v>
      </c>
      <c r="R127" s="178">
        <f t="shared" si="82"/>
        <v>0</v>
      </c>
      <c r="S127" s="178">
        <f t="shared" si="82"/>
        <v>0</v>
      </c>
      <c r="T127" s="178">
        <f t="shared" ref="T127:AB127" si="83">SUM(T128)</f>
        <v>0</v>
      </c>
      <c r="U127" s="178">
        <f t="shared" si="83"/>
        <v>0</v>
      </c>
      <c r="V127" s="178">
        <f t="shared" si="83"/>
        <v>0</v>
      </c>
      <c r="W127" s="178">
        <f t="shared" si="83"/>
        <v>0</v>
      </c>
      <c r="X127" s="178">
        <f t="shared" si="83"/>
        <v>0</v>
      </c>
      <c r="Y127" s="178">
        <f t="shared" si="83"/>
        <v>0</v>
      </c>
      <c r="Z127" s="178">
        <f t="shared" si="83"/>
        <v>0</v>
      </c>
      <c r="AA127" s="178">
        <f t="shared" si="83"/>
        <v>0</v>
      </c>
      <c r="AB127" s="178">
        <f t="shared" si="83"/>
        <v>0</v>
      </c>
      <c r="AC127" s="184"/>
      <c r="AD127" s="184"/>
      <c r="AE127" s="184"/>
      <c r="AF127" s="184"/>
      <c r="AG127" s="217"/>
      <c r="AH127" s="217"/>
      <c r="AI127" s="217"/>
      <c r="AJ127" s="217"/>
      <c r="AK127" s="217"/>
      <c r="AL127" s="217"/>
      <c r="AM127" s="217"/>
      <c r="AN127" s="218"/>
      <c r="AO127" s="218"/>
      <c r="AP127" s="218"/>
      <c r="AQ127" s="218"/>
      <c r="AR127" s="218"/>
      <c r="AS127" s="218"/>
      <c r="AT127" s="218"/>
      <c r="AU127" s="218"/>
      <c r="AV127" s="218"/>
      <c r="AW127" s="218"/>
      <c r="AX127" s="218"/>
      <c r="AY127" s="218"/>
      <c r="AZ127" s="218"/>
      <c r="BA127" s="218"/>
      <c r="BB127" s="218"/>
      <c r="BC127" s="218"/>
      <c r="BD127" s="218"/>
      <c r="BE127" s="218"/>
      <c r="BF127" s="218"/>
      <c r="BG127" s="218"/>
      <c r="BH127" s="218"/>
      <c r="BI127" s="218"/>
      <c r="BJ127" s="218"/>
      <c r="BK127" s="218"/>
      <c r="BL127" s="218"/>
      <c r="BM127" s="218"/>
      <c r="BN127" s="218"/>
      <c r="BO127" s="218"/>
      <c r="BP127" s="218"/>
      <c r="BQ127" s="218"/>
      <c r="BR127" s="218"/>
      <c r="BS127" s="218"/>
      <c r="BT127" s="218"/>
      <c r="BU127" s="218"/>
      <c r="BV127" s="218"/>
      <c r="BW127" s="218"/>
      <c r="BX127" s="218"/>
      <c r="BY127" s="218"/>
      <c r="BZ127" s="218"/>
      <c r="CA127" s="218"/>
      <c r="CB127" s="218"/>
      <c r="CC127" s="218"/>
      <c r="CD127" s="218"/>
      <c r="CE127" s="218"/>
      <c r="CF127" s="218"/>
      <c r="CG127" s="218"/>
      <c r="CH127" s="218"/>
      <c r="CI127" s="218"/>
      <c r="CJ127" s="218"/>
      <c r="CK127" s="218"/>
      <c r="CL127" s="218"/>
      <c r="CM127" s="218"/>
      <c r="CN127" s="218"/>
      <c r="CO127" s="218"/>
      <c r="CP127" s="218"/>
      <c r="CQ127" s="218"/>
      <c r="CR127" s="218"/>
    </row>
    <row r="128" s="124" customFormat="1" ht="202.5" spans="1:97">
      <c r="A128" s="151">
        <v>27</v>
      </c>
      <c r="B128" s="152" t="s">
        <v>265</v>
      </c>
      <c r="C128" s="152">
        <v>2025</v>
      </c>
      <c r="D128" s="167" t="s">
        <v>266</v>
      </c>
      <c r="E128" s="152" t="s">
        <v>79</v>
      </c>
      <c r="F128" s="152" t="s">
        <v>264</v>
      </c>
      <c r="G128" s="152" t="s">
        <v>47</v>
      </c>
      <c r="H128" s="152" t="s">
        <v>48</v>
      </c>
      <c r="I128" s="152" t="s">
        <v>267</v>
      </c>
      <c r="J128" s="167" t="s">
        <v>268</v>
      </c>
      <c r="K128" s="152">
        <v>3962</v>
      </c>
      <c r="L128" s="152">
        <v>3962</v>
      </c>
      <c r="M128" s="152"/>
      <c r="N128" s="152">
        <v>37</v>
      </c>
      <c r="O128" s="152">
        <v>37</v>
      </c>
      <c r="P128" s="152"/>
      <c r="Q128" s="152">
        <v>37</v>
      </c>
      <c r="R128" s="152"/>
      <c r="S128" s="152"/>
      <c r="T128" s="152"/>
      <c r="U128" s="152"/>
      <c r="V128" s="152"/>
      <c r="W128" s="152"/>
      <c r="X128" s="152"/>
      <c r="Y128" s="152"/>
      <c r="Z128" s="152"/>
      <c r="AA128" s="152"/>
      <c r="AB128" s="152"/>
      <c r="AC128" s="167" t="s">
        <v>269</v>
      </c>
      <c r="AD128" s="152" t="s">
        <v>270</v>
      </c>
      <c r="AE128" s="152" t="s">
        <v>269</v>
      </c>
      <c r="AF128" s="152" t="s">
        <v>270</v>
      </c>
      <c r="AG128" s="152" t="s">
        <v>271</v>
      </c>
      <c r="AH128" s="167" t="s">
        <v>272</v>
      </c>
      <c r="AI128" s="167" t="s">
        <v>273</v>
      </c>
      <c r="AJ128" s="175" t="s">
        <v>402</v>
      </c>
      <c r="AK128" s="152" t="s">
        <v>403</v>
      </c>
      <c r="AL128" s="152" t="s">
        <v>367</v>
      </c>
      <c r="AN128" s="134"/>
      <c r="AO128" s="134"/>
      <c r="AP128" s="134"/>
      <c r="AQ128" s="134"/>
      <c r="AR128" s="134"/>
      <c r="AS128" s="134"/>
      <c r="AT128" s="134"/>
      <c r="AU128" s="134"/>
      <c r="AV128" s="134"/>
      <c r="AW128" s="134"/>
      <c r="AX128" s="134"/>
      <c r="AY128" s="134"/>
      <c r="AZ128" s="134"/>
      <c r="BA128" s="134"/>
      <c r="BB128" s="134"/>
      <c r="BC128" s="134"/>
      <c r="BD128" s="134"/>
      <c r="BE128" s="134"/>
      <c r="BF128" s="134"/>
      <c r="BG128" s="134"/>
      <c r="BH128" s="134"/>
      <c r="BI128" s="134"/>
      <c r="BJ128" s="134"/>
      <c r="BK128" s="134"/>
      <c r="BL128" s="134"/>
      <c r="BM128" s="134"/>
      <c r="BN128" s="134"/>
      <c r="BO128" s="134"/>
      <c r="BP128" s="134"/>
      <c r="BQ128" s="134"/>
      <c r="BR128" s="134"/>
      <c r="BS128" s="134"/>
      <c r="BT128" s="134"/>
      <c r="BU128" s="134"/>
      <c r="BV128" s="134"/>
      <c r="BW128" s="134"/>
      <c r="BX128" s="134"/>
      <c r="BY128" s="134"/>
      <c r="BZ128" s="134"/>
      <c r="CA128" s="134"/>
      <c r="CB128" s="134"/>
      <c r="CC128" s="134"/>
      <c r="CD128" s="134"/>
      <c r="CE128" s="134"/>
      <c r="CF128" s="134"/>
      <c r="CG128" s="134"/>
      <c r="CH128" s="134"/>
      <c r="CI128" s="134"/>
      <c r="CJ128" s="134"/>
      <c r="CK128" s="134"/>
      <c r="CL128" s="134"/>
      <c r="CM128" s="134"/>
      <c r="CN128" s="134"/>
      <c r="CO128" s="134"/>
      <c r="CP128" s="134"/>
      <c r="CQ128" s="134"/>
      <c r="CR128" s="134"/>
      <c r="CS128" s="213"/>
    </row>
    <row r="129" s="127" customFormat="1" ht="100" customHeight="1" spans="1:96">
      <c r="A129" s="156" t="s">
        <v>39</v>
      </c>
      <c r="B129" s="148" t="s">
        <v>274</v>
      </c>
      <c r="C129" s="148" t="s">
        <v>274</v>
      </c>
      <c r="D129" s="148" t="s">
        <v>274</v>
      </c>
      <c r="E129" s="149" t="s">
        <v>274</v>
      </c>
      <c r="F129" s="149" t="s">
        <v>274</v>
      </c>
      <c r="G129" s="149" t="s">
        <v>274</v>
      </c>
      <c r="H129" s="149" t="s">
        <v>274</v>
      </c>
      <c r="I129" s="149" t="s">
        <v>274</v>
      </c>
      <c r="J129" s="148" t="s">
        <v>274</v>
      </c>
      <c r="K129" s="178"/>
      <c r="L129" s="178"/>
      <c r="M129" s="178"/>
      <c r="N129" s="178"/>
      <c r="O129" s="178"/>
      <c r="P129" s="178"/>
      <c r="Q129" s="178"/>
      <c r="R129" s="178"/>
      <c r="S129" s="178"/>
      <c r="T129" s="178"/>
      <c r="U129" s="178"/>
      <c r="V129" s="178"/>
      <c r="W129" s="178"/>
      <c r="X129" s="178"/>
      <c r="Y129" s="178"/>
      <c r="Z129" s="178"/>
      <c r="AA129" s="178"/>
      <c r="AB129" s="178"/>
      <c r="AC129" s="184"/>
      <c r="AD129" s="184"/>
      <c r="AE129" s="184"/>
      <c r="AF129" s="184"/>
      <c r="AG129" s="217"/>
      <c r="AH129" s="217"/>
      <c r="AI129" s="217"/>
      <c r="AJ129" s="217"/>
      <c r="AK129" s="217"/>
      <c r="AL129" s="217"/>
      <c r="AM129" s="217"/>
      <c r="AN129" s="218"/>
      <c r="AO129" s="218"/>
      <c r="AP129" s="218"/>
      <c r="AQ129" s="218"/>
      <c r="AR129" s="218"/>
      <c r="AS129" s="218"/>
      <c r="AT129" s="218"/>
      <c r="AU129" s="218"/>
      <c r="AV129" s="218"/>
      <c r="AW129" s="218"/>
      <c r="AX129" s="218"/>
      <c r="AY129" s="218"/>
      <c r="AZ129" s="218"/>
      <c r="BA129" s="218"/>
      <c r="BB129" s="218"/>
      <c r="BC129" s="218"/>
      <c r="BD129" s="218"/>
      <c r="BE129" s="218"/>
      <c r="BF129" s="218"/>
      <c r="BG129" s="218"/>
      <c r="BH129" s="218"/>
      <c r="BI129" s="218"/>
      <c r="BJ129" s="218"/>
      <c r="BK129" s="218"/>
      <c r="BL129" s="218"/>
      <c r="BM129" s="218"/>
      <c r="BN129" s="218"/>
      <c r="BO129" s="218"/>
      <c r="BP129" s="218"/>
      <c r="BQ129" s="218"/>
      <c r="BR129" s="218"/>
      <c r="BS129" s="218"/>
      <c r="BT129" s="218"/>
      <c r="BU129" s="218"/>
      <c r="BV129" s="218"/>
      <c r="BW129" s="218"/>
      <c r="BX129" s="218"/>
      <c r="BY129" s="218"/>
      <c r="BZ129" s="218"/>
      <c r="CA129" s="218"/>
      <c r="CB129" s="218"/>
      <c r="CC129" s="218"/>
      <c r="CD129" s="218"/>
      <c r="CE129" s="218"/>
      <c r="CF129" s="218"/>
      <c r="CG129" s="218"/>
      <c r="CH129" s="218"/>
      <c r="CI129" s="218"/>
      <c r="CJ129" s="218"/>
      <c r="CK129" s="218"/>
      <c r="CL129" s="218"/>
      <c r="CM129" s="218"/>
      <c r="CN129" s="218"/>
      <c r="CO129" s="218"/>
      <c r="CP129" s="218"/>
      <c r="CQ129" s="218"/>
      <c r="CR129" s="218"/>
    </row>
  </sheetData>
  <autoFilter ref="A4:CS129"/>
  <mergeCells count="138">
    <mergeCell ref="A1:D1"/>
    <mergeCell ref="A2:AI2"/>
    <mergeCell ref="L3:M3"/>
    <mergeCell ref="O3:AB3"/>
    <mergeCell ref="AC3:AG3"/>
    <mergeCell ref="A6:J6"/>
    <mergeCell ref="B7:J7"/>
    <mergeCell ref="B8:J8"/>
    <mergeCell ref="B9:J9"/>
    <mergeCell ref="B11:J11"/>
    <mergeCell ref="B13:J13"/>
    <mergeCell ref="B14:J14"/>
    <mergeCell ref="B15:J15"/>
    <mergeCell ref="B17:J17"/>
    <mergeCell ref="B19:J19"/>
    <mergeCell ref="B20:J20"/>
    <mergeCell ref="B21:J21"/>
    <mergeCell ref="B24:J24"/>
    <mergeCell ref="B25:J25"/>
    <mergeCell ref="B29:J29"/>
    <mergeCell ref="B30:J30"/>
    <mergeCell ref="B31:J31"/>
    <mergeCell ref="B32:J32"/>
    <mergeCell ref="B33:J33"/>
    <mergeCell ref="B37:J37"/>
    <mergeCell ref="B38:J38"/>
    <mergeCell ref="B39:J39"/>
    <mergeCell ref="B40:J40"/>
    <mergeCell ref="B43:J43"/>
    <mergeCell ref="B44:J44"/>
    <mergeCell ref="B45:J45"/>
    <mergeCell ref="B46:J46"/>
    <mergeCell ref="B47:J47"/>
    <mergeCell ref="B48:J48"/>
    <mergeCell ref="B49:J49"/>
    <mergeCell ref="B50:J50"/>
    <mergeCell ref="B51:J51"/>
    <mergeCell ref="B53:J53"/>
    <mergeCell ref="B54:J54"/>
    <mergeCell ref="B55:J55"/>
    <mergeCell ref="B56:J56"/>
    <mergeCell ref="B57:J57"/>
    <mergeCell ref="B58:J58"/>
    <mergeCell ref="B59:J59"/>
    <mergeCell ref="B61:J61"/>
    <mergeCell ref="B62:J62"/>
    <mergeCell ref="B63:J63"/>
    <mergeCell ref="B64:J64"/>
    <mergeCell ref="B65:J65"/>
    <mergeCell ref="B66:J66"/>
    <mergeCell ref="B67:J67"/>
    <mergeCell ref="B68:J68"/>
    <mergeCell ref="B69:J69"/>
    <mergeCell ref="B70:J70"/>
    <mergeCell ref="B71:J71"/>
    <mergeCell ref="B72:J72"/>
    <mergeCell ref="B73:J73"/>
    <mergeCell ref="B74:J74"/>
    <mergeCell ref="B75:J75"/>
    <mergeCell ref="B76:J76"/>
    <mergeCell ref="B77:J77"/>
    <mergeCell ref="B78:J78"/>
    <mergeCell ref="B79:J79"/>
    <mergeCell ref="B80:J80"/>
    <mergeCell ref="B84:J84"/>
    <mergeCell ref="B85:J85"/>
    <mergeCell ref="B86:J86"/>
    <mergeCell ref="B87:J87"/>
    <mergeCell ref="B88:J88"/>
    <mergeCell ref="B89:J89"/>
    <mergeCell ref="B90:J90"/>
    <mergeCell ref="B91:J91"/>
    <mergeCell ref="B96:J96"/>
    <mergeCell ref="B97:J97"/>
    <mergeCell ref="B98:J98"/>
    <mergeCell ref="B99:J99"/>
    <mergeCell ref="B100:J100"/>
    <mergeCell ref="B101:J101"/>
    <mergeCell ref="B102:J102"/>
    <mergeCell ref="B103:J103"/>
    <mergeCell ref="B104:J104"/>
    <mergeCell ref="B105:J105"/>
    <mergeCell ref="B106:J106"/>
    <mergeCell ref="B107:J107"/>
    <mergeCell ref="B108:J108"/>
    <mergeCell ref="B109:J109"/>
    <mergeCell ref="B110:J110"/>
    <mergeCell ref="B111:J111"/>
    <mergeCell ref="B112:J112"/>
    <mergeCell ref="B113:J113"/>
    <mergeCell ref="B114:J114"/>
    <mergeCell ref="B115:J115"/>
    <mergeCell ref="B116:J116"/>
    <mergeCell ref="B117:J117"/>
    <mergeCell ref="B119:J119"/>
    <mergeCell ref="B120:J120"/>
    <mergeCell ref="B121:J121"/>
    <mergeCell ref="B122:J122"/>
    <mergeCell ref="B123:J123"/>
    <mergeCell ref="B124:J124"/>
    <mergeCell ref="B125:J125"/>
    <mergeCell ref="B126:J126"/>
    <mergeCell ref="B127:J127"/>
    <mergeCell ref="B129:J129"/>
    <mergeCell ref="A3:A5"/>
    <mergeCell ref="B3:B5"/>
    <mergeCell ref="C3:C5"/>
    <mergeCell ref="D3:D5"/>
    <mergeCell ref="E3:E5"/>
    <mergeCell ref="F3:F5"/>
    <mergeCell ref="G3:G5"/>
    <mergeCell ref="H3:H5"/>
    <mergeCell ref="I3:I5"/>
    <mergeCell ref="J3:J5"/>
    <mergeCell ref="K3:K5"/>
    <mergeCell ref="L4:L5"/>
    <mergeCell ref="M4:M5"/>
    <mergeCell ref="N3:N5"/>
    <mergeCell ref="O4:O5"/>
    <mergeCell ref="S4:S5"/>
    <mergeCell ref="V4:V5"/>
    <mergeCell ref="W4:W5"/>
    <mergeCell ref="X4:X5"/>
    <mergeCell ref="Y4:Y5"/>
    <mergeCell ref="Z4:Z5"/>
    <mergeCell ref="AA4:AA5"/>
    <mergeCell ref="AB4:AB5"/>
    <mergeCell ref="AC4:AC5"/>
    <mergeCell ref="AD4:AD5"/>
    <mergeCell ref="AE4:AE5"/>
    <mergeCell ref="AF4:AF5"/>
    <mergeCell ref="AG4:AG5"/>
    <mergeCell ref="AH3:AH5"/>
    <mergeCell ref="AI3:AI5"/>
    <mergeCell ref="AJ3:AJ5"/>
    <mergeCell ref="AK3:AK5"/>
    <mergeCell ref="AL3:AL5"/>
    <mergeCell ref="AM3:AM5"/>
  </mergeCells>
  <conditionalFormatting sqref="D41">
    <cfRule type="expression" dxfId="0" priority="11">
      <formula>AND(COUNTIF(#REF!,D41)+COUNTIF(#REF!,D41)+COUNTIF(#REF!,D41)+COUNTIF(#REF!,D41)+COUNTIF(#REF!,D41)+COUNTIF(#REF!,D41)+COUNTIF(#REF!,D41)+COUNTIF(#REF!,D41)+COUNTIF(#REF!,D41)+COUNTIF(#REF!,D41)+COUNTIF(#REF!,D41)+COUNTIF(#REF!,D41)&gt;1,NOT(ISBLANK(D41)))</formula>
    </cfRule>
  </conditionalFormatting>
  <conditionalFormatting sqref="E41:F41">
    <cfRule type="expression" dxfId="0" priority="6">
      <formula>AND(COUNTIF(#REF!,E41)+COUNTIF(#REF!,E41)+COUNTIF(#REF!,E41)+COUNTIF(#REF!,E41)+COUNTIF(#REF!,E41)+COUNTIF(#REF!,E41)+COUNTIF(#REF!,E41)+COUNTIF(#REF!,E41)+COUNTIF(#REF!,E41)+COUNTIF(#REF!,E41)+COUNTIF(#REF!,E41)+COUNTIF(#REF!,E41)&gt;1,NOT(ISBLANK(E41)))</formula>
    </cfRule>
  </conditionalFormatting>
  <conditionalFormatting sqref="D42:F42">
    <cfRule type="expression" dxfId="0" priority="10">
      <formula>AND(COUNTIF(#REF!,D42)+COUNTIF(#REF!,D42)+COUNTIF(#REF!,D42)+COUNTIF(#REF!,D42)+COUNTIF(#REF!,D42)+COUNTIF(#REF!,D42)+COUNTIF(#REF!,D42)+COUNTIF(#REF!,D42)+COUNTIF(#REF!,D42)+COUNTIF(#REF!,D42)+COUNTIF(#REF!,D42)+COUNTIF(#REF!,D42)&gt;1,NOT(ISBLANK(D42)))</formula>
    </cfRule>
  </conditionalFormatting>
  <conditionalFormatting sqref="E81:F81">
    <cfRule type="expression" dxfId="0" priority="8">
      <formula>AND(COUNTIF(#REF!,E81)+COUNTIF(#REF!,E81)+COUNTIF(#REF!,E81)+COUNTIF(#REF!,E81)+COUNTIF(#REF!,E81)+COUNTIF(#REF!,E81)+COUNTIF(#REF!,E81)+COUNTIF(#REF!,E81)+COUNTIF(#REF!,E81)+COUNTIF(#REF!,E81)+COUNTIF(#REF!,E81)+COUNTIF(#REF!,E81)&gt;1,NOT(ISBLANK(E81)))</formula>
    </cfRule>
  </conditionalFormatting>
  <conditionalFormatting sqref="E92">
    <cfRule type="expression" dxfId="0" priority="4">
      <formula>AND(COUNTIF(#REF!,E92)+COUNTIF(#REF!,E92)+COUNTIF(#REF!,E92)+COUNTIF(#REF!,E92)+COUNTIF(#REF!,E92)+COUNTIF(#REF!,E92)+COUNTIF(#REF!,E92)+COUNTIF(#REF!,E92)+COUNTIF(#REF!,E92)+COUNTIF(#REF!,E92)+COUNTIF(#REF!,E92)+COUNTIF(#REF!,E92)&gt;1,NOT(ISBLANK(E92)))</formula>
    </cfRule>
  </conditionalFormatting>
  <conditionalFormatting sqref="E93">
    <cfRule type="expression" dxfId="0" priority="3">
      <formula>AND(COUNTIF(#REF!,E93)+COUNTIF(#REF!,E93)+COUNTIF(#REF!,E93)+COUNTIF(#REF!,E93)+COUNTIF(#REF!,E93)+COUNTIF(#REF!,E93)+COUNTIF(#REF!,E93)+COUNTIF(#REF!,E93)+COUNTIF(#REF!,E93)+COUNTIF(#REF!,E93)+COUNTIF(#REF!,E93)+COUNTIF(#REF!,E93)&gt;1,NOT(ISBLANK(E93)))</formula>
    </cfRule>
  </conditionalFormatting>
  <conditionalFormatting sqref="E94">
    <cfRule type="expression" dxfId="0" priority="2">
      <formula>AND(COUNTIF(#REF!,E94)+COUNTIF(#REF!,E94)+COUNTIF(#REF!,E94)+COUNTIF(#REF!,E94)+COUNTIF(#REF!,E94)+COUNTIF(#REF!,E94)+COUNTIF(#REF!,E94)+COUNTIF(#REF!,E94)+COUNTIF(#REF!,E94)+COUNTIF(#REF!,E94)+COUNTIF(#REF!,E94)+COUNTIF(#REF!,E94)&gt;1,NOT(ISBLANK(E94)))</formula>
    </cfRule>
  </conditionalFormatting>
  <conditionalFormatting sqref="E95">
    <cfRule type="expression" dxfId="0" priority="1">
      <formula>AND(COUNTIF(#REF!,E95)+COUNTIF(#REF!,E95)+COUNTIF(#REF!,E95)+COUNTIF(#REF!,E95)+COUNTIF(#REF!,E95)+COUNTIF(#REF!,E95)+COUNTIF(#REF!,E95)+COUNTIF(#REF!,E95)+COUNTIF(#REF!,E95)+COUNTIF(#REF!,E95)+COUNTIF(#REF!,E95)+COUNTIF(#REF!,E95)&gt;1,NOT(ISBLANK(E95)))</formula>
    </cfRule>
  </conditionalFormatting>
  <conditionalFormatting sqref="E82:F83">
    <cfRule type="expression" dxfId="0" priority="7">
      <formula>AND(COUNTIF(#REF!,E82)+COUNTIF(#REF!,E82)+COUNTIF(#REF!,E82)+COUNTIF(#REF!,E82)+COUNTIF(#REF!,E82)+COUNTIF(#REF!,E82)+COUNTIF(#REF!,E82)+COUNTIF(#REF!,E82)+COUNTIF(#REF!,E82)+COUNTIF(#REF!,E82)+COUNTIF(#REF!,E82)+COUNTIF(#REF!,E82)&gt;1,NOT(ISBLANK(E82)))</formula>
    </cfRule>
  </conditionalFormatting>
  <printOptions horizontalCentered="1"/>
  <pageMargins left="0.0777777777777778" right="0.0777777777777778" top="0.313888888888889" bottom="0.275" header="0.235416666666667" footer="0.196527777777778"/>
  <pageSetup paperSize="8" scale="20" fitToHeight="0" orientation="landscape" horizontalDpi="600"/>
  <headerFooter>
    <oddFooter>&amp;C第 &amp;P 页，共 &amp;N 页</oddFooter>
  </headerFooter>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O103"/>
  <sheetViews>
    <sheetView view="pageBreakPreview" zoomScale="70" zoomScaleNormal="100" zoomScaleSheetLayoutView="70" workbookViewId="0">
      <pane xSplit="1" ySplit="5" topLeftCell="B6" activePane="bottomRight" state="frozen"/>
      <selection/>
      <selection pane="topRight"/>
      <selection pane="bottomLeft"/>
      <selection pane="bottomRight" activeCell="U12" sqref="U12"/>
    </sheetView>
  </sheetViews>
  <sheetFormatPr defaultColWidth="8.8" defaultRowHeight="13.5"/>
  <cols>
    <col min="1" max="1" width="9.44166666666667" customWidth="1"/>
    <col min="2" max="2" width="36.25" customWidth="1"/>
    <col min="3" max="3" width="7.60833333333333" customWidth="1"/>
    <col min="4" max="4" width="10.7666666666667" customWidth="1"/>
    <col min="5" max="5" width="10.5583333333333" customWidth="1"/>
    <col min="6" max="6" width="14.6" customWidth="1"/>
    <col min="7" max="7" width="17.25" customWidth="1"/>
    <col min="8" max="21" width="8.8" hidden="1" customWidth="1"/>
  </cols>
  <sheetData>
    <row r="1" customFormat="1" spans="1:1">
      <c r="A1" s="80" t="s">
        <v>0</v>
      </c>
    </row>
    <row r="2" s="73" customFormat="1" ht="36" customHeight="1" spans="1:7">
      <c r="A2" s="81" t="s">
        <v>357</v>
      </c>
      <c r="B2" s="81"/>
      <c r="C2" s="81"/>
      <c r="D2" s="81"/>
      <c r="E2" s="81"/>
      <c r="F2" s="81"/>
      <c r="G2" s="81"/>
    </row>
    <row r="3" s="74" customFormat="1" ht="21" customHeight="1" spans="1:7">
      <c r="A3" s="82" t="s">
        <v>3</v>
      </c>
      <c r="B3" s="82" t="s">
        <v>276</v>
      </c>
      <c r="C3" s="82" t="s">
        <v>277</v>
      </c>
      <c r="D3" s="83" t="s">
        <v>278</v>
      </c>
      <c r="E3" s="84"/>
      <c r="F3" s="85" t="s">
        <v>279</v>
      </c>
      <c r="G3" s="86"/>
    </row>
    <row r="4" s="74" customFormat="1" ht="35" customHeight="1" spans="1:7">
      <c r="A4" s="82"/>
      <c r="B4" s="82"/>
      <c r="C4" s="87"/>
      <c r="D4" s="82" t="s">
        <v>280</v>
      </c>
      <c r="E4" s="88" t="s">
        <v>281</v>
      </c>
      <c r="F4" s="85" t="s">
        <v>282</v>
      </c>
      <c r="G4" s="86" t="s">
        <v>283</v>
      </c>
    </row>
    <row r="5" s="75" customFormat="1" ht="23" customHeight="1" spans="1:12">
      <c r="A5" s="30" t="s">
        <v>38</v>
      </c>
      <c r="B5" s="31"/>
      <c r="C5" s="89">
        <f t="shared" ref="C5:G5" si="0">C6+C41+C58+C81+C89+C96+C99</f>
        <v>27</v>
      </c>
      <c r="D5" s="89" t="e">
        <f t="shared" si="0"/>
        <v>#VALUE!</v>
      </c>
      <c r="E5" s="89">
        <f t="shared" si="0"/>
        <v>14666.187</v>
      </c>
      <c r="F5" s="89">
        <f t="shared" si="0"/>
        <v>17211.39</v>
      </c>
      <c r="G5" s="90">
        <f t="shared" si="0"/>
        <v>1</v>
      </c>
      <c r="K5" s="105">
        <v>0</v>
      </c>
      <c r="L5" s="75">
        <v>100</v>
      </c>
    </row>
    <row r="6" s="76" customFormat="1" ht="14.25" spans="1:15">
      <c r="A6" s="91" t="s">
        <v>39</v>
      </c>
      <c r="B6" s="92" t="s">
        <v>40</v>
      </c>
      <c r="C6" s="93">
        <f t="shared" ref="C6:F6" si="1">C7+C21+C26+C30+C35+C14</f>
        <v>16</v>
      </c>
      <c r="D6" s="93" t="e">
        <f t="shared" si="1"/>
        <v>#VALUE!</v>
      </c>
      <c r="E6" s="93">
        <f t="shared" si="1"/>
        <v>10055.394</v>
      </c>
      <c r="F6" s="93">
        <f t="shared" si="1"/>
        <v>7500</v>
      </c>
      <c r="G6" s="94">
        <f>F6/$F$5</f>
        <v>0.435757948660742</v>
      </c>
      <c r="H6" s="73"/>
      <c r="I6" s="73"/>
      <c r="J6" s="73"/>
      <c r="K6" s="106">
        <v>0</v>
      </c>
      <c r="L6" s="76">
        <v>72.94</v>
      </c>
      <c r="M6" s="76" t="s">
        <v>284</v>
      </c>
      <c r="N6" s="76" t="s">
        <v>285</v>
      </c>
      <c r="O6" s="76" t="str">
        <f>N6&amp;B6&amp;"类项目"&amp;C6&amp;"个项目，计划投资"&amp;F6&amp;"万元，投资占比"&amp;L6&amp;M6&amp;"。"</f>
        <v>（一）产业发展类项目16个项目，计划投资7500万元，投资占比72.94%。</v>
      </c>
    </row>
    <row r="7" s="77" customFormat="1" ht="14.25" spans="1:15">
      <c r="A7" s="95" t="s">
        <v>41</v>
      </c>
      <c r="B7" s="96" t="s">
        <v>42</v>
      </c>
      <c r="C7" s="97">
        <f t="shared" ref="C7:G7" si="2">C8+C9+C10+C11+C12+C13</f>
        <v>4</v>
      </c>
      <c r="D7" s="98" t="e">
        <f t="shared" si="2"/>
        <v>#VALUE!</v>
      </c>
      <c r="E7" s="98">
        <f t="shared" si="2"/>
        <v>4855</v>
      </c>
      <c r="F7" s="98">
        <f t="shared" si="2"/>
        <v>2000</v>
      </c>
      <c r="G7" s="98">
        <f t="shared" si="2"/>
        <v>0.00145252649553581</v>
      </c>
      <c r="H7" s="73"/>
      <c r="I7" s="73"/>
      <c r="J7" s="73"/>
      <c r="K7" s="106">
        <v>0</v>
      </c>
      <c r="N7" s="107" t="s">
        <v>286</v>
      </c>
      <c r="O7" s="77" t="str">
        <f>N7&amp;B7&amp;C7&amp;"个，计划投资"&amp;F7&amp;"万元，其中："</f>
        <v>1.产业到户奖补4个，计划投资2000万元，其中：</v>
      </c>
    </row>
    <row r="8" s="73" customFormat="1" ht="14.25" spans="1:15">
      <c r="A8" s="99" t="s">
        <v>58</v>
      </c>
      <c r="B8" s="100" t="s">
        <v>59</v>
      </c>
      <c r="C8" s="62">
        <v>1</v>
      </c>
      <c r="D8" s="62" t="s">
        <v>23</v>
      </c>
      <c r="E8" s="62">
        <v>380</v>
      </c>
      <c r="F8" s="62">
        <v>25</v>
      </c>
      <c r="G8" s="94">
        <f>F8/$F$5</f>
        <v>0.00145252649553581</v>
      </c>
      <c r="H8" s="100"/>
      <c r="I8" s="100"/>
      <c r="J8" s="100"/>
      <c r="K8" s="108"/>
      <c r="O8" s="73" t="str">
        <f t="shared" ref="O8:O11" si="3">B8&amp;C8&amp;"个项目，建设规模"&amp;E8&amp;D8&amp;"，计划投资"&amp;F8&amp;"万元；"</f>
        <v>种植业1个项目，建设规模380户，计划投资25万元；</v>
      </c>
    </row>
    <row r="9" s="73" customFormat="1" ht="14.25" spans="1:15">
      <c r="A9" s="99" t="s">
        <v>58</v>
      </c>
      <c r="B9" s="100" t="s">
        <v>60</v>
      </c>
      <c r="C9" s="62">
        <v>1</v>
      </c>
      <c r="D9" s="62" t="s">
        <v>23</v>
      </c>
      <c r="E9" s="62">
        <v>3200</v>
      </c>
      <c r="F9" s="62">
        <v>1780</v>
      </c>
      <c r="G9" s="94"/>
      <c r="H9" s="100"/>
      <c r="I9" s="100"/>
      <c r="J9" s="100"/>
      <c r="K9" s="108"/>
      <c r="O9" s="73" t="str">
        <f t="shared" si="3"/>
        <v>畜牧业1个项目，建设规模3200户，计划投资1780万元；</v>
      </c>
    </row>
    <row r="10" s="73" customFormat="1" ht="14.25" spans="1:11">
      <c r="A10" s="99" t="s">
        <v>58</v>
      </c>
      <c r="B10" s="100" t="s">
        <v>61</v>
      </c>
      <c r="C10" s="62"/>
      <c r="D10" s="62"/>
      <c r="E10" s="62"/>
      <c r="F10" s="62"/>
      <c r="G10" s="94"/>
      <c r="H10" s="100"/>
      <c r="I10" s="100"/>
      <c r="J10" s="100"/>
      <c r="K10" s="108"/>
    </row>
    <row r="11" s="73" customFormat="1" ht="14.25" spans="1:15">
      <c r="A11" s="99" t="s">
        <v>58</v>
      </c>
      <c r="B11" s="100" t="s">
        <v>62</v>
      </c>
      <c r="C11" s="62"/>
      <c r="D11" s="62"/>
      <c r="E11" s="62"/>
      <c r="F11" s="62"/>
      <c r="G11" s="94"/>
      <c r="H11" s="100"/>
      <c r="I11" s="100"/>
      <c r="J11" s="100"/>
      <c r="K11" s="108"/>
      <c r="O11" s="73" t="str">
        <f t="shared" si="3"/>
        <v>渔业个项目，建设规模，计划投资万元；</v>
      </c>
    </row>
    <row r="12" s="73" customFormat="1" ht="14.25" spans="1:15">
      <c r="A12" s="99" t="s">
        <v>58</v>
      </c>
      <c r="B12" s="100" t="s">
        <v>63</v>
      </c>
      <c r="C12" s="62">
        <v>1</v>
      </c>
      <c r="D12" s="62" t="s">
        <v>23</v>
      </c>
      <c r="E12" s="62">
        <v>445</v>
      </c>
      <c r="F12" s="62">
        <v>45</v>
      </c>
      <c r="G12" s="94"/>
      <c r="H12" s="100"/>
      <c r="I12" s="100"/>
      <c r="J12" s="100"/>
      <c r="K12" s="108"/>
      <c r="O12" s="73" t="str">
        <f>B12&amp;C12&amp;"个项目，建设规模"&amp;E12&amp;D12&amp;"，计划投资"&amp;F12&amp;"万元。"</f>
        <v>庭院经济1个项目，建设规模445户，计划投资45万元。</v>
      </c>
    </row>
    <row r="13" customFormat="1" spans="1:11">
      <c r="A13" s="99" t="s">
        <v>58</v>
      </c>
      <c r="B13" s="100" t="s">
        <v>64</v>
      </c>
      <c r="C13" s="62">
        <v>1</v>
      </c>
      <c r="D13" s="62" t="s">
        <v>23</v>
      </c>
      <c r="E13" s="62">
        <v>830</v>
      </c>
      <c r="F13" s="62">
        <v>150</v>
      </c>
      <c r="G13" s="94"/>
      <c r="H13" s="100"/>
      <c r="I13" s="100"/>
      <c r="J13" s="100"/>
      <c r="K13" s="108"/>
    </row>
    <row r="14" customFormat="1" spans="1:11">
      <c r="A14" s="95" t="s">
        <v>41</v>
      </c>
      <c r="B14" s="95" t="s">
        <v>46</v>
      </c>
      <c r="C14" s="99">
        <f t="shared" ref="C14:F14" si="4">C15+C16+C17+C18+C19+C20</f>
        <v>5</v>
      </c>
      <c r="D14" s="99" t="e">
        <f t="shared" si="4"/>
        <v>#VALUE!</v>
      </c>
      <c r="E14" s="99">
        <f t="shared" si="4"/>
        <v>2584</v>
      </c>
      <c r="F14" s="99">
        <f t="shared" si="4"/>
        <v>2940</v>
      </c>
      <c r="G14" s="94">
        <f>F14/$F$5</f>
        <v>0.170817115875011</v>
      </c>
      <c r="H14" s="99"/>
      <c r="I14" s="99"/>
      <c r="J14" s="99"/>
      <c r="K14" s="108"/>
    </row>
    <row r="15" customFormat="1" spans="1:11">
      <c r="A15" s="99" t="s">
        <v>58</v>
      </c>
      <c r="B15" s="99" t="s">
        <v>65</v>
      </c>
      <c r="C15" s="99"/>
      <c r="D15" s="99"/>
      <c r="E15" s="99"/>
      <c r="F15" s="99"/>
      <c r="G15" s="94"/>
      <c r="H15" s="99"/>
      <c r="I15" s="99"/>
      <c r="J15" s="99"/>
      <c r="K15" s="108"/>
    </row>
    <row r="16" customFormat="1" spans="1:11">
      <c r="A16" s="99" t="s">
        <v>58</v>
      </c>
      <c r="B16" s="99" t="s">
        <v>66</v>
      </c>
      <c r="C16" s="99">
        <v>2</v>
      </c>
      <c r="D16" s="99" t="s">
        <v>287</v>
      </c>
      <c r="E16" s="99">
        <v>4</v>
      </c>
      <c r="F16" s="99">
        <v>1546</v>
      </c>
      <c r="G16" s="94">
        <f>F16/$F$5</f>
        <v>0.0898242384839342</v>
      </c>
      <c r="H16" s="99"/>
      <c r="I16" s="99"/>
      <c r="J16" s="99"/>
      <c r="K16" s="108"/>
    </row>
    <row r="17" customFormat="1" spans="1:11">
      <c r="A17" s="99" t="s">
        <v>58</v>
      </c>
      <c r="B17" s="99" t="s">
        <v>75</v>
      </c>
      <c r="C17" s="99"/>
      <c r="D17" s="99"/>
      <c r="E17" s="99"/>
      <c r="F17" s="99"/>
      <c r="G17" s="94"/>
      <c r="H17" s="99"/>
      <c r="I17" s="99"/>
      <c r="J17" s="99"/>
      <c r="K17" s="108"/>
    </row>
    <row r="18" customFormat="1" spans="1:11">
      <c r="A18" s="99" t="s">
        <v>58</v>
      </c>
      <c r="B18" s="99" t="s">
        <v>76</v>
      </c>
      <c r="C18" s="99">
        <v>3</v>
      </c>
      <c r="D18" s="99" t="s">
        <v>288</v>
      </c>
      <c r="E18" s="99">
        <v>2580</v>
      </c>
      <c r="F18" s="99">
        <v>1394</v>
      </c>
      <c r="G18" s="94">
        <f>F18/$F$5</f>
        <v>0.0809928773910765</v>
      </c>
      <c r="H18" s="99"/>
      <c r="I18" s="99"/>
      <c r="J18" s="99"/>
      <c r="K18" s="108"/>
    </row>
    <row r="19" customFormat="1" spans="1:11">
      <c r="A19" s="99" t="s">
        <v>58</v>
      </c>
      <c r="B19" s="99" t="s">
        <v>95</v>
      </c>
      <c r="C19" s="99"/>
      <c r="D19" s="99"/>
      <c r="E19" s="99"/>
      <c r="F19" s="99"/>
      <c r="G19" s="94"/>
      <c r="H19" s="99"/>
      <c r="I19" s="99"/>
      <c r="J19" s="99"/>
      <c r="K19" s="108"/>
    </row>
    <row r="20" customFormat="1" spans="1:11">
      <c r="A20" s="99" t="s">
        <v>58</v>
      </c>
      <c r="B20" s="99" t="s">
        <v>404</v>
      </c>
      <c r="C20" s="99"/>
      <c r="D20" s="99"/>
      <c r="E20" s="99"/>
      <c r="F20" s="99"/>
      <c r="G20" s="94"/>
      <c r="H20" s="99"/>
      <c r="I20" s="99"/>
      <c r="J20" s="99"/>
      <c r="K20" s="108"/>
    </row>
    <row r="21" s="78" customFormat="1" spans="1:15">
      <c r="A21" s="95" t="s">
        <v>41</v>
      </c>
      <c r="B21" s="96" t="s">
        <v>104</v>
      </c>
      <c r="C21" s="101">
        <f t="shared" ref="C21:F21" si="5">C22+C23+C24+C25</f>
        <v>3</v>
      </c>
      <c r="D21" s="101" t="e">
        <f t="shared" si="5"/>
        <v>#VALUE!</v>
      </c>
      <c r="E21" s="101">
        <f t="shared" si="5"/>
        <v>1300</v>
      </c>
      <c r="F21" s="101">
        <f t="shared" si="5"/>
        <v>650</v>
      </c>
      <c r="G21" s="94">
        <f>F21/$F$5</f>
        <v>0.0377656888839309</v>
      </c>
      <c r="H21"/>
      <c r="I21"/>
      <c r="J21"/>
      <c r="K21" s="108">
        <v>0</v>
      </c>
      <c r="N21" s="109" t="s">
        <v>290</v>
      </c>
      <c r="O21" s="78" t="str">
        <f>N21&amp;B21&amp;C21&amp;"个，计划投资"&amp;F21&amp;"万元，其中："</f>
        <v>2.加工流通项目3个，计划投资650万元，其中：</v>
      </c>
    </row>
    <row r="22" customFormat="1" spans="1:11">
      <c r="A22" s="99" t="s">
        <v>58</v>
      </c>
      <c r="B22" s="100" t="s">
        <v>105</v>
      </c>
      <c r="C22" s="100"/>
      <c r="D22" s="100"/>
      <c r="E22" s="100"/>
      <c r="F22" s="100"/>
      <c r="G22" s="94"/>
      <c r="H22" s="100"/>
      <c r="I22" s="100"/>
      <c r="J22" s="100"/>
      <c r="K22" s="108"/>
    </row>
    <row r="23" customFormat="1" spans="1:11">
      <c r="A23" s="99" t="s">
        <v>58</v>
      </c>
      <c r="B23" s="100" t="s">
        <v>106</v>
      </c>
      <c r="C23" s="100">
        <v>3</v>
      </c>
      <c r="D23" s="100" t="s">
        <v>358</v>
      </c>
      <c r="E23" s="100">
        <v>1300</v>
      </c>
      <c r="F23" s="100">
        <v>650</v>
      </c>
      <c r="G23" s="94">
        <f>F23/$F$5</f>
        <v>0.0377656888839309</v>
      </c>
      <c r="H23" s="100"/>
      <c r="I23" s="100"/>
      <c r="J23" s="100"/>
      <c r="K23" s="108"/>
    </row>
    <row r="24" customFormat="1" spans="1:15">
      <c r="A24" s="99" t="s">
        <v>58</v>
      </c>
      <c r="B24" s="100" t="s">
        <v>117</v>
      </c>
      <c r="C24" s="100"/>
      <c r="D24" s="100"/>
      <c r="E24" s="100"/>
      <c r="F24" s="100"/>
      <c r="G24" s="94"/>
      <c r="H24" s="100"/>
      <c r="I24" s="100"/>
      <c r="J24" s="100"/>
      <c r="K24" s="108"/>
      <c r="O24" t="str">
        <f>B24&amp;C24&amp;"个项目，建设规模"&amp;E24&amp;D24&amp;"，计划投资"&amp;F24&amp;"万元。"</f>
        <v>市场建设和农村电商物流个项目，建设规模，计划投资万元。</v>
      </c>
    </row>
    <row r="25" customFormat="1" spans="1:11">
      <c r="A25" s="99" t="s">
        <v>58</v>
      </c>
      <c r="B25" s="100" t="s">
        <v>118</v>
      </c>
      <c r="C25" s="100"/>
      <c r="D25" s="100"/>
      <c r="E25" s="100"/>
      <c r="F25" s="100"/>
      <c r="G25" s="94"/>
      <c r="H25" s="100"/>
      <c r="I25" s="100"/>
      <c r="J25" s="100"/>
      <c r="K25" s="108"/>
    </row>
    <row r="26" s="78" customFormat="1" spans="1:15">
      <c r="A26" s="95" t="s">
        <v>41</v>
      </c>
      <c r="B26" s="96" t="s">
        <v>119</v>
      </c>
      <c r="C26" s="101">
        <f t="shared" ref="C26:F26" si="6">C27+C28+C29</f>
        <v>3</v>
      </c>
      <c r="D26" s="101" t="e">
        <f t="shared" si="6"/>
        <v>#VALUE!</v>
      </c>
      <c r="E26" s="101">
        <f t="shared" si="6"/>
        <v>16.394</v>
      </c>
      <c r="F26" s="101">
        <f t="shared" si="6"/>
        <v>1660</v>
      </c>
      <c r="G26" s="94">
        <f>F26/$F$5</f>
        <v>0.0964477593035775</v>
      </c>
      <c r="H26"/>
      <c r="I26"/>
      <c r="J26"/>
      <c r="K26" s="108">
        <v>0</v>
      </c>
      <c r="N26" s="109" t="s">
        <v>291</v>
      </c>
      <c r="O26" s="78" t="str">
        <f>N26&amp;B26&amp;C26&amp;"个，计划投资"&amp;F26&amp;"万元，其中："</f>
        <v>3.配套基础设施项目3个，计划投资1660万元，其中：</v>
      </c>
    </row>
    <row r="27" customFormat="1" ht="24" spans="1:15">
      <c r="A27" s="99" t="s">
        <v>58</v>
      </c>
      <c r="B27" s="100" t="s">
        <v>120</v>
      </c>
      <c r="C27" s="102">
        <v>3</v>
      </c>
      <c r="D27" s="102" t="s">
        <v>292</v>
      </c>
      <c r="E27" s="102">
        <v>16.394</v>
      </c>
      <c r="F27" s="102">
        <v>1660</v>
      </c>
      <c r="G27" s="94">
        <f>F27/$F$5</f>
        <v>0.0964477593035775</v>
      </c>
      <c r="K27" s="108"/>
      <c r="O27" t="str">
        <f>B27&amp;C27&amp;"个项目，建设规模"&amp;E27&amp;D27&amp;"，计划投资"&amp;F27&amp;"万元；"</f>
        <v>小型农田水利设施建设(排碱渠、节水灌溉、防渗渠建设、其它乡村振兴有关的农田水利建设)3个项目，建设规模16.394公里，计划投资1660万元；</v>
      </c>
    </row>
    <row r="28" customFormat="1" spans="1:15">
      <c r="A28" s="99" t="s">
        <v>58</v>
      </c>
      <c r="B28" s="100" t="s">
        <v>149</v>
      </c>
      <c r="C28" s="102"/>
      <c r="D28" s="102"/>
      <c r="E28" s="102"/>
      <c r="F28" s="102"/>
      <c r="G28" s="94"/>
      <c r="K28" s="108"/>
      <c r="O28" t="str">
        <f>B28&amp;C28&amp;"个项目，建设规模"&amp;E28&amp;D28&amp;"，计划投资"&amp;F28&amp;"万元；"</f>
        <v>产业园（区）个项目，建设规模，计划投资万元；</v>
      </c>
    </row>
    <row r="29" customFormat="1" spans="1:15">
      <c r="A29" s="99" t="s">
        <v>58</v>
      </c>
      <c r="B29" s="100" t="s">
        <v>150</v>
      </c>
      <c r="C29" s="102"/>
      <c r="D29" s="102"/>
      <c r="E29" s="102"/>
      <c r="F29" s="102"/>
      <c r="G29" s="94"/>
      <c r="K29" s="108"/>
      <c r="O29" t="str">
        <f>B29&amp;C29&amp;"个项目，建设规模"&amp;E29&amp;D29&amp;"，计划投资"&amp;F29&amp;"万元。"</f>
        <v>其他（合作社补助、壮大村集体经济）个项目，建设规模，计划投资万元。</v>
      </c>
    </row>
    <row r="30" s="78" customFormat="1" spans="1:14">
      <c r="A30" s="95" t="s">
        <v>41</v>
      </c>
      <c r="B30" s="96" t="s">
        <v>151</v>
      </c>
      <c r="C30" s="101">
        <f t="shared" ref="C30:F30" si="7">C31+C32+C33+C34</f>
        <v>0</v>
      </c>
      <c r="D30" s="101">
        <f t="shared" si="7"/>
        <v>0</v>
      </c>
      <c r="E30" s="101">
        <f t="shared" si="7"/>
        <v>0</v>
      </c>
      <c r="F30" s="101">
        <f t="shared" si="7"/>
        <v>0</v>
      </c>
      <c r="G30" s="94"/>
      <c r="H30"/>
      <c r="I30"/>
      <c r="J30"/>
      <c r="K30" s="108">
        <v>0</v>
      </c>
      <c r="N30" s="109"/>
    </row>
    <row r="31" customFormat="1" spans="1:11">
      <c r="A31" s="99" t="s">
        <v>58</v>
      </c>
      <c r="B31" s="100" t="s">
        <v>152</v>
      </c>
      <c r="C31" s="102"/>
      <c r="D31" s="102"/>
      <c r="E31" s="102"/>
      <c r="F31" s="102"/>
      <c r="G31" s="94"/>
      <c r="K31" s="108"/>
    </row>
    <row r="32" customFormat="1" spans="1:11">
      <c r="A32" s="99" t="s">
        <v>58</v>
      </c>
      <c r="B32" s="100" t="s">
        <v>153</v>
      </c>
      <c r="C32" s="102"/>
      <c r="D32" s="102"/>
      <c r="E32" s="102"/>
      <c r="F32" s="102"/>
      <c r="G32" s="94"/>
      <c r="K32" s="108"/>
    </row>
    <row r="33" customFormat="1" spans="1:11">
      <c r="A33" s="99" t="s">
        <v>58</v>
      </c>
      <c r="B33" s="100" t="s">
        <v>154</v>
      </c>
      <c r="C33" s="102"/>
      <c r="D33" s="102"/>
      <c r="E33" s="102"/>
      <c r="F33" s="102"/>
      <c r="G33" s="94"/>
      <c r="K33" s="108"/>
    </row>
    <row r="34" customFormat="1" spans="1:11">
      <c r="A34" s="99" t="s">
        <v>58</v>
      </c>
      <c r="B34" s="100" t="s">
        <v>155</v>
      </c>
      <c r="C34" s="102"/>
      <c r="D34" s="102"/>
      <c r="E34" s="102"/>
      <c r="F34" s="102"/>
      <c r="G34" s="94"/>
      <c r="K34" s="108"/>
    </row>
    <row r="35" s="78" customFormat="1" spans="1:15">
      <c r="A35" s="95" t="s">
        <v>41</v>
      </c>
      <c r="B35" s="96" t="s">
        <v>156</v>
      </c>
      <c r="C35" s="101">
        <f t="shared" ref="C35:F35" si="8">C36+C37+C38+C39+C40</f>
        <v>1</v>
      </c>
      <c r="D35" s="101" t="e">
        <f t="shared" si="8"/>
        <v>#VALUE!</v>
      </c>
      <c r="E35" s="101">
        <f t="shared" si="8"/>
        <v>1300</v>
      </c>
      <c r="F35" s="101">
        <f t="shared" si="8"/>
        <v>250</v>
      </c>
      <c r="G35" s="94">
        <f>F35/$F$5</f>
        <v>0.0145252649553581</v>
      </c>
      <c r="H35"/>
      <c r="I35"/>
      <c r="J35"/>
      <c r="K35" s="108">
        <v>0</v>
      </c>
      <c r="N35" s="109" t="s">
        <v>293</v>
      </c>
      <c r="O35" s="78" t="str">
        <f>N35&amp;B35&amp;C35&amp;"个，计划投资"&amp;F35&amp;"万元，其中："</f>
        <v>4.金融保险配套项目1个，计划投资250万元，其中：</v>
      </c>
    </row>
    <row r="36" customFormat="1" spans="1:15">
      <c r="A36" s="99" t="s">
        <v>58</v>
      </c>
      <c r="B36" s="100" t="s">
        <v>157</v>
      </c>
      <c r="C36" s="102">
        <v>1</v>
      </c>
      <c r="D36" s="102" t="s">
        <v>23</v>
      </c>
      <c r="E36" s="102">
        <v>1300</v>
      </c>
      <c r="F36" s="102">
        <v>250</v>
      </c>
      <c r="G36" s="94">
        <f>F36/$F$5</f>
        <v>0.0145252649553581</v>
      </c>
      <c r="K36" s="108"/>
      <c r="O36" t="str">
        <f>B36&amp;C36&amp;"个项目，建设规模"&amp;E36&amp;D36&amp;"，计划投资"&amp;F36&amp;"万元。"</f>
        <v>小额贷款贴息1个项目，建设规模1300户，计划投资250万元。</v>
      </c>
    </row>
    <row r="37" customFormat="1" spans="1:11">
      <c r="A37" s="99" t="s">
        <v>58</v>
      </c>
      <c r="B37" s="100" t="s">
        <v>164</v>
      </c>
      <c r="C37" s="102"/>
      <c r="D37" s="102"/>
      <c r="E37" s="102"/>
      <c r="F37" s="102"/>
      <c r="G37" s="94"/>
      <c r="K37" s="108"/>
    </row>
    <row r="38" customFormat="1" spans="1:11">
      <c r="A38" s="99" t="s">
        <v>58</v>
      </c>
      <c r="B38" s="100" t="s">
        <v>165</v>
      </c>
      <c r="C38" s="102"/>
      <c r="D38" s="102"/>
      <c r="E38" s="102"/>
      <c r="F38" s="102"/>
      <c r="G38" s="94"/>
      <c r="K38" s="108"/>
    </row>
    <row r="39" customFormat="1" spans="1:11">
      <c r="A39" s="99" t="s">
        <v>58</v>
      </c>
      <c r="B39" s="100" t="s">
        <v>166</v>
      </c>
      <c r="C39" s="102"/>
      <c r="D39" s="102"/>
      <c r="E39" s="102"/>
      <c r="F39" s="102"/>
      <c r="G39" s="94"/>
      <c r="K39" s="108"/>
    </row>
    <row r="40" customFormat="1" spans="1:11">
      <c r="A40" s="99" t="s">
        <v>58</v>
      </c>
      <c r="B40" s="100" t="s">
        <v>167</v>
      </c>
      <c r="C40" s="102"/>
      <c r="D40" s="102"/>
      <c r="E40" s="102"/>
      <c r="F40" s="102"/>
      <c r="G40" s="94"/>
      <c r="K40" s="108"/>
    </row>
    <row r="41" s="79" customFormat="1" spans="1:15">
      <c r="A41" s="91" t="s">
        <v>39</v>
      </c>
      <c r="B41" s="92" t="s">
        <v>168</v>
      </c>
      <c r="C41" s="103">
        <f t="shared" ref="C41:F41" si="9">C42+C45+C49+C52+C56</f>
        <v>1</v>
      </c>
      <c r="D41" s="103" t="e">
        <f t="shared" si="9"/>
        <v>#VALUE!</v>
      </c>
      <c r="E41" s="103">
        <f t="shared" si="9"/>
        <v>0</v>
      </c>
      <c r="F41" s="103">
        <f t="shared" si="9"/>
        <v>102</v>
      </c>
      <c r="G41" s="94">
        <f>F41/$F$5</f>
        <v>0.00592630810178608</v>
      </c>
      <c r="H41"/>
      <c r="I41"/>
      <c r="J41"/>
      <c r="K41" s="108">
        <v>0</v>
      </c>
      <c r="L41" s="110">
        <v>0.7</v>
      </c>
      <c r="M41" s="110" t="s">
        <v>284</v>
      </c>
      <c r="N41" s="110" t="s">
        <v>294</v>
      </c>
      <c r="O41" s="110" t="str">
        <f>N41&amp;B41&amp;"类项目"&amp;C41&amp;"个项目，计划投资"&amp;F41&amp;"万元，投资占比"&amp;L41&amp;M41&amp;"。"</f>
        <v>（二）就业项目类项目1个项目，计划投资102万元，投资占比0.7%。</v>
      </c>
    </row>
    <row r="42" s="78" customFormat="1" spans="1:14">
      <c r="A42" s="95" t="s">
        <v>41</v>
      </c>
      <c r="B42" s="96" t="s">
        <v>169</v>
      </c>
      <c r="C42" s="101">
        <f t="shared" ref="C42:F42" si="10">C43+C44</f>
        <v>1</v>
      </c>
      <c r="D42" s="101" t="e">
        <f t="shared" si="10"/>
        <v>#VALUE!</v>
      </c>
      <c r="E42" s="101">
        <f t="shared" si="10"/>
        <v>0</v>
      </c>
      <c r="F42" s="101">
        <f t="shared" si="10"/>
        <v>102</v>
      </c>
      <c r="G42" s="94">
        <f>F42/$F$5</f>
        <v>0.00592630810178608</v>
      </c>
      <c r="H42"/>
      <c r="I42"/>
      <c r="J42"/>
      <c r="K42" s="108">
        <v>0</v>
      </c>
      <c r="N42" s="109"/>
    </row>
    <row r="43" customFormat="1" spans="1:11">
      <c r="A43" s="99" t="s">
        <v>58</v>
      </c>
      <c r="B43" s="100" t="s">
        <v>170</v>
      </c>
      <c r="C43" s="102">
        <v>1</v>
      </c>
      <c r="D43" s="102" t="s">
        <v>24</v>
      </c>
      <c r="E43" s="102"/>
      <c r="F43" s="102">
        <v>102</v>
      </c>
      <c r="G43" s="94">
        <f>F43/$F$5</f>
        <v>0.00592630810178608</v>
      </c>
      <c r="K43" s="108"/>
    </row>
    <row r="44" customFormat="1" spans="1:11">
      <c r="A44" s="99" t="s">
        <v>58</v>
      </c>
      <c r="B44" s="100" t="s">
        <v>179</v>
      </c>
      <c r="C44" s="102"/>
      <c r="D44" s="102"/>
      <c r="E44" s="102"/>
      <c r="F44" s="102"/>
      <c r="G44" s="94"/>
      <c r="K44" s="108"/>
    </row>
    <row r="45" s="78" customFormat="1" spans="1:14">
      <c r="A45" s="95" t="s">
        <v>41</v>
      </c>
      <c r="B45" s="96" t="s">
        <v>180</v>
      </c>
      <c r="C45" s="101"/>
      <c r="D45" s="101"/>
      <c r="E45" s="101"/>
      <c r="F45" s="101"/>
      <c r="G45" s="94"/>
      <c r="H45"/>
      <c r="I45"/>
      <c r="J45"/>
      <c r="K45" s="108">
        <v>0</v>
      </c>
      <c r="N45" s="109"/>
    </row>
    <row r="46" customFormat="1" spans="1:11">
      <c r="A46" s="99" t="s">
        <v>58</v>
      </c>
      <c r="B46" s="100" t="s">
        <v>181</v>
      </c>
      <c r="C46" s="102"/>
      <c r="D46" s="102"/>
      <c r="E46" s="102"/>
      <c r="F46" s="102"/>
      <c r="G46" s="94"/>
      <c r="K46" s="108"/>
    </row>
    <row r="47" customFormat="1" spans="1:11">
      <c r="A47" s="99" t="s">
        <v>58</v>
      </c>
      <c r="B47" s="100" t="s">
        <v>182</v>
      </c>
      <c r="C47" s="102"/>
      <c r="D47" s="102"/>
      <c r="E47" s="102"/>
      <c r="F47" s="102"/>
      <c r="G47" s="94"/>
      <c r="K47" s="108"/>
    </row>
    <row r="48" customFormat="1" spans="1:11">
      <c r="A48" s="99" t="s">
        <v>58</v>
      </c>
      <c r="B48" s="100" t="s">
        <v>183</v>
      </c>
      <c r="C48" s="102"/>
      <c r="D48" s="102"/>
      <c r="E48" s="102"/>
      <c r="F48" s="102"/>
      <c r="G48" s="94"/>
      <c r="K48" s="108"/>
    </row>
    <row r="49" s="78" customFormat="1" spans="1:14">
      <c r="A49" s="95" t="s">
        <v>41</v>
      </c>
      <c r="B49" s="96" t="s">
        <v>184</v>
      </c>
      <c r="C49" s="101"/>
      <c r="D49" s="101"/>
      <c r="E49" s="101"/>
      <c r="F49" s="101"/>
      <c r="G49" s="94"/>
      <c r="H49"/>
      <c r="I49"/>
      <c r="J49"/>
      <c r="K49" s="108">
        <v>0</v>
      </c>
      <c r="N49" s="109"/>
    </row>
    <row r="50" customFormat="1" spans="1:11">
      <c r="A50" s="99" t="s">
        <v>58</v>
      </c>
      <c r="B50" s="100" t="s">
        <v>185</v>
      </c>
      <c r="C50" s="102"/>
      <c r="D50" s="102"/>
      <c r="E50" s="102"/>
      <c r="F50" s="102"/>
      <c r="G50" s="94"/>
      <c r="K50" s="108"/>
    </row>
    <row r="51" customFormat="1" spans="1:11">
      <c r="A51" s="99" t="s">
        <v>58</v>
      </c>
      <c r="B51" s="100" t="s">
        <v>186</v>
      </c>
      <c r="C51" s="102"/>
      <c r="D51" s="102"/>
      <c r="E51" s="102"/>
      <c r="F51" s="102"/>
      <c r="G51" s="94"/>
      <c r="K51" s="108"/>
    </row>
    <row r="52" s="78" customFormat="1" spans="1:14">
      <c r="A52" s="95" t="s">
        <v>41</v>
      </c>
      <c r="B52" s="96" t="s">
        <v>187</v>
      </c>
      <c r="C52" s="101"/>
      <c r="D52" s="101"/>
      <c r="E52" s="101"/>
      <c r="F52" s="101"/>
      <c r="G52" s="94"/>
      <c r="H52"/>
      <c r="I52"/>
      <c r="J52"/>
      <c r="K52" s="108">
        <v>0</v>
      </c>
      <c r="N52" s="109"/>
    </row>
    <row r="53" customFormat="1" spans="1:11">
      <c r="A53" s="99" t="s">
        <v>58</v>
      </c>
      <c r="B53" s="100" t="s">
        <v>188</v>
      </c>
      <c r="C53" s="102"/>
      <c r="D53" s="102"/>
      <c r="E53" s="102"/>
      <c r="F53" s="102"/>
      <c r="G53" s="94"/>
      <c r="K53" s="108"/>
    </row>
    <row r="54" customFormat="1" spans="1:11">
      <c r="A54" s="99" t="s">
        <v>58</v>
      </c>
      <c r="B54" s="100" t="s">
        <v>189</v>
      </c>
      <c r="C54" s="102"/>
      <c r="D54" s="102"/>
      <c r="E54" s="102"/>
      <c r="F54" s="102"/>
      <c r="G54" s="94"/>
      <c r="K54" s="108"/>
    </row>
    <row r="55" customFormat="1" spans="1:11">
      <c r="A55" s="99" t="s">
        <v>58</v>
      </c>
      <c r="B55" s="100" t="s">
        <v>190</v>
      </c>
      <c r="C55" s="102"/>
      <c r="D55" s="102"/>
      <c r="E55" s="102"/>
      <c r="F55" s="102"/>
      <c r="G55" s="94"/>
      <c r="K55" s="108"/>
    </row>
    <row r="56" s="78" customFormat="1" spans="1:15">
      <c r="A56" s="95" t="s">
        <v>41</v>
      </c>
      <c r="B56" s="96" t="s">
        <v>191</v>
      </c>
      <c r="C56" s="101"/>
      <c r="D56" s="101"/>
      <c r="E56" s="101"/>
      <c r="F56" s="101"/>
      <c r="G56" s="94"/>
      <c r="H56"/>
      <c r="I56"/>
      <c r="J56"/>
      <c r="K56" s="108">
        <v>0</v>
      </c>
      <c r="N56" s="109" t="s">
        <v>286</v>
      </c>
      <c r="O56" s="78" t="str">
        <f>N56&amp;B56&amp;C56&amp;"个，计划投资"&amp;F56&amp;"万元，其中："</f>
        <v>1.公益性岗位个，计划投资万元，其中：</v>
      </c>
    </row>
    <row r="57" customFormat="1" spans="1:15">
      <c r="A57" s="99" t="s">
        <v>58</v>
      </c>
      <c r="B57" s="100" t="s">
        <v>191</v>
      </c>
      <c r="C57" s="102"/>
      <c r="D57" s="102"/>
      <c r="E57" s="102"/>
      <c r="F57" s="102"/>
      <c r="G57" s="94"/>
      <c r="K57" s="108"/>
      <c r="O57" t="str">
        <f>B57&amp;C57&amp;"个项目，建设规模"&amp;E57&amp;D57&amp;"，计划投资"&amp;F57&amp;"万元。"</f>
        <v>公益性岗位个项目，建设规模，计划投资万元。</v>
      </c>
    </row>
    <row r="58" s="79" customFormat="1" spans="1:15">
      <c r="A58" s="91" t="s">
        <v>39</v>
      </c>
      <c r="B58" s="92" t="s">
        <v>192</v>
      </c>
      <c r="C58" s="103">
        <f t="shared" ref="C58:F58" si="11">C59+C69+C74</f>
        <v>8</v>
      </c>
      <c r="D58" s="103" t="e">
        <f t="shared" si="11"/>
        <v>#VALUE!</v>
      </c>
      <c r="E58" s="103">
        <f t="shared" si="11"/>
        <v>64.793</v>
      </c>
      <c r="F58" s="103">
        <f t="shared" si="11"/>
        <v>9317.39</v>
      </c>
      <c r="G58" s="94">
        <f>F58/$F$5</f>
        <v>0.541350233769614</v>
      </c>
      <c r="H58"/>
      <c r="I58"/>
      <c r="J58"/>
      <c r="K58" s="108">
        <v>0</v>
      </c>
      <c r="L58" s="110">
        <v>24.97</v>
      </c>
      <c r="M58" s="110" t="s">
        <v>284</v>
      </c>
      <c r="N58" s="110" t="s">
        <v>295</v>
      </c>
      <c r="O58" s="110" t="str">
        <f>N58&amp;B58&amp;"类项目"&amp;C58&amp;"个项目，计划投资"&amp;F58&amp;"万元，投资占比"&amp;L58&amp;M58&amp;"。"</f>
        <v>（三）乡村建设行动类项目8个项目，计划投资9317.39万元，投资占比24.97%。</v>
      </c>
    </row>
    <row r="59" s="78" customFormat="1" spans="1:15">
      <c r="A59" s="95" t="s">
        <v>41</v>
      </c>
      <c r="B59" s="96" t="s">
        <v>193</v>
      </c>
      <c r="C59" s="101">
        <f t="shared" ref="C59:F59" si="12">C60+C61+C62+C63+C64+C65+C66+C67+C68</f>
        <v>4</v>
      </c>
      <c r="D59" s="101" t="e">
        <f t="shared" si="12"/>
        <v>#VALUE!</v>
      </c>
      <c r="E59" s="101">
        <f t="shared" si="12"/>
        <v>29.293</v>
      </c>
      <c r="F59" s="101">
        <f t="shared" si="12"/>
        <v>6817.39</v>
      </c>
      <c r="G59" s="94">
        <f>F59/$F$5</f>
        <v>0.396097584216034</v>
      </c>
      <c r="H59"/>
      <c r="I59"/>
      <c r="J59"/>
      <c r="K59" s="108">
        <v>0</v>
      </c>
      <c r="N59" s="109" t="s">
        <v>286</v>
      </c>
      <c r="O59" s="78" t="str">
        <f>N59&amp;B59&amp;"类项目"&amp;C59&amp;"个，计划投资"&amp;F59&amp;"万元，其中："</f>
        <v>1.农村基础设施（含产业基础设施配套）类项目4个，计划投资6817.39万元，其中：</v>
      </c>
    </row>
    <row r="60" customFormat="1" spans="1:11">
      <c r="A60" s="99" t="s">
        <v>58</v>
      </c>
      <c r="B60" s="100" t="s">
        <v>194</v>
      </c>
      <c r="C60" s="104"/>
      <c r="D60" s="104"/>
      <c r="E60" s="104"/>
      <c r="F60" s="104"/>
      <c r="G60" s="94"/>
      <c r="K60" s="111"/>
    </row>
    <row r="61" customFormat="1" ht="48" spans="1:15">
      <c r="A61" s="99" t="s">
        <v>58</v>
      </c>
      <c r="B61" s="100" t="s">
        <v>195</v>
      </c>
      <c r="C61" s="104"/>
      <c r="D61" s="104"/>
      <c r="E61" s="104"/>
      <c r="F61" s="104"/>
      <c r="G61" s="94"/>
      <c r="K61" s="111"/>
      <c r="O61" t="str">
        <f t="shared" ref="O61:O65" si="13">B61&amp;C61&amp;"个项目，建设规模"&amp;E61&amp;D61&amp;"，计划投资"&amp;F61&amp;"万元；"</f>
        <v>农村道路（县乡之间、乡乡之间、乡村之间及其沿线管理、服务等附属设施；道路安全生命防护工程、危旧桥梁改造；乡级客货运输站场、招呼站；村内道路、通户路等）个项目，建设规模，计划投资万元；</v>
      </c>
    </row>
    <row r="62" customFormat="1" spans="1:15">
      <c r="A62" s="99" t="s">
        <v>58</v>
      </c>
      <c r="B62" s="100" t="s">
        <v>196</v>
      </c>
      <c r="C62" s="104"/>
      <c r="D62" s="104"/>
      <c r="E62" s="104"/>
      <c r="F62" s="104"/>
      <c r="G62" s="94"/>
      <c r="K62" s="111"/>
      <c r="O62" t="str">
        <f t="shared" si="13"/>
        <v>产业路、资源路、旅游路建设个项目，建设规模，计划投资万元；</v>
      </c>
    </row>
    <row r="63" customFormat="1" spans="1:11">
      <c r="A63" s="99" t="s">
        <v>58</v>
      </c>
      <c r="B63" s="100" t="s">
        <v>197</v>
      </c>
      <c r="C63" s="104">
        <v>3</v>
      </c>
      <c r="D63" s="104" t="s">
        <v>292</v>
      </c>
      <c r="E63" s="104">
        <v>20.18</v>
      </c>
      <c r="F63" s="104">
        <v>4017.39</v>
      </c>
      <c r="G63" s="94">
        <f>F63/$F$5</f>
        <v>0.233414616716024</v>
      </c>
      <c r="K63" s="111"/>
    </row>
    <row r="64" customFormat="1" spans="1:11">
      <c r="A64" s="99" t="s">
        <v>58</v>
      </c>
      <c r="B64" s="100" t="s">
        <v>216</v>
      </c>
      <c r="C64" s="104"/>
      <c r="D64" s="104"/>
      <c r="E64" s="104"/>
      <c r="F64" s="104"/>
      <c r="G64" s="94"/>
      <c r="K64" s="111"/>
    </row>
    <row r="65" customFormat="1" ht="24" spans="1:15">
      <c r="A65" s="99" t="s">
        <v>58</v>
      </c>
      <c r="B65" s="100" t="s">
        <v>217</v>
      </c>
      <c r="C65" s="104"/>
      <c r="D65" s="104"/>
      <c r="E65" s="104"/>
      <c r="F65" s="104"/>
      <c r="G65" s="94"/>
      <c r="K65" s="111"/>
      <c r="O65" t="str">
        <f t="shared" si="13"/>
        <v>数字乡村建设（信息通信基础设施建设、数字化、智能化建设等）个项目，建设规模，计划投资万元；</v>
      </c>
    </row>
    <row r="66" customFormat="1" ht="24" spans="1:11">
      <c r="A66" s="99" t="s">
        <v>58</v>
      </c>
      <c r="B66" s="100" t="s">
        <v>405</v>
      </c>
      <c r="C66" s="104"/>
      <c r="D66" s="104"/>
      <c r="E66" s="104"/>
      <c r="F66" s="104"/>
      <c r="G66" s="94"/>
      <c r="K66" s="111"/>
    </row>
    <row r="67" customFormat="1" spans="1:11">
      <c r="A67" s="99" t="s">
        <v>58</v>
      </c>
      <c r="B67" s="100" t="s">
        <v>219</v>
      </c>
      <c r="C67" s="104"/>
      <c r="D67" s="104"/>
      <c r="E67" s="104"/>
      <c r="F67" s="104"/>
      <c r="G67" s="94"/>
      <c r="K67" s="111"/>
    </row>
    <row r="68" customFormat="1" spans="1:15">
      <c r="A68" s="99" t="s">
        <v>58</v>
      </c>
      <c r="B68" s="100" t="s">
        <v>220</v>
      </c>
      <c r="C68" s="104">
        <v>1</v>
      </c>
      <c r="D68" s="104" t="s">
        <v>292</v>
      </c>
      <c r="E68" s="104">
        <v>9.113</v>
      </c>
      <c r="F68" s="104">
        <v>2800</v>
      </c>
      <c r="G68" s="94"/>
      <c r="K68" s="111"/>
      <c r="O68" t="str">
        <f>B68&amp;C68&amp;"个项目，建设规模"&amp;E68&amp;D68&amp;"，计划投资"&amp;F68&amp;"万元。"</f>
        <v>其他（防洪工程、排碱渠，渠道清淤）1个项目，建设规模9.113公里，计划投资2800万元。</v>
      </c>
    </row>
    <row r="69" s="78" customFormat="1" spans="1:15">
      <c r="A69" s="96" t="s">
        <v>41</v>
      </c>
      <c r="B69" s="96" t="s">
        <v>221</v>
      </c>
      <c r="C69" s="112">
        <f t="shared" ref="C69:F69" si="14">C70+C71+C72+C73</f>
        <v>4</v>
      </c>
      <c r="D69" s="112" t="e">
        <f t="shared" si="14"/>
        <v>#VALUE!</v>
      </c>
      <c r="E69" s="112">
        <f t="shared" si="14"/>
        <v>35.5</v>
      </c>
      <c r="F69" s="112">
        <f t="shared" si="14"/>
        <v>2500</v>
      </c>
      <c r="G69" s="94">
        <f>F69/$F$5</f>
        <v>0.14525264955358</v>
      </c>
      <c r="H69"/>
      <c r="I69"/>
      <c r="J69"/>
      <c r="K69" s="111">
        <v>0</v>
      </c>
      <c r="N69" s="109" t="s">
        <v>290</v>
      </c>
      <c r="O69" s="78" t="str">
        <f>N69&amp;B69&amp;"类项目"&amp;C69&amp;"个，计划投资"&amp;F69&amp;"万元，其中："</f>
        <v>2.人居环境整治类项目4个，计划投资2500万元，其中：</v>
      </c>
    </row>
    <row r="70" customFormat="1" spans="1:11">
      <c r="A70" s="99" t="s">
        <v>58</v>
      </c>
      <c r="B70" s="100" t="s">
        <v>222</v>
      </c>
      <c r="C70" s="104"/>
      <c r="D70" s="104"/>
      <c r="E70" s="104"/>
      <c r="F70" s="104"/>
      <c r="G70" s="94"/>
      <c r="K70" s="111"/>
    </row>
    <row r="71" customFormat="1" spans="1:15">
      <c r="A71" s="99" t="s">
        <v>58</v>
      </c>
      <c r="B71" s="100" t="s">
        <v>223</v>
      </c>
      <c r="C71" s="104">
        <v>4</v>
      </c>
      <c r="D71" s="104" t="s">
        <v>292</v>
      </c>
      <c r="E71" s="104">
        <v>35.5</v>
      </c>
      <c r="F71" s="104">
        <v>2500</v>
      </c>
      <c r="G71" s="94">
        <f>F71/$F$5</f>
        <v>0.14525264955358</v>
      </c>
      <c r="K71" s="111"/>
      <c r="O71" t="str">
        <f>B71&amp;C71&amp;"个项目，建设规模"&amp;E71&amp;D71&amp;"，计划投资"&amp;F71&amp;"万元；"</f>
        <v>农村污水治理4个项目，建设规模35.5公里，计划投资2500万元；</v>
      </c>
    </row>
    <row r="72" customFormat="1" spans="1:15">
      <c r="A72" s="99" t="s">
        <v>58</v>
      </c>
      <c r="B72" s="100" t="s">
        <v>230</v>
      </c>
      <c r="C72" s="104"/>
      <c r="D72" s="104"/>
      <c r="E72" s="104"/>
      <c r="F72" s="104"/>
      <c r="G72" s="94"/>
      <c r="K72" s="111"/>
      <c r="O72" t="str">
        <f>B72&amp;C72&amp;"个项目，建设规模"&amp;E72&amp;D72&amp;"，计划投资"&amp;F72&amp;"万元；"</f>
        <v>农村垃圾治理个项目，建设规模，计划投资万元；</v>
      </c>
    </row>
    <row r="73" customFormat="1" spans="1:15">
      <c r="A73" s="99" t="s">
        <v>58</v>
      </c>
      <c r="B73" s="100" t="s">
        <v>231</v>
      </c>
      <c r="C73" s="104"/>
      <c r="D73" s="104"/>
      <c r="E73" s="104"/>
      <c r="F73" s="104"/>
      <c r="G73" s="94"/>
      <c r="K73" s="111"/>
      <c r="O73" t="str">
        <f>B73&amp;C73&amp;"个项目，建设规模"&amp;E73&amp;D73&amp;"，计划投资"&amp;F73&amp;"万元。"</f>
        <v>村容村貌提升个项目，建设规模，计划投资万元。</v>
      </c>
    </row>
    <row r="74" s="78" customFormat="1" spans="1:14">
      <c r="A74" s="96" t="s">
        <v>41</v>
      </c>
      <c r="B74" s="96" t="s">
        <v>232</v>
      </c>
      <c r="C74" s="113">
        <f t="shared" ref="C74:F74" si="15">C75+C76+C77+C78+C79+C80</f>
        <v>0</v>
      </c>
      <c r="D74" s="113">
        <f t="shared" si="15"/>
        <v>0</v>
      </c>
      <c r="E74" s="113">
        <f t="shared" si="15"/>
        <v>0</v>
      </c>
      <c r="F74" s="113">
        <f t="shared" si="15"/>
        <v>0</v>
      </c>
      <c r="G74" s="94"/>
      <c r="H74"/>
      <c r="I74"/>
      <c r="J74"/>
      <c r="K74" s="115">
        <v>0</v>
      </c>
      <c r="N74" s="109"/>
    </row>
    <row r="75" customFormat="1" spans="1:11">
      <c r="A75" s="99" t="s">
        <v>58</v>
      </c>
      <c r="B75" s="100" t="s">
        <v>233</v>
      </c>
      <c r="C75" s="104"/>
      <c r="D75" s="104"/>
      <c r="E75" s="104"/>
      <c r="F75" s="104"/>
      <c r="G75" s="94"/>
      <c r="K75" s="111"/>
    </row>
    <row r="76" customFormat="1" spans="1:11">
      <c r="A76" s="99" t="s">
        <v>58</v>
      </c>
      <c r="B76" s="100" t="s">
        <v>234</v>
      </c>
      <c r="C76" s="104"/>
      <c r="D76" s="104"/>
      <c r="E76" s="104"/>
      <c r="F76" s="104"/>
      <c r="G76" s="94"/>
      <c r="K76" s="111"/>
    </row>
    <row r="77" customFormat="1" ht="24" spans="1:11">
      <c r="A77" s="99" t="s">
        <v>58</v>
      </c>
      <c r="B77" s="100" t="s">
        <v>235</v>
      </c>
      <c r="C77" s="104"/>
      <c r="D77" s="104"/>
      <c r="E77" s="104"/>
      <c r="F77" s="104"/>
      <c r="G77" s="94"/>
      <c r="K77" s="111"/>
    </row>
    <row r="78" customFormat="1" spans="1:11">
      <c r="A78" s="99" t="s">
        <v>58</v>
      </c>
      <c r="B78" s="100" t="s">
        <v>236</v>
      </c>
      <c r="C78" s="104"/>
      <c r="D78" s="104"/>
      <c r="E78" s="104"/>
      <c r="F78" s="104"/>
      <c r="G78" s="94"/>
      <c r="K78" s="111"/>
    </row>
    <row r="79" customFormat="1" spans="1:11">
      <c r="A79" s="99" t="s">
        <v>58</v>
      </c>
      <c r="B79" s="100" t="s">
        <v>237</v>
      </c>
      <c r="C79" s="104"/>
      <c r="D79" s="104"/>
      <c r="E79" s="104"/>
      <c r="F79" s="104"/>
      <c r="G79" s="94"/>
      <c r="K79" s="111"/>
    </row>
    <row r="80" customFormat="1" ht="36" spans="1:11">
      <c r="A80" s="99" t="s">
        <v>58</v>
      </c>
      <c r="B80" s="100" t="s">
        <v>238</v>
      </c>
      <c r="C80" s="104"/>
      <c r="D80" s="104"/>
      <c r="E80" s="104"/>
      <c r="F80" s="104"/>
      <c r="G80" s="94"/>
      <c r="K80" s="111"/>
    </row>
    <row r="81" s="79" customFormat="1" spans="1:15">
      <c r="A81" s="91" t="s">
        <v>39</v>
      </c>
      <c r="B81" s="92" t="s">
        <v>239</v>
      </c>
      <c r="C81" s="114">
        <f t="shared" ref="C81:F81" si="16">C82</f>
        <v>0</v>
      </c>
      <c r="D81" s="114">
        <f t="shared" si="16"/>
        <v>0</v>
      </c>
      <c r="E81" s="114">
        <f t="shared" si="16"/>
        <v>0</v>
      </c>
      <c r="F81" s="114">
        <f t="shared" si="16"/>
        <v>0</v>
      </c>
      <c r="G81" s="94"/>
      <c r="H81"/>
      <c r="I81"/>
      <c r="J81"/>
      <c r="K81" s="111">
        <v>0</v>
      </c>
      <c r="L81" s="110">
        <v>0.17</v>
      </c>
      <c r="M81" s="110" t="s">
        <v>284</v>
      </c>
      <c r="N81" s="110" t="s">
        <v>296</v>
      </c>
      <c r="O81" s="110" t="str">
        <f>N81&amp;B81&amp;"类项目"&amp;C81&amp;"个项目，计划投资"&amp;F81&amp;"万元，投资占比"&amp;L81&amp;M81&amp;"。"</f>
        <v>（四）易地搬迁后扶类项目0个项目，计划投资0万元，投资占比0.17%。</v>
      </c>
    </row>
    <row r="82" s="78" customFormat="1" spans="1:15">
      <c r="A82" s="95" t="s">
        <v>41</v>
      </c>
      <c r="B82" s="96" t="s">
        <v>239</v>
      </c>
      <c r="C82" s="112">
        <f t="shared" ref="C82:F82" si="17">C83+C84+C85+C86+C87+C88</f>
        <v>0</v>
      </c>
      <c r="D82" s="112">
        <f t="shared" si="17"/>
        <v>0</v>
      </c>
      <c r="E82" s="112">
        <f t="shared" si="17"/>
        <v>0</v>
      </c>
      <c r="F82" s="112">
        <f t="shared" si="17"/>
        <v>0</v>
      </c>
      <c r="G82" s="94"/>
      <c r="H82"/>
      <c r="I82"/>
      <c r="J82"/>
      <c r="K82" s="111">
        <v>0</v>
      </c>
      <c r="N82" s="109" t="s">
        <v>286</v>
      </c>
      <c r="O82" s="78" t="str">
        <f>N82&amp;B82&amp;"类项目"&amp;C82&amp;"个，计划投资"&amp;F82&amp;"万元，其中："</f>
        <v>1.易地搬迁后扶类项目0个，计划投资0万元，其中：</v>
      </c>
    </row>
    <row r="83" customFormat="1" spans="1:11">
      <c r="A83" s="99" t="s">
        <v>58</v>
      </c>
      <c r="B83" s="100" t="s">
        <v>240</v>
      </c>
      <c r="C83" s="104"/>
      <c r="D83" s="104"/>
      <c r="E83" s="104"/>
      <c r="F83" s="104"/>
      <c r="G83" s="94"/>
      <c r="K83" s="111"/>
    </row>
    <row r="84" customFormat="1" spans="1:11">
      <c r="A84" s="99" t="s">
        <v>58</v>
      </c>
      <c r="B84" s="100" t="s">
        <v>241</v>
      </c>
      <c r="C84" s="104"/>
      <c r="D84" s="104"/>
      <c r="E84" s="104"/>
      <c r="F84" s="104"/>
      <c r="G84" s="94"/>
      <c r="K84" s="111"/>
    </row>
    <row r="85" customFormat="1" spans="1:11">
      <c r="A85" s="99" t="s">
        <v>58</v>
      </c>
      <c r="B85" s="100" t="s">
        <v>242</v>
      </c>
      <c r="C85" s="104"/>
      <c r="D85" s="104"/>
      <c r="E85" s="104"/>
      <c r="F85" s="104"/>
      <c r="G85" s="94"/>
      <c r="K85" s="111"/>
    </row>
    <row r="86" customFormat="1" spans="1:11">
      <c r="A86" s="99" t="s">
        <v>58</v>
      </c>
      <c r="B86" s="100" t="s">
        <v>243</v>
      </c>
      <c r="C86" s="104"/>
      <c r="D86" s="104"/>
      <c r="E86" s="104"/>
      <c r="F86" s="104"/>
      <c r="G86" s="94"/>
      <c r="K86" s="111"/>
    </row>
    <row r="87" customFormat="1" spans="1:15">
      <c r="A87" s="99" t="s">
        <v>58</v>
      </c>
      <c r="B87" s="100" t="s">
        <v>244</v>
      </c>
      <c r="C87" s="104"/>
      <c r="D87" s="104"/>
      <c r="E87" s="104"/>
      <c r="F87" s="104"/>
      <c r="G87" s="94"/>
      <c r="K87" s="111"/>
      <c r="O87" t="str">
        <f>B87&amp;C87&amp;"个项目，建设规模"&amp;E87&amp;D87&amp;"，计划投资"&amp;F87&amp;"万元。"</f>
        <v>必要基础设施建设个项目，建设规模，计划投资万元。</v>
      </c>
    </row>
    <row r="88" customFormat="1" spans="1:11">
      <c r="A88" s="99" t="s">
        <v>58</v>
      </c>
      <c r="B88" s="100" t="s">
        <v>245</v>
      </c>
      <c r="C88" s="104"/>
      <c r="D88" s="104"/>
      <c r="E88" s="104"/>
      <c r="F88" s="104"/>
      <c r="G88" s="94"/>
      <c r="K88" s="111"/>
    </row>
    <row r="89" s="79" customFormat="1" spans="1:15">
      <c r="A89" s="91" t="s">
        <v>39</v>
      </c>
      <c r="B89" s="92" t="s">
        <v>246</v>
      </c>
      <c r="C89" s="114">
        <f t="shared" ref="C89:F89" si="18">C90+C94+C92</f>
        <v>1</v>
      </c>
      <c r="D89" s="114" t="e">
        <f t="shared" si="18"/>
        <v>#VALUE!</v>
      </c>
      <c r="E89" s="114">
        <f t="shared" si="18"/>
        <v>850</v>
      </c>
      <c r="F89" s="114">
        <f t="shared" si="18"/>
        <v>255</v>
      </c>
      <c r="G89" s="94">
        <f>F89/$F$5</f>
        <v>0.0148157702544652</v>
      </c>
      <c r="H89"/>
      <c r="I89"/>
      <c r="J89"/>
      <c r="K89" s="111">
        <v>0</v>
      </c>
      <c r="L89" s="110">
        <v>1.18</v>
      </c>
      <c r="M89" s="110" t="s">
        <v>284</v>
      </c>
      <c r="N89" s="110" t="s">
        <v>297</v>
      </c>
      <c r="O89" s="110" t="str">
        <f>N89&amp;B89&amp;"类项目"&amp;C89&amp;"个项目，计划投资"&amp;F89&amp;"万元，投资占比"&amp;L89&amp;M89&amp;"。"</f>
        <v>（五）巩固三保障成果类项目1个项目，计划投资255万元，投资占比1.18%。</v>
      </c>
    </row>
    <row r="90" s="78" customFormat="1" spans="1:14">
      <c r="A90" s="96" t="s">
        <v>41</v>
      </c>
      <c r="B90" s="96" t="s">
        <v>247</v>
      </c>
      <c r="C90" s="112">
        <f t="shared" ref="C90:F90" si="19">C91</f>
        <v>0</v>
      </c>
      <c r="D90" s="112">
        <f t="shared" si="19"/>
        <v>0</v>
      </c>
      <c r="E90" s="112">
        <f t="shared" si="19"/>
        <v>0</v>
      </c>
      <c r="F90" s="112">
        <f t="shared" si="19"/>
        <v>0</v>
      </c>
      <c r="G90" s="94"/>
      <c r="H90"/>
      <c r="I90"/>
      <c r="J90"/>
      <c r="K90" s="111">
        <v>0</v>
      </c>
      <c r="N90" s="109"/>
    </row>
    <row r="91" customFormat="1" spans="1:11">
      <c r="A91" s="99" t="s">
        <v>58</v>
      </c>
      <c r="B91" s="100" t="s">
        <v>248</v>
      </c>
      <c r="C91" s="104"/>
      <c r="D91" s="104"/>
      <c r="E91" s="104"/>
      <c r="F91" s="104"/>
      <c r="G91" s="94"/>
      <c r="K91" s="111"/>
    </row>
    <row r="92" s="78" customFormat="1" spans="1:15">
      <c r="A92" s="96" t="s">
        <v>41</v>
      </c>
      <c r="B92" s="96" t="s">
        <v>249</v>
      </c>
      <c r="C92" s="112">
        <f t="shared" ref="C92:F92" si="20">C93</f>
        <v>1</v>
      </c>
      <c r="D92" s="112" t="str">
        <f t="shared" si="20"/>
        <v>人</v>
      </c>
      <c r="E92" s="112">
        <f t="shared" si="20"/>
        <v>850</v>
      </c>
      <c r="F92" s="112">
        <f t="shared" si="20"/>
        <v>255</v>
      </c>
      <c r="G92" s="94">
        <f>F92/$F$5</f>
        <v>0.0148157702544652</v>
      </c>
      <c r="H92"/>
      <c r="I92"/>
      <c r="J92"/>
      <c r="K92" s="111">
        <v>0</v>
      </c>
      <c r="N92" s="109" t="s">
        <v>286</v>
      </c>
      <c r="O92" s="78" t="str">
        <f>N92&amp;B92&amp;"类项目"&amp;C92&amp;"个，计划投资"&amp;F92&amp;"万元，其中："</f>
        <v>1.教育类项目1个，计划投资255万元，其中：</v>
      </c>
    </row>
    <row r="93" customFormat="1" spans="1:15">
      <c r="A93" s="99" t="s">
        <v>58</v>
      </c>
      <c r="B93" s="100" t="s">
        <v>250</v>
      </c>
      <c r="C93" s="104">
        <v>1</v>
      </c>
      <c r="D93" s="104" t="s">
        <v>24</v>
      </c>
      <c r="E93" s="104">
        <v>850</v>
      </c>
      <c r="F93" s="104">
        <v>255</v>
      </c>
      <c r="G93" s="94">
        <f>F93/$F$5</f>
        <v>0.0148157702544652</v>
      </c>
      <c r="K93" s="111"/>
      <c r="O93" t="str">
        <f>B93&amp;C93&amp;"个项目，建设规模"&amp;E93&amp;D93&amp;"，计划投资"&amp;F93&amp;"万元。"</f>
        <v>享受"雨露计划+"职业教育补助1个项目，建设规模850人，计划投资255万元。</v>
      </c>
    </row>
    <row r="94" s="78" customFormat="1" spans="1:14">
      <c r="A94" s="96" t="s">
        <v>41</v>
      </c>
      <c r="B94" s="96" t="s">
        <v>260</v>
      </c>
      <c r="C94" s="112">
        <f t="shared" ref="C94:F94" si="21">C95</f>
        <v>0</v>
      </c>
      <c r="D94" s="112">
        <f t="shared" si="21"/>
        <v>0</v>
      </c>
      <c r="E94" s="112">
        <f t="shared" si="21"/>
        <v>0</v>
      </c>
      <c r="F94" s="112">
        <f t="shared" si="21"/>
        <v>0</v>
      </c>
      <c r="G94" s="94"/>
      <c r="H94"/>
      <c r="I94"/>
      <c r="J94"/>
      <c r="K94" s="111">
        <v>0</v>
      </c>
      <c r="N94" s="109"/>
    </row>
    <row r="95" customFormat="1" spans="1:11">
      <c r="A95" s="99" t="s">
        <v>58</v>
      </c>
      <c r="B95" s="100" t="s">
        <v>261</v>
      </c>
      <c r="C95" s="104"/>
      <c r="D95" s="104"/>
      <c r="E95" s="104"/>
      <c r="F95" s="104"/>
      <c r="G95" s="94"/>
      <c r="K95" s="111"/>
    </row>
    <row r="96" s="79" customFormat="1" spans="1:11">
      <c r="A96" s="91" t="s">
        <v>39</v>
      </c>
      <c r="B96" s="92" t="s">
        <v>262</v>
      </c>
      <c r="C96" s="114">
        <f t="shared" ref="C96:F96" si="22">C97</f>
        <v>0</v>
      </c>
      <c r="D96" s="114">
        <f t="shared" si="22"/>
        <v>0</v>
      </c>
      <c r="E96" s="114">
        <f t="shared" si="22"/>
        <v>0</v>
      </c>
      <c r="F96" s="114">
        <f t="shared" si="22"/>
        <v>0</v>
      </c>
      <c r="G96" s="94"/>
      <c r="H96"/>
      <c r="I96"/>
      <c r="J96"/>
      <c r="K96" s="111">
        <v>0</v>
      </c>
    </row>
    <row r="97" s="78" customFormat="1" spans="1:14">
      <c r="A97" s="95" t="s">
        <v>41</v>
      </c>
      <c r="B97" s="96" t="s">
        <v>262</v>
      </c>
      <c r="C97" s="112">
        <f t="shared" ref="C97:F97" si="23">C98</f>
        <v>0</v>
      </c>
      <c r="D97" s="112">
        <f t="shared" si="23"/>
        <v>0</v>
      </c>
      <c r="E97" s="112">
        <f t="shared" si="23"/>
        <v>0</v>
      </c>
      <c r="F97" s="112">
        <f t="shared" si="23"/>
        <v>0</v>
      </c>
      <c r="G97" s="94"/>
      <c r="H97"/>
      <c r="I97"/>
      <c r="J97"/>
      <c r="K97" s="111">
        <v>0</v>
      </c>
      <c r="N97" s="109"/>
    </row>
    <row r="98" customFormat="1" spans="1:11">
      <c r="A98" s="99" t="s">
        <v>58</v>
      </c>
      <c r="B98" s="100" t="s">
        <v>262</v>
      </c>
      <c r="C98" s="104"/>
      <c r="D98" s="104"/>
      <c r="E98" s="104"/>
      <c r="F98" s="104"/>
      <c r="G98" s="94"/>
      <c r="K98" s="111"/>
    </row>
    <row r="99" s="79" customFormat="1" spans="1:15">
      <c r="A99" s="91" t="s">
        <v>39</v>
      </c>
      <c r="B99" s="92" t="s">
        <v>79</v>
      </c>
      <c r="C99" s="114">
        <f t="shared" ref="C99:F99" si="24">C100</f>
        <v>1</v>
      </c>
      <c r="D99" s="114" t="e">
        <f t="shared" si="24"/>
        <v>#VALUE!</v>
      </c>
      <c r="E99" s="114">
        <f t="shared" si="24"/>
        <v>3696</v>
      </c>
      <c r="F99" s="114">
        <f t="shared" si="24"/>
        <v>37</v>
      </c>
      <c r="G99" s="94">
        <f>F99/$F$5</f>
        <v>0.00214973921339299</v>
      </c>
      <c r="H99"/>
      <c r="I99"/>
      <c r="J99"/>
      <c r="K99" s="111">
        <v>0</v>
      </c>
      <c r="L99" s="110">
        <v>0.04</v>
      </c>
      <c r="M99" s="110" t="s">
        <v>284</v>
      </c>
      <c r="N99" s="110" t="s">
        <v>298</v>
      </c>
      <c r="O99" s="110" t="str">
        <f>N99&amp;B99&amp;"类项目"&amp;C99&amp;"个项目，计划投资"&amp;F99&amp;"万元，投资占比"&amp;L99&amp;M99&amp;"。"</f>
        <v>（六）其他类项目1个项目，计划投资37万元，投资占比0.04%。</v>
      </c>
    </row>
    <row r="100" s="78" customFormat="1" spans="1:15">
      <c r="A100" s="95" t="s">
        <v>41</v>
      </c>
      <c r="B100" s="96" t="s">
        <v>79</v>
      </c>
      <c r="C100" s="112">
        <f t="shared" ref="C100:F100" si="25">C101+C102+C103</f>
        <v>1</v>
      </c>
      <c r="D100" s="112" t="e">
        <f t="shared" si="25"/>
        <v>#VALUE!</v>
      </c>
      <c r="E100" s="112">
        <f t="shared" si="25"/>
        <v>3696</v>
      </c>
      <c r="F100" s="112">
        <f t="shared" si="25"/>
        <v>37</v>
      </c>
      <c r="G100" s="94">
        <f>F100/$F$5</f>
        <v>0.00214973921339299</v>
      </c>
      <c r="H100"/>
      <c r="I100"/>
      <c r="J100"/>
      <c r="K100" s="111">
        <v>0</v>
      </c>
      <c r="N100" s="109" t="s">
        <v>286</v>
      </c>
      <c r="O100" s="78" t="str">
        <f>N100&amp;B100&amp;"类项目"&amp;C100&amp;"个，计划投资"&amp;F100&amp;"万元，其中："</f>
        <v>1.其他类项目1个，计划投资37万元，其中：</v>
      </c>
    </row>
    <row r="101" customFormat="1" spans="1:11">
      <c r="A101" s="99" t="s">
        <v>58</v>
      </c>
      <c r="B101" s="100" t="s">
        <v>263</v>
      </c>
      <c r="C101" s="104"/>
      <c r="D101" s="104"/>
      <c r="E101" s="104"/>
      <c r="F101" s="104"/>
      <c r="G101" s="94"/>
      <c r="K101" s="111"/>
    </row>
    <row r="102" customFormat="1" spans="1:15">
      <c r="A102" s="99" t="s">
        <v>58</v>
      </c>
      <c r="B102" s="100" t="s">
        <v>264</v>
      </c>
      <c r="C102" s="104">
        <v>1</v>
      </c>
      <c r="D102" s="104" t="s">
        <v>23</v>
      </c>
      <c r="E102" s="104">
        <v>3696</v>
      </c>
      <c r="F102" s="104">
        <v>37</v>
      </c>
      <c r="G102" s="94">
        <f>F102/$F$5</f>
        <v>0.00214973921339299</v>
      </c>
      <c r="K102" s="111"/>
      <c r="O102" t="str">
        <f>B102&amp;C102&amp;"个项目，建设规模"&amp;E102&amp;D102&amp;"，计划投资"&amp;F102&amp;"万元。"</f>
        <v>困难群众饮用低氟茶1个项目，建设规模3696户，计划投资37万元。</v>
      </c>
    </row>
    <row r="103" customFormat="1" spans="1:11">
      <c r="A103" s="99" t="s">
        <v>58</v>
      </c>
      <c r="B103" s="100" t="s">
        <v>274</v>
      </c>
      <c r="C103" s="104"/>
      <c r="D103" s="104"/>
      <c r="E103" s="104"/>
      <c r="F103" s="104"/>
      <c r="G103" s="94">
        <f>F103/$F$5</f>
        <v>0</v>
      </c>
      <c r="K103" s="111"/>
    </row>
  </sheetData>
  <autoFilter ref="A4:O103"/>
  <mergeCells count="7">
    <mergeCell ref="A2:G2"/>
    <mergeCell ref="D3:E3"/>
    <mergeCell ref="F3:G3"/>
    <mergeCell ref="A5:B5"/>
    <mergeCell ref="A3:A4"/>
    <mergeCell ref="B3:B4"/>
    <mergeCell ref="C3:C4"/>
  </mergeCells>
  <printOptions horizontalCentered="1"/>
  <pageMargins left="0.554166666666667" right="0.554166666666667" top="0.668055555555556" bottom="0.393055555555556" header="0.5" footer="0.313888888888889"/>
  <pageSetup paperSize="9" scale="87" fitToHeight="0" orientation="portrait" horizontalDpi="600"/>
  <headerFooter>
    <oddFooter>&amp;C第 &amp;P 页，共 &amp;N 页</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O103"/>
  <sheetViews>
    <sheetView view="pageBreakPreview" zoomScaleNormal="100" zoomScaleSheetLayoutView="100" workbookViewId="0">
      <pane xSplit="1" ySplit="5" topLeftCell="B59" activePane="bottomRight" state="frozen"/>
      <selection/>
      <selection pane="topRight"/>
      <selection pane="bottomLeft"/>
      <selection pane="bottomRight" activeCell="E73" sqref="E73"/>
    </sheetView>
  </sheetViews>
  <sheetFormatPr defaultColWidth="8.8" defaultRowHeight="13.5"/>
  <cols>
    <col min="1" max="1" width="9.44166666666667" customWidth="1"/>
    <col min="2" max="2" width="36.25" customWidth="1"/>
    <col min="3" max="3" width="7.60833333333333" customWidth="1"/>
    <col min="4" max="4" width="10.7666666666667" customWidth="1"/>
    <col min="5" max="5" width="10.5583333333333" customWidth="1"/>
    <col min="6" max="6" width="14.6" customWidth="1"/>
    <col min="7" max="7" width="17.25" customWidth="1"/>
    <col min="8" max="21" width="8.8" hidden="1" customWidth="1"/>
  </cols>
  <sheetData>
    <row r="1" customFormat="1" spans="1:1">
      <c r="A1" s="80" t="s">
        <v>0</v>
      </c>
    </row>
    <row r="2" s="73" customFormat="1" ht="36" customHeight="1" spans="1:7">
      <c r="A2" s="81" t="s">
        <v>357</v>
      </c>
      <c r="B2" s="81"/>
      <c r="C2" s="81"/>
      <c r="D2" s="81"/>
      <c r="E2" s="81"/>
      <c r="F2" s="81"/>
      <c r="G2" s="81"/>
    </row>
    <row r="3" s="74" customFormat="1" ht="21" customHeight="1" spans="1:7">
      <c r="A3" s="82" t="s">
        <v>3</v>
      </c>
      <c r="B3" s="82" t="s">
        <v>276</v>
      </c>
      <c r="C3" s="82" t="s">
        <v>277</v>
      </c>
      <c r="D3" s="83" t="s">
        <v>278</v>
      </c>
      <c r="E3" s="84"/>
      <c r="F3" s="85" t="s">
        <v>279</v>
      </c>
      <c r="G3" s="86"/>
    </row>
    <row r="4" s="74" customFormat="1" ht="35" customHeight="1" spans="1:7">
      <c r="A4" s="82"/>
      <c r="B4" s="82"/>
      <c r="C4" s="87"/>
      <c r="D4" s="82" t="s">
        <v>280</v>
      </c>
      <c r="E4" s="88" t="s">
        <v>281</v>
      </c>
      <c r="F4" s="85" t="s">
        <v>282</v>
      </c>
      <c r="G4" s="86" t="s">
        <v>283</v>
      </c>
    </row>
    <row r="5" s="75" customFormat="1" ht="23" customHeight="1" spans="1:12">
      <c r="A5" s="30" t="s">
        <v>38</v>
      </c>
      <c r="B5" s="31"/>
      <c r="C5" s="89">
        <f t="shared" ref="C5:G5" si="0">C6+C41+C58+C81+C89+C96+C99</f>
        <v>28</v>
      </c>
      <c r="D5" s="89" t="e">
        <f t="shared" si="0"/>
        <v>#VALUE!</v>
      </c>
      <c r="E5" s="89">
        <f t="shared" si="0"/>
        <v>14667.187</v>
      </c>
      <c r="F5" s="89">
        <f t="shared" si="0"/>
        <v>17576.39</v>
      </c>
      <c r="G5" s="90">
        <f t="shared" si="0"/>
        <v>1</v>
      </c>
      <c r="K5" s="105">
        <v>0</v>
      </c>
      <c r="L5" s="75">
        <v>100</v>
      </c>
    </row>
    <row r="6" s="76" customFormat="1" ht="14.25" spans="1:15">
      <c r="A6" s="91" t="s">
        <v>39</v>
      </c>
      <c r="B6" s="92" t="s">
        <v>40</v>
      </c>
      <c r="C6" s="93">
        <f t="shared" ref="C6:F6" si="1">C7+C21+C26+C30+C35+C14</f>
        <v>16</v>
      </c>
      <c r="D6" s="93" t="e">
        <f t="shared" si="1"/>
        <v>#VALUE!</v>
      </c>
      <c r="E6" s="93">
        <f t="shared" si="1"/>
        <v>10055.394</v>
      </c>
      <c r="F6" s="93">
        <f t="shared" si="1"/>
        <v>7500</v>
      </c>
      <c r="G6" s="94">
        <f>F6/$F$5</f>
        <v>0.426708783771867</v>
      </c>
      <c r="H6" s="73"/>
      <c r="I6" s="73"/>
      <c r="J6" s="73"/>
      <c r="K6" s="106">
        <v>0</v>
      </c>
      <c r="L6" s="76">
        <v>72.94</v>
      </c>
      <c r="M6" s="76" t="s">
        <v>284</v>
      </c>
      <c r="N6" s="76" t="s">
        <v>285</v>
      </c>
      <c r="O6" s="76" t="str">
        <f>N6&amp;B6&amp;"类项目"&amp;C6&amp;"个项目，计划投资"&amp;F6&amp;"万元，投资占比"&amp;L6&amp;M6&amp;"。"</f>
        <v>（一）产业发展类项目16个项目，计划投资7500万元，投资占比72.94%。</v>
      </c>
    </row>
    <row r="7" s="77" customFormat="1" ht="14.25" spans="1:15">
      <c r="A7" s="95" t="s">
        <v>41</v>
      </c>
      <c r="B7" s="96" t="s">
        <v>42</v>
      </c>
      <c r="C7" s="97">
        <f t="shared" ref="C7:G7" si="2">C8+C9+C10+C11+C12+C13</f>
        <v>4</v>
      </c>
      <c r="D7" s="98" t="e">
        <f t="shared" si="2"/>
        <v>#VALUE!</v>
      </c>
      <c r="E7" s="98">
        <f t="shared" si="2"/>
        <v>4855</v>
      </c>
      <c r="F7" s="98">
        <f t="shared" si="2"/>
        <v>2000</v>
      </c>
      <c r="G7" s="98">
        <f t="shared" si="2"/>
        <v>0.00142236261257289</v>
      </c>
      <c r="H7" s="73"/>
      <c r="I7" s="73"/>
      <c r="J7" s="73"/>
      <c r="K7" s="106">
        <v>0</v>
      </c>
      <c r="N7" s="107" t="s">
        <v>286</v>
      </c>
      <c r="O7" s="77" t="str">
        <f>N7&amp;B7&amp;C7&amp;"个，计划投资"&amp;F7&amp;"万元，其中："</f>
        <v>1.产业到户奖补4个，计划投资2000万元，其中：</v>
      </c>
    </row>
    <row r="8" s="73" customFormat="1" ht="14.25" spans="1:15">
      <c r="A8" s="99" t="s">
        <v>58</v>
      </c>
      <c r="B8" s="100" t="s">
        <v>59</v>
      </c>
      <c r="C8" s="62">
        <v>1</v>
      </c>
      <c r="D8" s="62" t="s">
        <v>23</v>
      </c>
      <c r="E8" s="62">
        <v>380</v>
      </c>
      <c r="F8" s="62">
        <v>25</v>
      </c>
      <c r="G8" s="94">
        <f>F8/$F$5</f>
        <v>0.00142236261257289</v>
      </c>
      <c r="H8" s="100"/>
      <c r="I8" s="100"/>
      <c r="J8" s="100"/>
      <c r="K8" s="108"/>
      <c r="O8" s="73" t="str">
        <f t="shared" ref="O8:O11" si="3">B8&amp;C8&amp;"个项目，建设规模"&amp;E8&amp;D8&amp;"，计划投资"&amp;F8&amp;"万元；"</f>
        <v>种植业1个项目，建设规模380户，计划投资25万元；</v>
      </c>
    </row>
    <row r="9" s="73" customFormat="1" ht="14.25" spans="1:15">
      <c r="A9" s="99" t="s">
        <v>58</v>
      </c>
      <c r="B9" s="100" t="s">
        <v>60</v>
      </c>
      <c r="C9" s="62">
        <v>1</v>
      </c>
      <c r="D9" s="62" t="s">
        <v>23</v>
      </c>
      <c r="E9" s="62">
        <v>3200</v>
      </c>
      <c r="F9" s="62">
        <v>1780</v>
      </c>
      <c r="G9" s="94"/>
      <c r="H9" s="100"/>
      <c r="I9" s="100"/>
      <c r="J9" s="100"/>
      <c r="K9" s="108"/>
      <c r="O9" s="73" t="str">
        <f t="shared" si="3"/>
        <v>畜牧业1个项目，建设规模3200户，计划投资1780万元；</v>
      </c>
    </row>
    <row r="10" s="73" customFormat="1" ht="14.25" spans="1:11">
      <c r="A10" s="99" t="s">
        <v>58</v>
      </c>
      <c r="B10" s="100" t="s">
        <v>61</v>
      </c>
      <c r="C10" s="62"/>
      <c r="D10" s="62"/>
      <c r="E10" s="62"/>
      <c r="F10" s="62"/>
      <c r="G10" s="94"/>
      <c r="H10" s="100"/>
      <c r="I10" s="100"/>
      <c r="J10" s="100"/>
      <c r="K10" s="108"/>
    </row>
    <row r="11" s="73" customFormat="1" ht="14.25" spans="1:15">
      <c r="A11" s="99" t="s">
        <v>58</v>
      </c>
      <c r="B11" s="100" t="s">
        <v>62</v>
      </c>
      <c r="C11" s="62"/>
      <c r="D11" s="62"/>
      <c r="E11" s="62"/>
      <c r="F11" s="62"/>
      <c r="G11" s="94"/>
      <c r="H11" s="100"/>
      <c r="I11" s="100"/>
      <c r="J11" s="100"/>
      <c r="K11" s="108"/>
      <c r="O11" s="73" t="str">
        <f t="shared" si="3"/>
        <v>渔业个项目，建设规模，计划投资万元；</v>
      </c>
    </row>
    <row r="12" s="73" customFormat="1" ht="14.25" spans="1:15">
      <c r="A12" s="99" t="s">
        <v>58</v>
      </c>
      <c r="B12" s="100" t="s">
        <v>63</v>
      </c>
      <c r="C12" s="62">
        <v>1</v>
      </c>
      <c r="D12" s="62" t="s">
        <v>23</v>
      </c>
      <c r="E12" s="62">
        <v>445</v>
      </c>
      <c r="F12" s="62">
        <v>45</v>
      </c>
      <c r="G12" s="94"/>
      <c r="H12" s="100"/>
      <c r="I12" s="100"/>
      <c r="J12" s="100"/>
      <c r="K12" s="108"/>
      <c r="O12" s="73" t="str">
        <f>B12&amp;C12&amp;"个项目，建设规模"&amp;E12&amp;D12&amp;"，计划投资"&amp;F12&amp;"万元。"</f>
        <v>庭院经济1个项目，建设规模445户，计划投资45万元。</v>
      </c>
    </row>
    <row r="13" customFormat="1" spans="1:11">
      <c r="A13" s="99" t="s">
        <v>58</v>
      </c>
      <c r="B13" s="100" t="s">
        <v>64</v>
      </c>
      <c r="C13" s="62">
        <v>1</v>
      </c>
      <c r="D13" s="62" t="s">
        <v>23</v>
      </c>
      <c r="E13" s="62">
        <v>830</v>
      </c>
      <c r="F13" s="62">
        <v>150</v>
      </c>
      <c r="G13" s="94"/>
      <c r="H13" s="100"/>
      <c r="I13" s="100"/>
      <c r="J13" s="100"/>
      <c r="K13" s="108"/>
    </row>
    <row r="14" customFormat="1" spans="1:11">
      <c r="A14" s="95" t="s">
        <v>41</v>
      </c>
      <c r="B14" s="95" t="s">
        <v>46</v>
      </c>
      <c r="C14" s="99">
        <f t="shared" ref="C14:F14" si="4">C15+C16+C17+C18+C19+C20</f>
        <v>5</v>
      </c>
      <c r="D14" s="99" t="e">
        <f t="shared" si="4"/>
        <v>#VALUE!</v>
      </c>
      <c r="E14" s="99">
        <f t="shared" si="4"/>
        <v>2584</v>
      </c>
      <c r="F14" s="99">
        <f t="shared" si="4"/>
        <v>2940</v>
      </c>
      <c r="G14" s="94">
        <f>F14/$F$5</f>
        <v>0.167269843238572</v>
      </c>
      <c r="H14" s="99"/>
      <c r="I14" s="99"/>
      <c r="J14" s="99"/>
      <c r="K14" s="108"/>
    </row>
    <row r="15" customFormat="1" spans="1:11">
      <c r="A15" s="99" t="s">
        <v>58</v>
      </c>
      <c r="B15" s="99" t="s">
        <v>65</v>
      </c>
      <c r="C15" s="99"/>
      <c r="D15" s="99"/>
      <c r="E15" s="99"/>
      <c r="F15" s="99"/>
      <c r="G15" s="94"/>
      <c r="H15" s="99"/>
      <c r="I15" s="99"/>
      <c r="J15" s="99"/>
      <c r="K15" s="108"/>
    </row>
    <row r="16" customFormat="1" spans="1:11">
      <c r="A16" s="99" t="s">
        <v>58</v>
      </c>
      <c r="B16" s="99" t="s">
        <v>66</v>
      </c>
      <c r="C16" s="99">
        <v>2</v>
      </c>
      <c r="D16" s="99" t="s">
        <v>287</v>
      </c>
      <c r="E16" s="99">
        <v>4</v>
      </c>
      <c r="F16" s="99">
        <v>1546</v>
      </c>
      <c r="G16" s="94">
        <f>F16/$F$5</f>
        <v>0.0879589039615075</v>
      </c>
      <c r="H16" s="99"/>
      <c r="I16" s="99"/>
      <c r="J16" s="99"/>
      <c r="K16" s="108"/>
    </row>
    <row r="17" customFormat="1" spans="1:11">
      <c r="A17" s="99" t="s">
        <v>58</v>
      </c>
      <c r="B17" s="99" t="s">
        <v>75</v>
      </c>
      <c r="C17" s="99"/>
      <c r="D17" s="99"/>
      <c r="E17" s="99"/>
      <c r="F17" s="99"/>
      <c r="G17" s="94"/>
      <c r="H17" s="99"/>
      <c r="I17" s="99"/>
      <c r="J17" s="99"/>
      <c r="K17" s="108"/>
    </row>
    <row r="18" customFormat="1" spans="1:11">
      <c r="A18" s="99" t="s">
        <v>58</v>
      </c>
      <c r="B18" s="99" t="s">
        <v>76</v>
      </c>
      <c r="C18" s="99">
        <v>3</v>
      </c>
      <c r="D18" s="99" t="s">
        <v>288</v>
      </c>
      <c r="E18" s="99">
        <v>2580</v>
      </c>
      <c r="F18" s="99">
        <v>1394</v>
      </c>
      <c r="G18" s="94">
        <f>F18/$F$5</f>
        <v>0.0793109392770643</v>
      </c>
      <c r="H18" s="99"/>
      <c r="I18" s="99"/>
      <c r="J18" s="99"/>
      <c r="K18" s="108"/>
    </row>
    <row r="19" customFormat="1" spans="1:11">
      <c r="A19" s="99" t="s">
        <v>58</v>
      </c>
      <c r="B19" s="99" t="s">
        <v>95</v>
      </c>
      <c r="C19" s="99"/>
      <c r="D19" s="99"/>
      <c r="E19" s="99"/>
      <c r="F19" s="99"/>
      <c r="G19" s="94"/>
      <c r="H19" s="99"/>
      <c r="I19" s="99"/>
      <c r="J19" s="99"/>
      <c r="K19" s="108"/>
    </row>
    <row r="20" customFormat="1" spans="1:11">
      <c r="A20" s="99" t="s">
        <v>58</v>
      </c>
      <c r="B20" s="99" t="s">
        <v>404</v>
      </c>
      <c r="C20" s="99"/>
      <c r="D20" s="99"/>
      <c r="E20" s="99"/>
      <c r="F20" s="99"/>
      <c r="G20" s="94"/>
      <c r="H20" s="99"/>
      <c r="I20" s="99"/>
      <c r="J20" s="99"/>
      <c r="K20" s="108"/>
    </row>
    <row r="21" s="78" customFormat="1" spans="1:15">
      <c r="A21" s="95" t="s">
        <v>41</v>
      </c>
      <c r="B21" s="96" t="s">
        <v>104</v>
      </c>
      <c r="C21" s="101">
        <f t="shared" ref="C21:F21" si="5">C22+C23+C24+C25</f>
        <v>3</v>
      </c>
      <c r="D21" s="101" t="e">
        <f t="shared" si="5"/>
        <v>#VALUE!</v>
      </c>
      <c r="E21" s="101">
        <f t="shared" si="5"/>
        <v>1300</v>
      </c>
      <c r="F21" s="101">
        <f t="shared" si="5"/>
        <v>650</v>
      </c>
      <c r="G21" s="94">
        <f>F21/$F$5</f>
        <v>0.0369814279268951</v>
      </c>
      <c r="H21"/>
      <c r="I21"/>
      <c r="J21"/>
      <c r="K21" s="108">
        <v>0</v>
      </c>
      <c r="N21" s="109" t="s">
        <v>290</v>
      </c>
      <c r="O21" s="78" t="str">
        <f>N21&amp;B21&amp;C21&amp;"个，计划投资"&amp;F21&amp;"万元，其中："</f>
        <v>2.加工流通项目3个，计划投资650万元，其中：</v>
      </c>
    </row>
    <row r="22" customFormat="1" spans="1:11">
      <c r="A22" s="99" t="s">
        <v>58</v>
      </c>
      <c r="B22" s="100" t="s">
        <v>105</v>
      </c>
      <c r="C22" s="100"/>
      <c r="D22" s="100"/>
      <c r="E22" s="100"/>
      <c r="F22" s="100"/>
      <c r="G22" s="94"/>
      <c r="H22" s="100"/>
      <c r="I22" s="100"/>
      <c r="J22" s="100"/>
      <c r="K22" s="108"/>
    </row>
    <row r="23" customFormat="1" spans="1:11">
      <c r="A23" s="99" t="s">
        <v>58</v>
      </c>
      <c r="B23" s="100" t="s">
        <v>106</v>
      </c>
      <c r="C23" s="100">
        <v>3</v>
      </c>
      <c r="D23" s="100" t="s">
        <v>358</v>
      </c>
      <c r="E23" s="100">
        <v>1300</v>
      </c>
      <c r="F23" s="100">
        <v>650</v>
      </c>
      <c r="G23" s="94">
        <f>F23/$F$5</f>
        <v>0.0369814279268951</v>
      </c>
      <c r="H23" s="100"/>
      <c r="I23" s="100"/>
      <c r="J23" s="100"/>
      <c r="K23" s="108"/>
    </row>
    <row r="24" customFormat="1" spans="1:15">
      <c r="A24" s="99" t="s">
        <v>58</v>
      </c>
      <c r="B24" s="100" t="s">
        <v>117</v>
      </c>
      <c r="C24" s="100"/>
      <c r="D24" s="100"/>
      <c r="E24" s="100"/>
      <c r="F24" s="100"/>
      <c r="G24" s="94"/>
      <c r="H24" s="100"/>
      <c r="I24" s="100"/>
      <c r="J24" s="100"/>
      <c r="K24" s="108"/>
      <c r="O24" t="str">
        <f>B24&amp;C24&amp;"个项目，建设规模"&amp;E24&amp;D24&amp;"，计划投资"&amp;F24&amp;"万元。"</f>
        <v>市场建设和农村电商物流个项目，建设规模，计划投资万元。</v>
      </c>
    </row>
    <row r="25" customFormat="1" spans="1:11">
      <c r="A25" s="99" t="s">
        <v>58</v>
      </c>
      <c r="B25" s="100" t="s">
        <v>118</v>
      </c>
      <c r="C25" s="100"/>
      <c r="D25" s="100"/>
      <c r="E25" s="100"/>
      <c r="F25" s="100"/>
      <c r="G25" s="94"/>
      <c r="H25" s="100"/>
      <c r="I25" s="100"/>
      <c r="J25" s="100"/>
      <c r="K25" s="108"/>
    </row>
    <row r="26" s="78" customFormat="1" spans="1:15">
      <c r="A26" s="95" t="s">
        <v>41</v>
      </c>
      <c r="B26" s="96" t="s">
        <v>119</v>
      </c>
      <c r="C26" s="101">
        <f t="shared" ref="C26:F26" si="6">C27+C28+C29</f>
        <v>3</v>
      </c>
      <c r="D26" s="101" t="e">
        <f t="shared" si="6"/>
        <v>#VALUE!</v>
      </c>
      <c r="E26" s="101">
        <f t="shared" si="6"/>
        <v>16.394</v>
      </c>
      <c r="F26" s="101">
        <f t="shared" si="6"/>
        <v>1660</v>
      </c>
      <c r="G26" s="94">
        <f>F26/$F$5</f>
        <v>0.0944448774748398</v>
      </c>
      <c r="H26"/>
      <c r="I26"/>
      <c r="J26"/>
      <c r="K26" s="108">
        <v>0</v>
      </c>
      <c r="N26" s="109" t="s">
        <v>291</v>
      </c>
      <c r="O26" s="78" t="str">
        <f>N26&amp;B26&amp;C26&amp;"个，计划投资"&amp;F26&amp;"万元，其中："</f>
        <v>3.配套基础设施项目3个，计划投资1660万元，其中：</v>
      </c>
    </row>
    <row r="27" customFormat="1" ht="24" spans="1:15">
      <c r="A27" s="99" t="s">
        <v>58</v>
      </c>
      <c r="B27" s="100" t="s">
        <v>120</v>
      </c>
      <c r="C27" s="102">
        <v>3</v>
      </c>
      <c r="D27" s="102" t="s">
        <v>292</v>
      </c>
      <c r="E27" s="102">
        <v>16.394</v>
      </c>
      <c r="F27" s="102">
        <v>1660</v>
      </c>
      <c r="G27" s="94">
        <f>F27/$F$5</f>
        <v>0.0944448774748398</v>
      </c>
      <c r="K27" s="108"/>
      <c r="O27" t="str">
        <f>B27&amp;C27&amp;"个项目，建设规模"&amp;E27&amp;D27&amp;"，计划投资"&amp;F27&amp;"万元；"</f>
        <v>小型农田水利设施建设(排碱渠、节水灌溉、防渗渠建设、其它乡村振兴有关的农田水利建设)3个项目，建设规模16.394公里，计划投资1660万元；</v>
      </c>
    </row>
    <row r="28" customFormat="1" spans="1:15">
      <c r="A28" s="99" t="s">
        <v>58</v>
      </c>
      <c r="B28" s="100" t="s">
        <v>149</v>
      </c>
      <c r="C28" s="102"/>
      <c r="D28" s="102"/>
      <c r="E28" s="102"/>
      <c r="F28" s="102"/>
      <c r="G28" s="94"/>
      <c r="K28" s="108"/>
      <c r="O28" t="str">
        <f>B28&amp;C28&amp;"个项目，建设规模"&amp;E28&amp;D28&amp;"，计划投资"&amp;F28&amp;"万元；"</f>
        <v>产业园（区）个项目，建设规模，计划投资万元；</v>
      </c>
    </row>
    <row r="29" customFormat="1" spans="1:15">
      <c r="A29" s="99" t="s">
        <v>58</v>
      </c>
      <c r="B29" s="100" t="s">
        <v>150</v>
      </c>
      <c r="C29" s="102"/>
      <c r="D29" s="102"/>
      <c r="E29" s="102"/>
      <c r="F29" s="102"/>
      <c r="G29" s="94"/>
      <c r="K29" s="108"/>
      <c r="O29" t="str">
        <f>B29&amp;C29&amp;"个项目，建设规模"&amp;E29&amp;D29&amp;"，计划投资"&amp;F29&amp;"万元。"</f>
        <v>其他（合作社补助、壮大村集体经济）个项目，建设规模，计划投资万元。</v>
      </c>
    </row>
    <row r="30" s="78" customFormat="1" spans="1:14">
      <c r="A30" s="95" t="s">
        <v>41</v>
      </c>
      <c r="B30" s="96" t="s">
        <v>151</v>
      </c>
      <c r="C30" s="101">
        <f t="shared" ref="C30:F30" si="7">C31+C32+C33+C34</f>
        <v>0</v>
      </c>
      <c r="D30" s="101">
        <f t="shared" si="7"/>
        <v>0</v>
      </c>
      <c r="E30" s="101">
        <f t="shared" si="7"/>
        <v>0</v>
      </c>
      <c r="F30" s="101">
        <f t="shared" si="7"/>
        <v>0</v>
      </c>
      <c r="G30" s="94"/>
      <c r="H30"/>
      <c r="I30"/>
      <c r="J30"/>
      <c r="K30" s="108">
        <v>0</v>
      </c>
      <c r="N30" s="109"/>
    </row>
    <row r="31" customFormat="1" spans="1:11">
      <c r="A31" s="99" t="s">
        <v>58</v>
      </c>
      <c r="B31" s="100" t="s">
        <v>152</v>
      </c>
      <c r="C31" s="102"/>
      <c r="D31" s="102"/>
      <c r="E31" s="102"/>
      <c r="F31" s="102"/>
      <c r="G31" s="94"/>
      <c r="K31" s="108"/>
    </row>
    <row r="32" customFormat="1" spans="1:11">
      <c r="A32" s="99" t="s">
        <v>58</v>
      </c>
      <c r="B32" s="100" t="s">
        <v>153</v>
      </c>
      <c r="C32" s="102"/>
      <c r="D32" s="102"/>
      <c r="E32" s="102"/>
      <c r="F32" s="102"/>
      <c r="G32" s="94"/>
      <c r="K32" s="108"/>
    </row>
    <row r="33" customFormat="1" spans="1:11">
      <c r="A33" s="99" t="s">
        <v>58</v>
      </c>
      <c r="B33" s="100" t="s">
        <v>154</v>
      </c>
      <c r="C33" s="102"/>
      <c r="D33" s="102"/>
      <c r="E33" s="102"/>
      <c r="F33" s="102"/>
      <c r="G33" s="94"/>
      <c r="K33" s="108"/>
    </row>
    <row r="34" customFormat="1" spans="1:11">
      <c r="A34" s="99" t="s">
        <v>58</v>
      </c>
      <c r="B34" s="100" t="s">
        <v>155</v>
      </c>
      <c r="C34" s="102"/>
      <c r="D34" s="102"/>
      <c r="E34" s="102"/>
      <c r="F34" s="102"/>
      <c r="G34" s="94"/>
      <c r="K34" s="108"/>
    </row>
    <row r="35" s="78" customFormat="1" spans="1:15">
      <c r="A35" s="95" t="s">
        <v>41</v>
      </c>
      <c r="B35" s="96" t="s">
        <v>156</v>
      </c>
      <c r="C35" s="101">
        <f t="shared" ref="C35:F35" si="8">C36+C37+C38+C39+C40</f>
        <v>1</v>
      </c>
      <c r="D35" s="101" t="e">
        <f t="shared" si="8"/>
        <v>#VALUE!</v>
      </c>
      <c r="E35" s="101">
        <f t="shared" si="8"/>
        <v>1300</v>
      </c>
      <c r="F35" s="101">
        <f t="shared" si="8"/>
        <v>250</v>
      </c>
      <c r="G35" s="94">
        <f>F35/$F$5</f>
        <v>0.0142236261257289</v>
      </c>
      <c r="H35"/>
      <c r="I35"/>
      <c r="J35"/>
      <c r="K35" s="108">
        <v>0</v>
      </c>
      <c r="N35" s="109" t="s">
        <v>293</v>
      </c>
      <c r="O35" s="78" t="str">
        <f>N35&amp;B35&amp;C35&amp;"个，计划投资"&amp;F35&amp;"万元，其中："</f>
        <v>4.金融保险配套项目1个，计划投资250万元，其中：</v>
      </c>
    </row>
    <row r="36" customFormat="1" spans="1:15">
      <c r="A36" s="99" t="s">
        <v>58</v>
      </c>
      <c r="B36" s="100" t="s">
        <v>157</v>
      </c>
      <c r="C36" s="102">
        <v>1</v>
      </c>
      <c r="D36" s="102" t="s">
        <v>23</v>
      </c>
      <c r="E36" s="102">
        <v>1300</v>
      </c>
      <c r="F36" s="102">
        <v>250</v>
      </c>
      <c r="G36" s="94">
        <f>F36/$F$5</f>
        <v>0.0142236261257289</v>
      </c>
      <c r="K36" s="108"/>
      <c r="O36" t="str">
        <f>B36&amp;C36&amp;"个项目，建设规模"&amp;E36&amp;D36&amp;"，计划投资"&amp;F36&amp;"万元。"</f>
        <v>小额贷款贴息1个项目，建设规模1300户，计划投资250万元。</v>
      </c>
    </row>
    <row r="37" customFormat="1" spans="1:11">
      <c r="A37" s="99" t="s">
        <v>58</v>
      </c>
      <c r="B37" s="100" t="s">
        <v>164</v>
      </c>
      <c r="C37" s="102"/>
      <c r="D37" s="102"/>
      <c r="E37" s="102"/>
      <c r="F37" s="102"/>
      <c r="G37" s="94"/>
      <c r="K37" s="108"/>
    </row>
    <row r="38" customFormat="1" spans="1:11">
      <c r="A38" s="99" t="s">
        <v>58</v>
      </c>
      <c r="B38" s="100" t="s">
        <v>165</v>
      </c>
      <c r="C38" s="102"/>
      <c r="D38" s="102"/>
      <c r="E38" s="102"/>
      <c r="F38" s="102"/>
      <c r="G38" s="94"/>
      <c r="K38" s="108"/>
    </row>
    <row r="39" customFormat="1" spans="1:11">
      <c r="A39" s="99" t="s">
        <v>58</v>
      </c>
      <c r="B39" s="100" t="s">
        <v>166</v>
      </c>
      <c r="C39" s="102"/>
      <c r="D39" s="102"/>
      <c r="E39" s="102"/>
      <c r="F39" s="102"/>
      <c r="G39" s="94"/>
      <c r="K39" s="108"/>
    </row>
    <row r="40" customFormat="1" spans="1:11">
      <c r="A40" s="99" t="s">
        <v>58</v>
      </c>
      <c r="B40" s="100" t="s">
        <v>167</v>
      </c>
      <c r="C40" s="102"/>
      <c r="D40" s="102"/>
      <c r="E40" s="102"/>
      <c r="F40" s="102"/>
      <c r="G40" s="94"/>
      <c r="K40" s="108"/>
    </row>
    <row r="41" s="79" customFormat="1" spans="1:15">
      <c r="A41" s="91" t="s">
        <v>39</v>
      </c>
      <c r="B41" s="92" t="s">
        <v>168</v>
      </c>
      <c r="C41" s="103">
        <f t="shared" ref="C41:F41" si="9">C42+C45+C49+C52+C56</f>
        <v>1</v>
      </c>
      <c r="D41" s="103" t="e">
        <f t="shared" si="9"/>
        <v>#VALUE!</v>
      </c>
      <c r="E41" s="103">
        <f t="shared" si="9"/>
        <v>0</v>
      </c>
      <c r="F41" s="103">
        <f t="shared" si="9"/>
        <v>102</v>
      </c>
      <c r="G41" s="94">
        <f>F41/$F$5</f>
        <v>0.00580323945929739</v>
      </c>
      <c r="H41"/>
      <c r="I41"/>
      <c r="J41"/>
      <c r="K41" s="108">
        <v>0</v>
      </c>
      <c r="L41" s="110">
        <v>0.7</v>
      </c>
      <c r="M41" s="110" t="s">
        <v>284</v>
      </c>
      <c r="N41" s="110" t="s">
        <v>294</v>
      </c>
      <c r="O41" s="110" t="str">
        <f>N41&amp;B41&amp;"类项目"&amp;C41&amp;"个项目，计划投资"&amp;F41&amp;"万元，投资占比"&amp;L41&amp;M41&amp;"。"</f>
        <v>（二）就业项目类项目1个项目，计划投资102万元，投资占比0.7%。</v>
      </c>
    </row>
    <row r="42" s="78" customFormat="1" spans="1:14">
      <c r="A42" s="95" t="s">
        <v>41</v>
      </c>
      <c r="B42" s="96" t="s">
        <v>169</v>
      </c>
      <c r="C42" s="101">
        <f t="shared" ref="C42:F42" si="10">C43+C44</f>
        <v>1</v>
      </c>
      <c r="D42" s="101" t="e">
        <f t="shared" si="10"/>
        <v>#VALUE!</v>
      </c>
      <c r="E42" s="101">
        <f t="shared" si="10"/>
        <v>0</v>
      </c>
      <c r="F42" s="101">
        <f t="shared" si="10"/>
        <v>102</v>
      </c>
      <c r="G42" s="94">
        <f>F42/$F$5</f>
        <v>0.00580323945929739</v>
      </c>
      <c r="H42"/>
      <c r="I42"/>
      <c r="J42"/>
      <c r="K42" s="108">
        <v>0</v>
      </c>
      <c r="N42" s="109"/>
    </row>
    <row r="43" customFormat="1" spans="1:11">
      <c r="A43" s="99" t="s">
        <v>58</v>
      </c>
      <c r="B43" s="100" t="s">
        <v>170</v>
      </c>
      <c r="C43" s="102">
        <v>1</v>
      </c>
      <c r="D43" s="102" t="s">
        <v>24</v>
      </c>
      <c r="E43" s="102"/>
      <c r="F43" s="102">
        <v>102</v>
      </c>
      <c r="G43" s="94">
        <f>F43/$F$5</f>
        <v>0.00580323945929739</v>
      </c>
      <c r="K43" s="108"/>
    </row>
    <row r="44" customFormat="1" spans="1:11">
      <c r="A44" s="99" t="s">
        <v>58</v>
      </c>
      <c r="B44" s="100" t="s">
        <v>179</v>
      </c>
      <c r="C44" s="102"/>
      <c r="D44" s="102"/>
      <c r="E44" s="102"/>
      <c r="F44" s="102"/>
      <c r="G44" s="94"/>
      <c r="K44" s="108"/>
    </row>
    <row r="45" s="78" customFormat="1" spans="1:14">
      <c r="A45" s="95" t="s">
        <v>41</v>
      </c>
      <c r="B45" s="96" t="s">
        <v>180</v>
      </c>
      <c r="C45" s="101"/>
      <c r="D45" s="101"/>
      <c r="E45" s="101"/>
      <c r="F45" s="101"/>
      <c r="G45" s="94"/>
      <c r="H45"/>
      <c r="I45"/>
      <c r="J45"/>
      <c r="K45" s="108">
        <v>0</v>
      </c>
      <c r="N45" s="109"/>
    </row>
    <row r="46" customFormat="1" spans="1:11">
      <c r="A46" s="99" t="s">
        <v>58</v>
      </c>
      <c r="B46" s="100" t="s">
        <v>181</v>
      </c>
      <c r="C46" s="102"/>
      <c r="D46" s="102"/>
      <c r="E46" s="102"/>
      <c r="F46" s="102"/>
      <c r="G46" s="94"/>
      <c r="K46" s="108"/>
    </row>
    <row r="47" customFormat="1" spans="1:11">
      <c r="A47" s="99" t="s">
        <v>58</v>
      </c>
      <c r="B47" s="100" t="s">
        <v>182</v>
      </c>
      <c r="C47" s="102"/>
      <c r="D47" s="102"/>
      <c r="E47" s="102"/>
      <c r="F47" s="102"/>
      <c r="G47" s="94"/>
      <c r="K47" s="108"/>
    </row>
    <row r="48" customFormat="1" spans="1:11">
      <c r="A48" s="99" t="s">
        <v>58</v>
      </c>
      <c r="B48" s="100" t="s">
        <v>183</v>
      </c>
      <c r="C48" s="102"/>
      <c r="D48" s="102"/>
      <c r="E48" s="102"/>
      <c r="F48" s="102"/>
      <c r="G48" s="94"/>
      <c r="K48" s="108"/>
    </row>
    <row r="49" s="78" customFormat="1" spans="1:14">
      <c r="A49" s="95" t="s">
        <v>41</v>
      </c>
      <c r="B49" s="96" t="s">
        <v>184</v>
      </c>
      <c r="C49" s="101"/>
      <c r="D49" s="101"/>
      <c r="E49" s="101"/>
      <c r="F49" s="101"/>
      <c r="G49" s="94"/>
      <c r="H49"/>
      <c r="I49"/>
      <c r="J49"/>
      <c r="K49" s="108">
        <v>0</v>
      </c>
      <c r="N49" s="109"/>
    </row>
    <row r="50" customFormat="1" spans="1:11">
      <c r="A50" s="99" t="s">
        <v>58</v>
      </c>
      <c r="B50" s="100" t="s">
        <v>185</v>
      </c>
      <c r="C50" s="102"/>
      <c r="D50" s="102"/>
      <c r="E50" s="102"/>
      <c r="F50" s="102"/>
      <c r="G50" s="94"/>
      <c r="K50" s="108"/>
    </row>
    <row r="51" customFormat="1" spans="1:11">
      <c r="A51" s="99" t="s">
        <v>58</v>
      </c>
      <c r="B51" s="100" t="s">
        <v>186</v>
      </c>
      <c r="C51" s="102"/>
      <c r="D51" s="102"/>
      <c r="E51" s="102"/>
      <c r="F51" s="102"/>
      <c r="G51" s="94"/>
      <c r="K51" s="108"/>
    </row>
    <row r="52" s="78" customFormat="1" spans="1:14">
      <c r="A52" s="95" t="s">
        <v>41</v>
      </c>
      <c r="B52" s="96" t="s">
        <v>187</v>
      </c>
      <c r="C52" s="101"/>
      <c r="D52" s="101"/>
      <c r="E52" s="101"/>
      <c r="F52" s="101"/>
      <c r="G52" s="94"/>
      <c r="H52"/>
      <c r="I52"/>
      <c r="J52"/>
      <c r="K52" s="108">
        <v>0</v>
      </c>
      <c r="N52" s="109"/>
    </row>
    <row r="53" customFormat="1" spans="1:11">
      <c r="A53" s="99" t="s">
        <v>58</v>
      </c>
      <c r="B53" s="100" t="s">
        <v>188</v>
      </c>
      <c r="C53" s="102"/>
      <c r="D53" s="102"/>
      <c r="E53" s="102"/>
      <c r="F53" s="102"/>
      <c r="G53" s="94"/>
      <c r="K53" s="108"/>
    </row>
    <row r="54" customFormat="1" spans="1:11">
      <c r="A54" s="99" t="s">
        <v>58</v>
      </c>
      <c r="B54" s="100" t="s">
        <v>189</v>
      </c>
      <c r="C54" s="102"/>
      <c r="D54" s="102"/>
      <c r="E54" s="102"/>
      <c r="F54" s="102"/>
      <c r="G54" s="94"/>
      <c r="K54" s="108"/>
    </row>
    <row r="55" customFormat="1" spans="1:11">
      <c r="A55" s="99" t="s">
        <v>58</v>
      </c>
      <c r="B55" s="100" t="s">
        <v>190</v>
      </c>
      <c r="C55" s="102"/>
      <c r="D55" s="102"/>
      <c r="E55" s="102"/>
      <c r="F55" s="102"/>
      <c r="G55" s="94"/>
      <c r="K55" s="108"/>
    </row>
    <row r="56" s="78" customFormat="1" spans="1:15">
      <c r="A56" s="95" t="s">
        <v>41</v>
      </c>
      <c r="B56" s="96" t="s">
        <v>191</v>
      </c>
      <c r="C56" s="101"/>
      <c r="D56" s="101"/>
      <c r="E56" s="101"/>
      <c r="F56" s="101"/>
      <c r="G56" s="94"/>
      <c r="H56"/>
      <c r="I56"/>
      <c r="J56"/>
      <c r="K56" s="108">
        <v>0</v>
      </c>
      <c r="N56" s="109" t="s">
        <v>286</v>
      </c>
      <c r="O56" s="78" t="str">
        <f>N56&amp;B56&amp;C56&amp;"个，计划投资"&amp;F56&amp;"万元，其中："</f>
        <v>1.公益性岗位个，计划投资万元，其中：</v>
      </c>
    </row>
    <row r="57" customFormat="1" spans="1:15">
      <c r="A57" s="99" t="s">
        <v>58</v>
      </c>
      <c r="B57" s="100" t="s">
        <v>191</v>
      </c>
      <c r="C57" s="102"/>
      <c r="D57" s="102"/>
      <c r="E57" s="102"/>
      <c r="F57" s="102"/>
      <c r="G57" s="94"/>
      <c r="K57" s="108"/>
      <c r="O57" t="str">
        <f>B57&amp;C57&amp;"个项目，建设规模"&amp;E57&amp;D57&amp;"，计划投资"&amp;F57&amp;"万元。"</f>
        <v>公益性岗位个项目，建设规模，计划投资万元。</v>
      </c>
    </row>
    <row r="58" s="79" customFormat="1" spans="1:15">
      <c r="A58" s="91" t="s">
        <v>39</v>
      </c>
      <c r="B58" s="92" t="s">
        <v>192</v>
      </c>
      <c r="C58" s="103">
        <f t="shared" ref="C58:F58" si="11">C59+C69+C74</f>
        <v>9</v>
      </c>
      <c r="D58" s="103" t="e">
        <f t="shared" si="11"/>
        <v>#VALUE!</v>
      </c>
      <c r="E58" s="103">
        <f t="shared" si="11"/>
        <v>65.793</v>
      </c>
      <c r="F58" s="103">
        <f t="shared" si="11"/>
        <v>9682.39</v>
      </c>
      <c r="G58" s="94">
        <f>F58/$F$5</f>
        <v>0.550874781453985</v>
      </c>
      <c r="H58"/>
      <c r="I58"/>
      <c r="J58"/>
      <c r="K58" s="108">
        <v>0</v>
      </c>
      <c r="L58" s="110">
        <v>24.97</v>
      </c>
      <c r="M58" s="110" t="s">
        <v>284</v>
      </c>
      <c r="N58" s="110" t="s">
        <v>295</v>
      </c>
      <c r="O58" s="110" t="str">
        <f>N58&amp;B58&amp;"类项目"&amp;C58&amp;"个项目，计划投资"&amp;F58&amp;"万元，投资占比"&amp;L58&amp;M58&amp;"。"</f>
        <v>（三）乡村建设行动类项目9个项目，计划投资9682.39万元，投资占比24.97%。</v>
      </c>
    </row>
    <row r="59" s="78" customFormat="1" spans="1:15">
      <c r="A59" s="95" t="s">
        <v>41</v>
      </c>
      <c r="B59" s="96" t="s">
        <v>193</v>
      </c>
      <c r="C59" s="101">
        <f t="shared" ref="C59:F59" si="12">C60+C61+C62+C63+C64+C65+C66+C67+C68</f>
        <v>4</v>
      </c>
      <c r="D59" s="101" t="e">
        <f t="shared" si="12"/>
        <v>#VALUE!</v>
      </c>
      <c r="E59" s="101">
        <f t="shared" si="12"/>
        <v>29.293</v>
      </c>
      <c r="F59" s="101">
        <f t="shared" si="12"/>
        <v>6817.39</v>
      </c>
      <c r="G59" s="94">
        <f>F59/$F$5</f>
        <v>0.387872026053131</v>
      </c>
      <c r="H59"/>
      <c r="I59"/>
      <c r="J59"/>
      <c r="K59" s="108">
        <v>0</v>
      </c>
      <c r="N59" s="109" t="s">
        <v>286</v>
      </c>
      <c r="O59" s="78" t="str">
        <f>N59&amp;B59&amp;"类项目"&amp;C59&amp;"个，计划投资"&amp;F59&amp;"万元，其中："</f>
        <v>1.农村基础设施（含产业基础设施配套）类项目4个，计划投资6817.39万元，其中：</v>
      </c>
    </row>
    <row r="60" customFormat="1" spans="1:11">
      <c r="A60" s="99" t="s">
        <v>58</v>
      </c>
      <c r="B60" s="100" t="s">
        <v>194</v>
      </c>
      <c r="C60" s="104"/>
      <c r="D60" s="104"/>
      <c r="E60" s="104"/>
      <c r="F60" s="104"/>
      <c r="G60" s="94"/>
      <c r="K60" s="111"/>
    </row>
    <row r="61" customFormat="1" ht="48" spans="1:15">
      <c r="A61" s="99" t="s">
        <v>58</v>
      </c>
      <c r="B61" s="100" t="s">
        <v>195</v>
      </c>
      <c r="C61" s="104"/>
      <c r="D61" s="104"/>
      <c r="E61" s="104"/>
      <c r="F61" s="104"/>
      <c r="G61" s="94"/>
      <c r="K61" s="111"/>
      <c r="O61" t="str">
        <f t="shared" ref="O61:O65" si="13">B61&amp;C61&amp;"个项目，建设规模"&amp;E61&amp;D61&amp;"，计划投资"&amp;F61&amp;"万元；"</f>
        <v>农村道路（县乡之间、乡乡之间、乡村之间及其沿线管理、服务等附属设施；道路安全生命防护工程、危旧桥梁改造；乡级客货运输站场、招呼站；村内道路、通户路等）个项目，建设规模，计划投资万元；</v>
      </c>
    </row>
    <row r="62" customFormat="1" spans="1:15">
      <c r="A62" s="99" t="s">
        <v>58</v>
      </c>
      <c r="B62" s="100" t="s">
        <v>196</v>
      </c>
      <c r="C62" s="104"/>
      <c r="D62" s="104"/>
      <c r="E62" s="104"/>
      <c r="F62" s="104"/>
      <c r="G62" s="94"/>
      <c r="K62" s="111"/>
      <c r="O62" t="str">
        <f t="shared" si="13"/>
        <v>产业路、资源路、旅游路建设个项目，建设规模，计划投资万元；</v>
      </c>
    </row>
    <row r="63" customFormat="1" spans="1:11">
      <c r="A63" s="99" t="s">
        <v>58</v>
      </c>
      <c r="B63" s="100" t="s">
        <v>197</v>
      </c>
      <c r="C63" s="104">
        <v>3</v>
      </c>
      <c r="D63" s="104" t="s">
        <v>292</v>
      </c>
      <c r="E63" s="104">
        <v>20.18</v>
      </c>
      <c r="F63" s="104">
        <v>4017.39</v>
      </c>
      <c r="G63" s="94">
        <f>F63/$F$5</f>
        <v>0.228567413444968</v>
      </c>
      <c r="K63" s="111"/>
    </row>
    <row r="64" customFormat="1" spans="1:11">
      <c r="A64" s="99" t="s">
        <v>58</v>
      </c>
      <c r="B64" s="100" t="s">
        <v>216</v>
      </c>
      <c r="C64" s="104"/>
      <c r="D64" s="104"/>
      <c r="E64" s="104"/>
      <c r="F64" s="104"/>
      <c r="G64" s="94"/>
      <c r="K64" s="111"/>
    </row>
    <row r="65" customFormat="1" ht="24" spans="1:15">
      <c r="A65" s="99" t="s">
        <v>58</v>
      </c>
      <c r="B65" s="100" t="s">
        <v>217</v>
      </c>
      <c r="C65" s="104"/>
      <c r="D65" s="104"/>
      <c r="E65" s="104"/>
      <c r="F65" s="104"/>
      <c r="G65" s="94"/>
      <c r="K65" s="111"/>
      <c r="O65" t="str">
        <f t="shared" si="13"/>
        <v>数字乡村建设（信息通信基础设施建设、数字化、智能化建设等）个项目，建设规模，计划投资万元；</v>
      </c>
    </row>
    <row r="66" customFormat="1" ht="24" spans="1:11">
      <c r="A66" s="99" t="s">
        <v>58</v>
      </c>
      <c r="B66" s="100" t="s">
        <v>405</v>
      </c>
      <c r="C66" s="104"/>
      <c r="D66" s="104"/>
      <c r="E66" s="104"/>
      <c r="F66" s="104"/>
      <c r="G66" s="94"/>
      <c r="K66" s="111"/>
    </row>
    <row r="67" customFormat="1" spans="1:11">
      <c r="A67" s="99" t="s">
        <v>58</v>
      </c>
      <c r="B67" s="100" t="s">
        <v>219</v>
      </c>
      <c r="C67" s="104"/>
      <c r="D67" s="104"/>
      <c r="E67" s="104"/>
      <c r="F67" s="104"/>
      <c r="G67" s="94"/>
      <c r="K67" s="111"/>
    </row>
    <row r="68" customFormat="1" spans="1:15">
      <c r="A68" s="99" t="s">
        <v>58</v>
      </c>
      <c r="B68" s="100" t="s">
        <v>220</v>
      </c>
      <c r="C68" s="104">
        <v>1</v>
      </c>
      <c r="D68" s="104" t="s">
        <v>292</v>
      </c>
      <c r="E68" s="104">
        <v>9.113</v>
      </c>
      <c r="F68" s="104">
        <v>2800</v>
      </c>
      <c r="G68" s="94"/>
      <c r="K68" s="111"/>
      <c r="O68" t="str">
        <f>B68&amp;C68&amp;"个项目，建设规模"&amp;E68&amp;D68&amp;"，计划投资"&amp;F68&amp;"万元。"</f>
        <v>其他（防洪工程、排碱渠，渠道清淤）1个项目，建设规模9.113公里，计划投资2800万元。</v>
      </c>
    </row>
    <row r="69" s="78" customFormat="1" spans="1:15">
      <c r="A69" s="96" t="s">
        <v>41</v>
      </c>
      <c r="B69" s="96" t="s">
        <v>221</v>
      </c>
      <c r="C69" s="112">
        <f t="shared" ref="C69:F69" si="14">C70+C71+C72+C73</f>
        <v>5</v>
      </c>
      <c r="D69" s="112" t="e">
        <f t="shared" si="14"/>
        <v>#VALUE!</v>
      </c>
      <c r="E69" s="112">
        <f t="shared" si="14"/>
        <v>36.5</v>
      </c>
      <c r="F69" s="112">
        <f t="shared" si="14"/>
        <v>2865</v>
      </c>
      <c r="G69" s="94">
        <f>F69/$F$5</f>
        <v>0.163002755400853</v>
      </c>
      <c r="H69"/>
      <c r="I69"/>
      <c r="J69"/>
      <c r="K69" s="111">
        <v>0</v>
      </c>
      <c r="N69" s="109" t="s">
        <v>290</v>
      </c>
      <c r="O69" s="78" t="str">
        <f>N69&amp;B69&amp;"类项目"&amp;C69&amp;"个，计划投资"&amp;F69&amp;"万元，其中："</f>
        <v>2.人居环境整治类项目5个，计划投资2865万元，其中：</v>
      </c>
    </row>
    <row r="70" customFormat="1" spans="1:11">
      <c r="A70" s="99" t="s">
        <v>58</v>
      </c>
      <c r="B70" s="100" t="s">
        <v>222</v>
      </c>
      <c r="C70" s="104"/>
      <c r="D70" s="104"/>
      <c r="E70" s="104"/>
      <c r="F70" s="104"/>
      <c r="G70" s="94"/>
      <c r="K70" s="111"/>
    </row>
    <row r="71" customFormat="1" spans="1:15">
      <c r="A71" s="99" t="s">
        <v>58</v>
      </c>
      <c r="B71" s="100" t="s">
        <v>223</v>
      </c>
      <c r="C71" s="104">
        <v>4</v>
      </c>
      <c r="D71" s="104" t="s">
        <v>292</v>
      </c>
      <c r="E71" s="104">
        <v>35.5</v>
      </c>
      <c r="F71" s="104">
        <v>2500</v>
      </c>
      <c r="G71" s="94">
        <f>F71/$F$5</f>
        <v>0.142236261257289</v>
      </c>
      <c r="K71" s="111"/>
      <c r="O71" t="str">
        <f>B71&amp;C71&amp;"个项目，建设规模"&amp;E71&amp;D71&amp;"，计划投资"&amp;F71&amp;"万元；"</f>
        <v>农村污水治理4个项目，建设规模35.5公里，计划投资2500万元；</v>
      </c>
    </row>
    <row r="72" customFormat="1" spans="1:15">
      <c r="A72" s="99" t="s">
        <v>58</v>
      </c>
      <c r="B72" s="100" t="s">
        <v>230</v>
      </c>
      <c r="C72" s="104">
        <v>1</v>
      </c>
      <c r="D72" s="104" t="s">
        <v>287</v>
      </c>
      <c r="E72" s="104">
        <v>1</v>
      </c>
      <c r="F72" s="104">
        <v>365</v>
      </c>
      <c r="G72" s="94">
        <f>F72/$F$5</f>
        <v>0.0207664941435642</v>
      </c>
      <c r="K72" s="111"/>
      <c r="O72" t="str">
        <f>B72&amp;C72&amp;"个项目，建设规模"&amp;E72&amp;D72&amp;"，计划投资"&amp;F72&amp;"万元；"</f>
        <v>农村垃圾治理1个项目，建设规模1座，计划投资365万元；</v>
      </c>
    </row>
    <row r="73" customFormat="1" spans="1:15">
      <c r="A73" s="99" t="s">
        <v>58</v>
      </c>
      <c r="B73" s="100" t="s">
        <v>231</v>
      </c>
      <c r="C73" s="104"/>
      <c r="D73" s="104"/>
      <c r="E73" s="104"/>
      <c r="F73" s="104"/>
      <c r="G73" s="94"/>
      <c r="K73" s="111"/>
      <c r="O73" t="str">
        <f>B73&amp;C73&amp;"个项目，建设规模"&amp;E73&amp;D73&amp;"，计划投资"&amp;F73&amp;"万元。"</f>
        <v>村容村貌提升个项目，建设规模，计划投资万元。</v>
      </c>
    </row>
    <row r="74" s="78" customFormat="1" spans="1:14">
      <c r="A74" s="96" t="s">
        <v>41</v>
      </c>
      <c r="B74" s="96" t="s">
        <v>232</v>
      </c>
      <c r="C74" s="113">
        <f t="shared" ref="C74:F74" si="15">C75+C76+C77+C78+C79+C80</f>
        <v>0</v>
      </c>
      <c r="D74" s="113">
        <f t="shared" si="15"/>
        <v>0</v>
      </c>
      <c r="E74" s="113">
        <f t="shared" si="15"/>
        <v>0</v>
      </c>
      <c r="F74" s="113">
        <f t="shared" si="15"/>
        <v>0</v>
      </c>
      <c r="G74" s="94"/>
      <c r="H74"/>
      <c r="I74"/>
      <c r="J74"/>
      <c r="K74" s="115">
        <v>0</v>
      </c>
      <c r="N74" s="109"/>
    </row>
    <row r="75" customFormat="1" spans="1:11">
      <c r="A75" s="99" t="s">
        <v>58</v>
      </c>
      <c r="B75" s="100" t="s">
        <v>233</v>
      </c>
      <c r="C75" s="104"/>
      <c r="D75" s="104"/>
      <c r="E75" s="104"/>
      <c r="F75" s="104"/>
      <c r="G75" s="94"/>
      <c r="K75" s="111"/>
    </row>
    <row r="76" customFormat="1" spans="1:11">
      <c r="A76" s="99" t="s">
        <v>58</v>
      </c>
      <c r="B76" s="100" t="s">
        <v>234</v>
      </c>
      <c r="C76" s="104"/>
      <c r="D76" s="104"/>
      <c r="E76" s="104"/>
      <c r="F76" s="104"/>
      <c r="G76" s="94"/>
      <c r="K76" s="111"/>
    </row>
    <row r="77" customFormat="1" ht="24" spans="1:11">
      <c r="A77" s="99" t="s">
        <v>58</v>
      </c>
      <c r="B77" s="100" t="s">
        <v>235</v>
      </c>
      <c r="C77" s="104"/>
      <c r="D77" s="104"/>
      <c r="E77" s="104"/>
      <c r="F77" s="104"/>
      <c r="G77" s="94"/>
      <c r="K77" s="111"/>
    </row>
    <row r="78" customFormat="1" spans="1:11">
      <c r="A78" s="99" t="s">
        <v>58</v>
      </c>
      <c r="B78" s="100" t="s">
        <v>236</v>
      </c>
      <c r="C78" s="104"/>
      <c r="D78" s="104"/>
      <c r="E78" s="104"/>
      <c r="F78" s="104"/>
      <c r="G78" s="94"/>
      <c r="K78" s="111"/>
    </row>
    <row r="79" customFormat="1" spans="1:11">
      <c r="A79" s="99" t="s">
        <v>58</v>
      </c>
      <c r="B79" s="100" t="s">
        <v>237</v>
      </c>
      <c r="C79" s="104"/>
      <c r="D79" s="104"/>
      <c r="E79" s="104"/>
      <c r="F79" s="104"/>
      <c r="G79" s="94"/>
      <c r="K79" s="111"/>
    </row>
    <row r="80" customFormat="1" ht="36" spans="1:11">
      <c r="A80" s="99" t="s">
        <v>58</v>
      </c>
      <c r="B80" s="100" t="s">
        <v>238</v>
      </c>
      <c r="C80" s="104"/>
      <c r="D80" s="104"/>
      <c r="E80" s="104"/>
      <c r="F80" s="104"/>
      <c r="G80" s="94"/>
      <c r="K80" s="111"/>
    </row>
    <row r="81" s="79" customFormat="1" spans="1:15">
      <c r="A81" s="91" t="s">
        <v>39</v>
      </c>
      <c r="B81" s="92" t="s">
        <v>239</v>
      </c>
      <c r="C81" s="114">
        <f t="shared" ref="C81:F81" si="16">C82</f>
        <v>0</v>
      </c>
      <c r="D81" s="114">
        <f t="shared" si="16"/>
        <v>0</v>
      </c>
      <c r="E81" s="114">
        <f t="shared" si="16"/>
        <v>0</v>
      </c>
      <c r="F81" s="114">
        <f t="shared" si="16"/>
        <v>0</v>
      </c>
      <c r="G81" s="94"/>
      <c r="H81"/>
      <c r="I81"/>
      <c r="J81"/>
      <c r="K81" s="111">
        <v>0</v>
      </c>
      <c r="L81" s="110">
        <v>0.17</v>
      </c>
      <c r="M81" s="110" t="s">
        <v>284</v>
      </c>
      <c r="N81" s="110" t="s">
        <v>296</v>
      </c>
      <c r="O81" s="110" t="str">
        <f>N81&amp;B81&amp;"类项目"&amp;C81&amp;"个项目，计划投资"&amp;F81&amp;"万元，投资占比"&amp;L81&amp;M81&amp;"。"</f>
        <v>（四）易地搬迁后扶类项目0个项目，计划投资0万元，投资占比0.17%。</v>
      </c>
    </row>
    <row r="82" s="78" customFormat="1" spans="1:15">
      <c r="A82" s="95" t="s">
        <v>41</v>
      </c>
      <c r="B82" s="96" t="s">
        <v>239</v>
      </c>
      <c r="C82" s="112">
        <f t="shared" ref="C82:F82" si="17">C83+C84+C85+C86+C87+C88</f>
        <v>0</v>
      </c>
      <c r="D82" s="112">
        <f t="shared" si="17"/>
        <v>0</v>
      </c>
      <c r="E82" s="112">
        <f t="shared" si="17"/>
        <v>0</v>
      </c>
      <c r="F82" s="112">
        <f t="shared" si="17"/>
        <v>0</v>
      </c>
      <c r="G82" s="94"/>
      <c r="H82"/>
      <c r="I82"/>
      <c r="J82"/>
      <c r="K82" s="111">
        <v>0</v>
      </c>
      <c r="N82" s="109" t="s">
        <v>286</v>
      </c>
      <c r="O82" s="78" t="str">
        <f>N82&amp;B82&amp;"类项目"&amp;C82&amp;"个，计划投资"&amp;F82&amp;"万元，其中："</f>
        <v>1.易地搬迁后扶类项目0个，计划投资0万元，其中：</v>
      </c>
    </row>
    <row r="83" customFormat="1" spans="1:11">
      <c r="A83" s="99" t="s">
        <v>58</v>
      </c>
      <c r="B83" s="100" t="s">
        <v>240</v>
      </c>
      <c r="C83" s="104"/>
      <c r="D83" s="104"/>
      <c r="E83" s="104"/>
      <c r="F83" s="104"/>
      <c r="G83" s="94"/>
      <c r="K83" s="111"/>
    </row>
    <row r="84" customFormat="1" spans="1:11">
      <c r="A84" s="99" t="s">
        <v>58</v>
      </c>
      <c r="B84" s="100" t="s">
        <v>241</v>
      </c>
      <c r="C84" s="104"/>
      <c r="D84" s="104"/>
      <c r="E84" s="104"/>
      <c r="F84" s="104"/>
      <c r="G84" s="94"/>
      <c r="K84" s="111"/>
    </row>
    <row r="85" customFormat="1" spans="1:11">
      <c r="A85" s="99" t="s">
        <v>58</v>
      </c>
      <c r="B85" s="100" t="s">
        <v>242</v>
      </c>
      <c r="C85" s="104"/>
      <c r="D85" s="104"/>
      <c r="E85" s="104"/>
      <c r="F85" s="104"/>
      <c r="G85" s="94"/>
      <c r="K85" s="111"/>
    </row>
    <row r="86" customFormat="1" spans="1:11">
      <c r="A86" s="99" t="s">
        <v>58</v>
      </c>
      <c r="B86" s="100" t="s">
        <v>243</v>
      </c>
      <c r="C86" s="104"/>
      <c r="D86" s="104"/>
      <c r="E86" s="104"/>
      <c r="F86" s="104"/>
      <c r="G86" s="94"/>
      <c r="K86" s="111"/>
    </row>
    <row r="87" customFormat="1" spans="1:15">
      <c r="A87" s="99" t="s">
        <v>58</v>
      </c>
      <c r="B87" s="100" t="s">
        <v>244</v>
      </c>
      <c r="C87" s="104"/>
      <c r="D87" s="104"/>
      <c r="E87" s="104"/>
      <c r="F87" s="104"/>
      <c r="G87" s="94"/>
      <c r="K87" s="111"/>
      <c r="O87" t="str">
        <f>B87&amp;C87&amp;"个项目，建设规模"&amp;E87&amp;D87&amp;"，计划投资"&amp;F87&amp;"万元。"</f>
        <v>必要基础设施建设个项目，建设规模，计划投资万元。</v>
      </c>
    </row>
    <row r="88" customFormat="1" spans="1:11">
      <c r="A88" s="99" t="s">
        <v>58</v>
      </c>
      <c r="B88" s="100" t="s">
        <v>245</v>
      </c>
      <c r="C88" s="104"/>
      <c r="D88" s="104"/>
      <c r="E88" s="104"/>
      <c r="F88" s="104"/>
      <c r="G88" s="94"/>
      <c r="K88" s="111"/>
    </row>
    <row r="89" s="79" customFormat="1" spans="1:15">
      <c r="A89" s="91" t="s">
        <v>39</v>
      </c>
      <c r="B89" s="92" t="s">
        <v>246</v>
      </c>
      <c r="C89" s="114">
        <f t="shared" ref="C89:F89" si="18">C90+C94+C92</f>
        <v>1</v>
      </c>
      <c r="D89" s="114" t="e">
        <f t="shared" si="18"/>
        <v>#VALUE!</v>
      </c>
      <c r="E89" s="114">
        <f t="shared" si="18"/>
        <v>850</v>
      </c>
      <c r="F89" s="114">
        <f t="shared" si="18"/>
        <v>255</v>
      </c>
      <c r="G89" s="94">
        <f>F89/$F$5</f>
        <v>0.0145080986482435</v>
      </c>
      <c r="H89"/>
      <c r="I89"/>
      <c r="J89"/>
      <c r="K89" s="111">
        <v>0</v>
      </c>
      <c r="L89" s="110">
        <v>1.18</v>
      </c>
      <c r="M89" s="110" t="s">
        <v>284</v>
      </c>
      <c r="N89" s="110" t="s">
        <v>297</v>
      </c>
      <c r="O89" s="110" t="str">
        <f>N89&amp;B89&amp;"类项目"&amp;C89&amp;"个项目，计划投资"&amp;F89&amp;"万元，投资占比"&amp;L89&amp;M89&amp;"。"</f>
        <v>（五）巩固三保障成果类项目1个项目，计划投资255万元，投资占比1.18%。</v>
      </c>
    </row>
    <row r="90" s="78" customFormat="1" spans="1:14">
      <c r="A90" s="96" t="s">
        <v>41</v>
      </c>
      <c r="B90" s="96" t="s">
        <v>247</v>
      </c>
      <c r="C90" s="112">
        <f t="shared" ref="C90:F90" si="19">C91</f>
        <v>0</v>
      </c>
      <c r="D90" s="112">
        <f t="shared" si="19"/>
        <v>0</v>
      </c>
      <c r="E90" s="112">
        <f t="shared" si="19"/>
        <v>0</v>
      </c>
      <c r="F90" s="112">
        <f t="shared" si="19"/>
        <v>0</v>
      </c>
      <c r="G90" s="94"/>
      <c r="H90"/>
      <c r="I90"/>
      <c r="J90"/>
      <c r="K90" s="111">
        <v>0</v>
      </c>
      <c r="N90" s="109"/>
    </row>
    <row r="91" customFormat="1" spans="1:11">
      <c r="A91" s="99" t="s">
        <v>58</v>
      </c>
      <c r="B91" s="100" t="s">
        <v>248</v>
      </c>
      <c r="C91" s="104"/>
      <c r="D91" s="104"/>
      <c r="E91" s="104"/>
      <c r="F91" s="104"/>
      <c r="G91" s="94"/>
      <c r="K91" s="111"/>
    </row>
    <row r="92" s="78" customFormat="1" spans="1:15">
      <c r="A92" s="96" t="s">
        <v>41</v>
      </c>
      <c r="B92" s="96" t="s">
        <v>249</v>
      </c>
      <c r="C92" s="112">
        <f t="shared" ref="C92:F92" si="20">C93</f>
        <v>1</v>
      </c>
      <c r="D92" s="112" t="str">
        <f t="shared" si="20"/>
        <v>人</v>
      </c>
      <c r="E92" s="112">
        <f t="shared" si="20"/>
        <v>850</v>
      </c>
      <c r="F92" s="112">
        <f t="shared" si="20"/>
        <v>255</v>
      </c>
      <c r="G92" s="94">
        <f>F92/$F$5</f>
        <v>0.0145080986482435</v>
      </c>
      <c r="H92"/>
      <c r="I92"/>
      <c r="J92"/>
      <c r="K92" s="111">
        <v>0</v>
      </c>
      <c r="N92" s="109" t="s">
        <v>286</v>
      </c>
      <c r="O92" s="78" t="str">
        <f>N92&amp;B92&amp;"类项目"&amp;C92&amp;"个，计划投资"&amp;F92&amp;"万元，其中："</f>
        <v>1.教育类项目1个，计划投资255万元，其中：</v>
      </c>
    </row>
    <row r="93" customFormat="1" spans="1:15">
      <c r="A93" s="99" t="s">
        <v>58</v>
      </c>
      <c r="B93" s="100" t="s">
        <v>250</v>
      </c>
      <c r="C93" s="104">
        <v>1</v>
      </c>
      <c r="D93" s="104" t="s">
        <v>24</v>
      </c>
      <c r="E93" s="104">
        <v>850</v>
      </c>
      <c r="F93" s="104">
        <v>255</v>
      </c>
      <c r="G93" s="94">
        <f>F93/$F$5</f>
        <v>0.0145080986482435</v>
      </c>
      <c r="K93" s="111"/>
      <c r="O93" t="str">
        <f>B93&amp;C93&amp;"个项目，建设规模"&amp;E93&amp;D93&amp;"，计划投资"&amp;F93&amp;"万元。"</f>
        <v>享受"雨露计划+"职业教育补助1个项目，建设规模850人，计划投资255万元。</v>
      </c>
    </row>
    <row r="94" s="78" customFormat="1" spans="1:14">
      <c r="A94" s="96" t="s">
        <v>41</v>
      </c>
      <c r="B94" s="96" t="s">
        <v>260</v>
      </c>
      <c r="C94" s="112">
        <f t="shared" ref="C94:F94" si="21">C95</f>
        <v>0</v>
      </c>
      <c r="D94" s="112">
        <f t="shared" si="21"/>
        <v>0</v>
      </c>
      <c r="E94" s="112">
        <f t="shared" si="21"/>
        <v>0</v>
      </c>
      <c r="F94" s="112">
        <f t="shared" si="21"/>
        <v>0</v>
      </c>
      <c r="G94" s="94"/>
      <c r="H94"/>
      <c r="I94"/>
      <c r="J94"/>
      <c r="K94" s="111">
        <v>0</v>
      </c>
      <c r="N94" s="109"/>
    </row>
    <row r="95" customFormat="1" spans="1:11">
      <c r="A95" s="99" t="s">
        <v>58</v>
      </c>
      <c r="B95" s="100" t="s">
        <v>261</v>
      </c>
      <c r="C95" s="104"/>
      <c r="D95" s="104"/>
      <c r="E95" s="104"/>
      <c r="F95" s="104"/>
      <c r="G95" s="94"/>
      <c r="K95" s="111"/>
    </row>
    <row r="96" s="79" customFormat="1" spans="1:11">
      <c r="A96" s="91" t="s">
        <v>39</v>
      </c>
      <c r="B96" s="92" t="s">
        <v>262</v>
      </c>
      <c r="C96" s="114">
        <f t="shared" ref="C96:F96" si="22">C97</f>
        <v>0</v>
      </c>
      <c r="D96" s="114">
        <f t="shared" si="22"/>
        <v>0</v>
      </c>
      <c r="E96" s="114">
        <f t="shared" si="22"/>
        <v>0</v>
      </c>
      <c r="F96" s="114">
        <f t="shared" si="22"/>
        <v>0</v>
      </c>
      <c r="G96" s="94"/>
      <c r="H96"/>
      <c r="I96"/>
      <c r="J96"/>
      <c r="K96" s="111">
        <v>0</v>
      </c>
    </row>
    <row r="97" s="78" customFormat="1" spans="1:14">
      <c r="A97" s="95" t="s">
        <v>41</v>
      </c>
      <c r="B97" s="96" t="s">
        <v>262</v>
      </c>
      <c r="C97" s="112">
        <f t="shared" ref="C97:F97" si="23">C98</f>
        <v>0</v>
      </c>
      <c r="D97" s="112">
        <f t="shared" si="23"/>
        <v>0</v>
      </c>
      <c r="E97" s="112">
        <f t="shared" si="23"/>
        <v>0</v>
      </c>
      <c r="F97" s="112">
        <f t="shared" si="23"/>
        <v>0</v>
      </c>
      <c r="G97" s="94"/>
      <c r="H97"/>
      <c r="I97"/>
      <c r="J97"/>
      <c r="K97" s="111">
        <v>0</v>
      </c>
      <c r="N97" s="109"/>
    </row>
    <row r="98" customFormat="1" spans="1:11">
      <c r="A98" s="99" t="s">
        <v>58</v>
      </c>
      <c r="B98" s="100" t="s">
        <v>262</v>
      </c>
      <c r="C98" s="104"/>
      <c r="D98" s="104"/>
      <c r="E98" s="104"/>
      <c r="F98" s="104"/>
      <c r="G98" s="94"/>
      <c r="K98" s="111"/>
    </row>
    <row r="99" s="79" customFormat="1" spans="1:15">
      <c r="A99" s="91" t="s">
        <v>39</v>
      </c>
      <c r="B99" s="92" t="s">
        <v>79</v>
      </c>
      <c r="C99" s="114">
        <f t="shared" ref="C99:F99" si="24">C100</f>
        <v>1</v>
      </c>
      <c r="D99" s="114" t="e">
        <f t="shared" si="24"/>
        <v>#VALUE!</v>
      </c>
      <c r="E99" s="114">
        <f t="shared" si="24"/>
        <v>3696</v>
      </c>
      <c r="F99" s="114">
        <f t="shared" si="24"/>
        <v>37</v>
      </c>
      <c r="G99" s="94">
        <f>F99/$F$5</f>
        <v>0.00210509666660788</v>
      </c>
      <c r="H99"/>
      <c r="I99"/>
      <c r="J99"/>
      <c r="K99" s="111">
        <v>0</v>
      </c>
      <c r="L99" s="110">
        <v>0.04</v>
      </c>
      <c r="M99" s="110" t="s">
        <v>284</v>
      </c>
      <c r="N99" s="110" t="s">
        <v>298</v>
      </c>
      <c r="O99" s="110" t="str">
        <f>N99&amp;B99&amp;"类项目"&amp;C99&amp;"个项目，计划投资"&amp;F99&amp;"万元，投资占比"&amp;L99&amp;M99&amp;"。"</f>
        <v>（六）其他类项目1个项目，计划投资37万元，投资占比0.04%。</v>
      </c>
    </row>
    <row r="100" s="78" customFormat="1" spans="1:15">
      <c r="A100" s="95" t="s">
        <v>41</v>
      </c>
      <c r="B100" s="96" t="s">
        <v>79</v>
      </c>
      <c r="C100" s="112">
        <f t="shared" ref="C100:F100" si="25">C101+C102+C103</f>
        <v>1</v>
      </c>
      <c r="D100" s="112" t="e">
        <f t="shared" si="25"/>
        <v>#VALUE!</v>
      </c>
      <c r="E100" s="112">
        <f t="shared" si="25"/>
        <v>3696</v>
      </c>
      <c r="F100" s="112">
        <f t="shared" si="25"/>
        <v>37</v>
      </c>
      <c r="G100" s="94">
        <f>F100/$F$5</f>
        <v>0.00210509666660788</v>
      </c>
      <c r="H100"/>
      <c r="I100"/>
      <c r="J100"/>
      <c r="K100" s="111">
        <v>0</v>
      </c>
      <c r="N100" s="109" t="s">
        <v>286</v>
      </c>
      <c r="O100" s="78" t="str">
        <f>N100&amp;B100&amp;"类项目"&amp;C100&amp;"个，计划投资"&amp;F100&amp;"万元，其中："</f>
        <v>1.其他类项目1个，计划投资37万元，其中：</v>
      </c>
    </row>
    <row r="101" customFormat="1" spans="1:11">
      <c r="A101" s="99" t="s">
        <v>58</v>
      </c>
      <c r="B101" s="100" t="s">
        <v>263</v>
      </c>
      <c r="C101" s="104"/>
      <c r="D101" s="104"/>
      <c r="E101" s="104"/>
      <c r="F101" s="104"/>
      <c r="G101" s="94"/>
      <c r="K101" s="111"/>
    </row>
    <row r="102" customFormat="1" spans="1:15">
      <c r="A102" s="99" t="s">
        <v>58</v>
      </c>
      <c r="B102" s="100" t="s">
        <v>264</v>
      </c>
      <c r="C102" s="104">
        <v>1</v>
      </c>
      <c r="D102" s="104" t="s">
        <v>23</v>
      </c>
      <c r="E102" s="104">
        <v>3696</v>
      </c>
      <c r="F102" s="104">
        <v>37</v>
      </c>
      <c r="G102" s="94">
        <f>F102/$F$5</f>
        <v>0.00210509666660788</v>
      </c>
      <c r="K102" s="111"/>
      <c r="O102" t="str">
        <f>B102&amp;C102&amp;"个项目，建设规模"&amp;E102&amp;D102&amp;"，计划投资"&amp;F102&amp;"万元。"</f>
        <v>困难群众饮用低氟茶1个项目，建设规模3696户，计划投资37万元。</v>
      </c>
    </row>
    <row r="103" customFormat="1" spans="1:11">
      <c r="A103" s="99" t="s">
        <v>58</v>
      </c>
      <c r="B103" s="100" t="s">
        <v>274</v>
      </c>
      <c r="C103" s="104"/>
      <c r="D103" s="104"/>
      <c r="E103" s="104"/>
      <c r="F103" s="104"/>
      <c r="G103" s="94">
        <f>F103/$F$5</f>
        <v>0</v>
      </c>
      <c r="K103" s="111"/>
    </row>
  </sheetData>
  <autoFilter ref="A4:O103"/>
  <mergeCells count="7">
    <mergeCell ref="A2:G2"/>
    <mergeCell ref="D3:E3"/>
    <mergeCell ref="F3:G3"/>
    <mergeCell ref="A5:B5"/>
    <mergeCell ref="A3:A4"/>
    <mergeCell ref="B3:B4"/>
    <mergeCell ref="C3:C4"/>
  </mergeCells>
  <printOptions horizontalCentered="1"/>
  <pageMargins left="0.554166666666667" right="0.554166666666667" top="0.668055555555556" bottom="0.393055555555556" header="0.5" footer="0.313888888888889"/>
  <pageSetup paperSize="9" scale="87" fitToHeight="0" orientation="portrait" horizontalDpi="600"/>
  <headerFooter>
    <oddFooter>&amp;C第 &amp;P 页，共 &amp;N 页</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1">
    <pageSetUpPr fitToPage="1"/>
  </sheetPr>
  <dimension ref="A1:CU128"/>
  <sheetViews>
    <sheetView view="pageBreakPreview" zoomScale="26" zoomScaleNormal="100" zoomScaleSheetLayoutView="26" workbookViewId="0">
      <pane xSplit="9" ySplit="8" topLeftCell="J80" activePane="bottomRight" state="frozen"/>
      <selection/>
      <selection pane="topRight"/>
      <selection pane="bottomLeft"/>
      <selection pane="bottomRight" activeCell="U12" sqref="U12"/>
    </sheetView>
  </sheetViews>
  <sheetFormatPr defaultColWidth="8.89166666666667" defaultRowHeight="27"/>
  <cols>
    <col min="1" max="1" width="7.75" style="128" customWidth="1"/>
    <col min="2" max="2" width="11.4083333333333" style="129" customWidth="1"/>
    <col min="3" max="3" width="14.1666666666667" style="130" customWidth="1"/>
    <col min="4" max="4" width="34.1666666666667" style="131" customWidth="1"/>
    <col min="5" max="5" width="10.6333333333333" style="129" customWidth="1"/>
    <col min="6" max="6" width="10.5" style="129" customWidth="1"/>
    <col min="7" max="7" width="9.63333333333333" style="128" customWidth="1"/>
    <col min="8" max="8" width="17.1166666666667" style="129" customWidth="1"/>
    <col min="9" max="9" width="24.4416666666667" style="129" customWidth="1"/>
    <col min="10" max="10" width="174.35" style="131" customWidth="1"/>
    <col min="11" max="13" width="19.5166666666667" style="132" hidden="1" customWidth="1"/>
    <col min="14" max="15" width="19.5166666666667" style="132" customWidth="1"/>
    <col min="16" max="16" width="19.5166666666667" style="132" hidden="1" customWidth="1"/>
    <col min="17" max="30" width="19.5166666666667" style="132" customWidth="1"/>
    <col min="31" max="31" width="12.6" style="133" customWidth="1"/>
    <col min="32" max="32" width="12.6" style="129" hidden="1" customWidth="1"/>
    <col min="33" max="33" width="12.6" style="129" customWidth="1"/>
    <col min="34" max="34" width="11.7" style="129" hidden="1" customWidth="1"/>
    <col min="35" max="35" width="11.7" style="131" hidden="1" customWidth="1"/>
    <col min="36" max="36" width="102.408333333333" style="131" hidden="1" customWidth="1"/>
    <col min="37" max="37" width="90.9833333333333" style="131" hidden="1" customWidth="1"/>
    <col min="38" max="38" width="28.2" style="131" hidden="1" customWidth="1"/>
    <col min="39" max="39" width="20.9333333333333" style="131" hidden="1" customWidth="1"/>
    <col min="40" max="40" width="16.6583333333333" style="131" hidden="1" customWidth="1"/>
    <col min="41" max="41" width="25.2166666666667" style="134" customWidth="1"/>
    <col min="42" max="98" width="8.89166666666667" style="134"/>
    <col min="99" max="16384" width="8.89166666666667" style="131"/>
  </cols>
  <sheetData>
    <row r="1" s="116" customFormat="1" ht="39" customHeight="1" spans="1:98">
      <c r="A1" s="135"/>
      <c r="B1" s="135"/>
      <c r="C1" s="136"/>
      <c r="D1" s="135"/>
      <c r="E1" s="137"/>
      <c r="F1" s="137"/>
      <c r="G1" s="138"/>
      <c r="H1" s="138"/>
      <c r="I1" s="138"/>
      <c r="J1" s="135" t="s">
        <v>1</v>
      </c>
      <c r="K1" s="168"/>
      <c r="L1" s="169"/>
      <c r="M1" s="169"/>
      <c r="N1" s="169"/>
      <c r="O1" s="169"/>
      <c r="P1" s="169"/>
      <c r="Q1" s="169"/>
      <c r="R1" s="169"/>
      <c r="S1" s="169"/>
      <c r="T1" s="169"/>
      <c r="U1" s="169"/>
      <c r="V1" s="169"/>
      <c r="W1" s="169"/>
      <c r="X1" s="169"/>
      <c r="Y1" s="169"/>
      <c r="Z1" s="169"/>
      <c r="AA1" s="169"/>
      <c r="AB1" s="169"/>
      <c r="AC1" s="169"/>
      <c r="AD1" s="169"/>
      <c r="AF1" s="138"/>
      <c r="AG1" s="138"/>
      <c r="AH1" s="138"/>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row>
    <row r="2" s="117" customFormat="1" ht="63" customHeight="1" spans="1:98">
      <c r="A2" s="139" t="s">
        <v>480</v>
      </c>
      <c r="B2" s="139"/>
      <c r="C2" s="140"/>
      <c r="D2" s="139"/>
      <c r="E2" s="139"/>
      <c r="F2" s="139"/>
      <c r="G2" s="139"/>
      <c r="H2" s="139"/>
      <c r="I2" s="139"/>
      <c r="J2" s="139"/>
      <c r="K2" s="170"/>
      <c r="L2" s="170"/>
      <c r="M2" s="170"/>
      <c r="N2" s="170"/>
      <c r="O2" s="170"/>
      <c r="P2" s="170"/>
      <c r="Q2" s="170"/>
      <c r="R2" s="170"/>
      <c r="S2" s="170"/>
      <c r="T2" s="170"/>
      <c r="U2" s="170"/>
      <c r="V2" s="170"/>
      <c r="W2" s="170"/>
      <c r="X2" s="170"/>
      <c r="Y2" s="170"/>
      <c r="Z2" s="170"/>
      <c r="AA2" s="170"/>
      <c r="AB2" s="170"/>
      <c r="AC2" s="170"/>
      <c r="AD2" s="170"/>
      <c r="AE2" s="139"/>
      <c r="AF2" s="139"/>
      <c r="AG2" s="139"/>
      <c r="AH2" s="139"/>
      <c r="AI2" s="139"/>
      <c r="AJ2" s="139"/>
      <c r="AK2" s="139"/>
      <c r="AL2" s="187"/>
      <c r="AM2" s="187"/>
      <c r="AN2" s="187"/>
      <c r="AO2" s="196"/>
      <c r="AP2" s="196"/>
      <c r="AQ2" s="196"/>
      <c r="AR2" s="196"/>
      <c r="AS2" s="196"/>
      <c r="AT2" s="196"/>
      <c r="AU2" s="196"/>
      <c r="AV2" s="196"/>
      <c r="AW2" s="196"/>
      <c r="AX2" s="196"/>
      <c r="AY2" s="196"/>
      <c r="AZ2" s="196"/>
      <c r="BA2" s="196"/>
      <c r="BB2" s="196"/>
      <c r="BC2" s="196"/>
      <c r="BD2" s="196"/>
      <c r="BE2" s="196"/>
      <c r="BF2" s="196"/>
      <c r="BG2" s="196"/>
      <c r="BH2" s="196"/>
      <c r="BI2" s="196"/>
      <c r="BJ2" s="196"/>
      <c r="BK2" s="196"/>
      <c r="BL2" s="196"/>
      <c r="BM2" s="196"/>
      <c r="BN2" s="196"/>
      <c r="BO2" s="196"/>
      <c r="BP2" s="196"/>
      <c r="BQ2" s="196"/>
      <c r="BR2" s="196"/>
      <c r="BS2" s="196"/>
      <c r="BT2" s="196"/>
      <c r="BU2" s="196"/>
      <c r="BV2" s="196"/>
      <c r="BW2" s="196"/>
      <c r="BX2" s="196"/>
      <c r="BY2" s="196"/>
      <c r="BZ2" s="196"/>
      <c r="CA2" s="196"/>
      <c r="CB2" s="196"/>
      <c r="CC2" s="196"/>
      <c r="CD2" s="196"/>
      <c r="CE2" s="196"/>
      <c r="CF2" s="196"/>
      <c r="CG2" s="196"/>
      <c r="CH2" s="196"/>
      <c r="CI2" s="196"/>
      <c r="CJ2" s="196"/>
      <c r="CK2" s="196"/>
      <c r="CL2" s="196"/>
      <c r="CM2" s="196"/>
      <c r="CN2" s="196"/>
      <c r="CO2" s="196"/>
      <c r="CP2" s="196"/>
      <c r="CQ2" s="196"/>
      <c r="CR2" s="196"/>
      <c r="CS2" s="196"/>
      <c r="CT2" s="196"/>
    </row>
    <row r="3" s="118" customFormat="1" ht="150" customHeight="1" spans="1:98">
      <c r="A3" s="141" t="s">
        <v>3</v>
      </c>
      <c r="B3" s="141" t="s">
        <v>4</v>
      </c>
      <c r="C3" s="142" t="s">
        <v>5</v>
      </c>
      <c r="D3" s="141" t="s">
        <v>6</v>
      </c>
      <c r="E3" s="141" t="s">
        <v>7</v>
      </c>
      <c r="F3" s="141" t="s">
        <v>8</v>
      </c>
      <c r="G3" s="141" t="s">
        <v>9</v>
      </c>
      <c r="H3" s="141" t="s">
        <v>10</v>
      </c>
      <c r="I3" s="141" t="s">
        <v>11</v>
      </c>
      <c r="J3" s="141" t="s">
        <v>12</v>
      </c>
      <c r="K3" s="141" t="s">
        <v>13</v>
      </c>
      <c r="L3" s="141" t="s">
        <v>14</v>
      </c>
      <c r="M3" s="141"/>
      <c r="N3" s="141" t="s">
        <v>15</v>
      </c>
      <c r="O3" s="261" t="s">
        <v>481</v>
      </c>
      <c r="P3" s="262"/>
      <c r="Q3" s="262"/>
      <c r="R3" s="262"/>
      <c r="S3" s="262"/>
      <c r="T3" s="269"/>
      <c r="U3" s="270" t="s">
        <v>482</v>
      </c>
      <c r="V3" s="257"/>
      <c r="W3" s="257"/>
      <c r="X3" s="259"/>
      <c r="Y3" s="220" t="s">
        <v>359</v>
      </c>
      <c r="Z3" s="220" t="s">
        <v>28</v>
      </c>
      <c r="AA3" s="220" t="s">
        <v>29</v>
      </c>
      <c r="AB3" s="220" t="s">
        <v>30</v>
      </c>
      <c r="AC3" s="220" t="s">
        <v>31</v>
      </c>
      <c r="AD3" s="220" t="s">
        <v>32</v>
      </c>
      <c r="AE3" s="182" t="s">
        <v>17</v>
      </c>
      <c r="AF3" s="182"/>
      <c r="AG3" s="182"/>
      <c r="AH3" s="182"/>
      <c r="AI3" s="182"/>
      <c r="AJ3" s="182" t="s">
        <v>18</v>
      </c>
      <c r="AK3" s="182" t="s">
        <v>19</v>
      </c>
      <c r="AL3" s="182" t="s">
        <v>20</v>
      </c>
      <c r="AM3" s="182" t="s">
        <v>21</v>
      </c>
      <c r="AN3" s="182" t="s">
        <v>22</v>
      </c>
      <c r="AO3" s="197"/>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c r="BP3" s="198"/>
      <c r="BQ3" s="198"/>
      <c r="BR3" s="198"/>
      <c r="BS3" s="198"/>
      <c r="BT3" s="198"/>
      <c r="BU3" s="198"/>
      <c r="BV3" s="198"/>
      <c r="BW3" s="198"/>
      <c r="BX3" s="198"/>
      <c r="BY3" s="198"/>
      <c r="BZ3" s="198"/>
      <c r="CA3" s="198"/>
      <c r="CB3" s="198"/>
      <c r="CC3" s="198"/>
      <c r="CD3" s="198"/>
      <c r="CE3" s="198"/>
      <c r="CF3" s="198"/>
      <c r="CG3" s="198"/>
      <c r="CH3" s="198"/>
      <c r="CI3" s="198"/>
      <c r="CJ3" s="198"/>
      <c r="CK3" s="198"/>
      <c r="CL3" s="198"/>
      <c r="CM3" s="198"/>
      <c r="CN3" s="198"/>
      <c r="CO3" s="198"/>
      <c r="CP3" s="198"/>
      <c r="CQ3" s="198"/>
      <c r="CR3" s="198"/>
      <c r="CS3" s="198"/>
      <c r="CT3" s="198"/>
    </row>
    <row r="4" s="118" customFormat="1" ht="150" customHeight="1" spans="1:98">
      <c r="A4" s="141"/>
      <c r="B4" s="141"/>
      <c r="C4" s="142"/>
      <c r="D4" s="141"/>
      <c r="E4" s="141"/>
      <c r="F4" s="141"/>
      <c r="G4" s="141"/>
      <c r="H4" s="141"/>
      <c r="I4" s="141"/>
      <c r="J4" s="141"/>
      <c r="K4" s="141"/>
      <c r="L4" s="141" t="s">
        <v>23</v>
      </c>
      <c r="M4" s="141" t="s">
        <v>24</v>
      </c>
      <c r="N4" s="141"/>
      <c r="O4" s="263" t="s">
        <v>38</v>
      </c>
      <c r="P4" s="243" t="s">
        <v>25</v>
      </c>
      <c r="Q4" s="141" t="s">
        <v>473</v>
      </c>
      <c r="R4" s="141" t="s">
        <v>474</v>
      </c>
      <c r="S4" s="141" t="s">
        <v>475</v>
      </c>
      <c r="T4" s="142" t="s">
        <v>26</v>
      </c>
      <c r="U4" s="271" t="s">
        <v>38</v>
      </c>
      <c r="V4" s="141" t="s">
        <v>473</v>
      </c>
      <c r="W4" s="141" t="s">
        <v>474</v>
      </c>
      <c r="X4" s="142" t="s">
        <v>26</v>
      </c>
      <c r="Y4" s="236"/>
      <c r="Z4" s="236"/>
      <c r="AA4" s="236"/>
      <c r="AB4" s="236"/>
      <c r="AC4" s="236"/>
      <c r="AD4" s="236"/>
      <c r="AE4" s="182" t="s">
        <v>33</v>
      </c>
      <c r="AF4" s="182" t="s">
        <v>34</v>
      </c>
      <c r="AG4" s="182" t="s">
        <v>360</v>
      </c>
      <c r="AH4" s="182" t="s">
        <v>36</v>
      </c>
      <c r="AI4" s="182" t="s">
        <v>37</v>
      </c>
      <c r="AJ4" s="182"/>
      <c r="AK4" s="182"/>
      <c r="AL4" s="182"/>
      <c r="AM4" s="182"/>
      <c r="AN4" s="182"/>
      <c r="AO4" s="199"/>
      <c r="AP4" s="198"/>
      <c r="AQ4" s="198"/>
      <c r="AR4" s="198"/>
      <c r="AS4" s="198"/>
      <c r="AT4" s="198"/>
      <c r="AU4" s="198"/>
      <c r="AV4" s="198"/>
      <c r="AW4" s="198"/>
      <c r="AX4" s="198"/>
      <c r="AY4" s="198"/>
      <c r="AZ4" s="198"/>
      <c r="BA4" s="198"/>
      <c r="BB4" s="198"/>
      <c r="BC4" s="198"/>
      <c r="BD4" s="198"/>
      <c r="BE4" s="198"/>
      <c r="BF4" s="198"/>
      <c r="BG4" s="198"/>
      <c r="BH4" s="198"/>
      <c r="BI4" s="198"/>
      <c r="BJ4" s="198"/>
      <c r="BK4" s="198"/>
      <c r="BL4" s="198"/>
      <c r="BM4" s="198"/>
      <c r="BN4" s="198"/>
      <c r="BO4" s="198"/>
      <c r="BP4" s="198"/>
      <c r="BQ4" s="198"/>
      <c r="BR4" s="198"/>
      <c r="BS4" s="198"/>
      <c r="BT4" s="198"/>
      <c r="BU4" s="198"/>
      <c r="BV4" s="198"/>
      <c r="BW4" s="198"/>
      <c r="BX4" s="198"/>
      <c r="BY4" s="198"/>
      <c r="BZ4" s="198"/>
      <c r="CA4" s="198"/>
      <c r="CB4" s="198"/>
      <c r="CC4" s="198"/>
      <c r="CD4" s="198"/>
      <c r="CE4" s="198"/>
      <c r="CF4" s="198"/>
      <c r="CG4" s="198"/>
      <c r="CH4" s="198"/>
      <c r="CI4" s="198"/>
      <c r="CJ4" s="198"/>
      <c r="CK4" s="198"/>
      <c r="CL4" s="198"/>
      <c r="CM4" s="198"/>
      <c r="CN4" s="198"/>
      <c r="CO4" s="198"/>
      <c r="CP4" s="198"/>
      <c r="CQ4" s="198"/>
      <c r="CR4" s="198"/>
      <c r="CS4" s="198"/>
      <c r="CT4" s="198"/>
    </row>
    <row r="5" s="118" customFormat="1" ht="100" customHeight="1" spans="1:98">
      <c r="A5" s="145" t="s">
        <v>38</v>
      </c>
      <c r="B5" s="146"/>
      <c r="C5" s="146"/>
      <c r="D5" s="146"/>
      <c r="E5" s="146"/>
      <c r="F5" s="146"/>
      <c r="G5" s="146"/>
      <c r="H5" s="146"/>
      <c r="I5" s="146"/>
      <c r="J5" s="173"/>
      <c r="K5" s="141">
        <f>K6+K56+K74+K104+K112+K120+K123+K128</f>
        <v>13663.399</v>
      </c>
      <c r="L5" s="141">
        <f>L6+L56+L74+L104+L112+L120+L123+L128</f>
        <v>23600</v>
      </c>
      <c r="M5" s="141">
        <f>M6+M56+M74+M104+M112+M120+M123+M128</f>
        <v>72800</v>
      </c>
      <c r="N5" s="141">
        <f>N6+N56+N74+N104+N112+N120+N123+N128</f>
        <v>14211.39</v>
      </c>
      <c r="O5" s="141">
        <f>Q5+R5+S5+T5</f>
        <v>9405</v>
      </c>
      <c r="P5" s="141">
        <f>P6+P56+P74+P104+P112+P120+P123+P128</f>
        <v>7281</v>
      </c>
      <c r="Q5" s="141">
        <f>Q6+Q56+Q74+Q104+Q112+Q120+Q123+Q128</f>
        <v>4679</v>
      </c>
      <c r="R5" s="141">
        <f>R6+R56+R74+R104+R112+R120+R123+R128</f>
        <v>1472</v>
      </c>
      <c r="S5" s="141">
        <f>S6+S56+S74+S104+S112+S120+S123+S128</f>
        <v>1130</v>
      </c>
      <c r="T5" s="141">
        <f>T6+T56+T74+T104+T112+T120+T123+T128</f>
        <v>2124</v>
      </c>
      <c r="U5" s="141">
        <f>V5+W5+X5</f>
        <v>2062</v>
      </c>
      <c r="V5" s="141">
        <f t="shared" ref="V5:AD5" si="0">V6+V56+V74+V104+V112+V120+V123+V128</f>
        <v>592</v>
      </c>
      <c r="W5" s="141">
        <f t="shared" si="0"/>
        <v>301</v>
      </c>
      <c r="X5" s="141">
        <f t="shared" si="0"/>
        <v>1169</v>
      </c>
      <c r="Y5" s="141">
        <f t="shared" si="0"/>
        <v>0</v>
      </c>
      <c r="Z5" s="141">
        <f t="shared" si="0"/>
        <v>42</v>
      </c>
      <c r="AA5" s="141">
        <f t="shared" si="0"/>
        <v>185</v>
      </c>
      <c r="AB5" s="141">
        <f t="shared" si="0"/>
        <v>2517.39</v>
      </c>
      <c r="AC5" s="141">
        <f t="shared" si="0"/>
        <v>0</v>
      </c>
      <c r="AD5" s="141">
        <f t="shared" si="0"/>
        <v>0</v>
      </c>
      <c r="AE5" s="183"/>
      <c r="AF5" s="183"/>
      <c r="AG5" s="183"/>
      <c r="AH5" s="183"/>
      <c r="AI5" s="183"/>
      <c r="AJ5" s="182"/>
      <c r="AK5" s="182"/>
      <c r="AL5" s="182"/>
      <c r="AM5" s="182"/>
      <c r="AN5" s="182"/>
      <c r="AO5" s="182"/>
      <c r="AP5" s="198"/>
      <c r="AQ5" s="198"/>
      <c r="AR5" s="198"/>
      <c r="AS5" s="198"/>
      <c r="AT5" s="198"/>
      <c r="AU5" s="198"/>
      <c r="AV5" s="198"/>
      <c r="AW5" s="198"/>
      <c r="AX5" s="198"/>
      <c r="AY5" s="198"/>
      <c r="AZ5" s="198"/>
      <c r="BA5" s="198"/>
      <c r="BB5" s="198"/>
      <c r="BC5" s="198"/>
      <c r="BD5" s="198"/>
      <c r="BE5" s="198"/>
      <c r="BF5" s="198"/>
      <c r="BG5" s="198"/>
      <c r="BH5" s="198"/>
      <c r="BI5" s="198"/>
      <c r="BJ5" s="198"/>
      <c r="BK5" s="198"/>
      <c r="BL5" s="198"/>
      <c r="BM5" s="198"/>
      <c r="BN5" s="198"/>
      <c r="BO5" s="198"/>
      <c r="BP5" s="198"/>
      <c r="BQ5" s="198"/>
      <c r="BR5" s="198"/>
      <c r="BS5" s="198"/>
      <c r="BT5" s="198"/>
      <c r="BU5" s="198"/>
      <c r="BV5" s="198"/>
      <c r="BW5" s="198"/>
      <c r="BX5" s="198"/>
      <c r="BY5" s="198"/>
      <c r="BZ5" s="198"/>
      <c r="CA5" s="198"/>
      <c r="CB5" s="198"/>
      <c r="CC5" s="198"/>
      <c r="CD5" s="198"/>
      <c r="CE5" s="198"/>
      <c r="CF5" s="198"/>
      <c r="CG5" s="198"/>
      <c r="CH5" s="198"/>
      <c r="CI5" s="198"/>
      <c r="CJ5" s="198"/>
      <c r="CK5" s="198"/>
      <c r="CL5" s="198"/>
      <c r="CM5" s="198"/>
      <c r="CN5" s="198"/>
      <c r="CO5" s="198"/>
      <c r="CP5" s="198"/>
      <c r="CQ5" s="198"/>
      <c r="CR5" s="198"/>
      <c r="CS5" s="198"/>
      <c r="CT5" s="198"/>
    </row>
    <row r="6" s="120" customFormat="1" ht="100" hidden="1" customHeight="1" spans="1:98">
      <c r="A6" s="147" t="s">
        <v>39</v>
      </c>
      <c r="B6" s="148" t="s">
        <v>40</v>
      </c>
      <c r="C6" s="148"/>
      <c r="D6" s="148"/>
      <c r="E6" s="149"/>
      <c r="F6" s="149"/>
      <c r="G6" s="149"/>
      <c r="H6" s="149"/>
      <c r="I6" s="149"/>
      <c r="J6" s="148"/>
      <c r="K6" s="174">
        <f>K7+K18+K30+K38+K49+K44</f>
        <v>8795.736</v>
      </c>
      <c r="L6" s="174">
        <f>L7+L18+L30+L38+L49+L44</f>
        <v>11500</v>
      </c>
      <c r="M6" s="174">
        <f>M7+M18+M30+M38+M49+M44</f>
        <v>37789</v>
      </c>
      <c r="N6" s="174">
        <f>N7+N18+N30+N38+N49+N44</f>
        <v>7300</v>
      </c>
      <c r="O6" s="174"/>
      <c r="P6" s="174">
        <f>P7+P18+P30+P38+P49+P44</f>
        <v>5647</v>
      </c>
      <c r="Q6" s="174">
        <f>Q7+Q18+Q30+Q38+Q49+Q44</f>
        <v>3812</v>
      </c>
      <c r="R6" s="174">
        <f>R7+R18+R30+R38+R49+R44</f>
        <v>1035</v>
      </c>
      <c r="S6" s="174">
        <f>S7+S18+S30+S38+S49+S44</f>
        <v>800</v>
      </c>
      <c r="T6" s="174">
        <f>T7+T18+T30+T38+T49+T44</f>
        <v>760</v>
      </c>
      <c r="U6" s="174"/>
      <c r="V6" s="174">
        <f t="shared" ref="V6:AD6" si="1">V7+V18+V30+V38+V49+V44</f>
        <v>592</v>
      </c>
      <c r="W6" s="174">
        <f t="shared" si="1"/>
        <v>301</v>
      </c>
      <c r="X6" s="174">
        <f t="shared" si="1"/>
        <v>0</v>
      </c>
      <c r="Y6" s="174">
        <f t="shared" si="1"/>
        <v>0</v>
      </c>
      <c r="Z6" s="174">
        <f t="shared" si="1"/>
        <v>0</v>
      </c>
      <c r="AA6" s="174">
        <f t="shared" si="1"/>
        <v>0</v>
      </c>
      <c r="AB6" s="174">
        <f t="shared" si="1"/>
        <v>0</v>
      </c>
      <c r="AC6" s="174">
        <f t="shared" si="1"/>
        <v>0</v>
      </c>
      <c r="AD6" s="174">
        <f t="shared" si="1"/>
        <v>0</v>
      </c>
      <c r="AE6" s="183"/>
      <c r="AF6" s="183"/>
      <c r="AG6" s="183"/>
      <c r="AH6" s="183"/>
      <c r="AI6" s="188"/>
      <c r="AJ6" s="189"/>
      <c r="AK6" s="189"/>
      <c r="AL6" s="189"/>
      <c r="AM6" s="189"/>
      <c r="AN6" s="189"/>
      <c r="AO6" s="202"/>
      <c r="AP6" s="203"/>
      <c r="AQ6" s="203"/>
      <c r="AR6" s="203"/>
      <c r="AS6" s="203"/>
      <c r="AT6" s="203"/>
      <c r="AU6" s="203"/>
      <c r="AV6" s="203"/>
      <c r="AW6" s="203"/>
      <c r="AX6" s="203"/>
      <c r="AY6" s="203"/>
      <c r="AZ6" s="203"/>
      <c r="BA6" s="203"/>
      <c r="BB6" s="203"/>
      <c r="BC6" s="203"/>
      <c r="BD6" s="203"/>
      <c r="BE6" s="203"/>
      <c r="BF6" s="203"/>
      <c r="BG6" s="203"/>
      <c r="BH6" s="203"/>
      <c r="BI6" s="203"/>
      <c r="BJ6" s="203"/>
      <c r="BK6" s="203"/>
      <c r="BL6" s="203"/>
      <c r="BM6" s="203"/>
      <c r="BN6" s="203"/>
      <c r="BO6" s="203"/>
      <c r="BP6" s="203"/>
      <c r="BQ6" s="203"/>
      <c r="BR6" s="203"/>
      <c r="BS6" s="203"/>
      <c r="BT6" s="203"/>
      <c r="BU6" s="203"/>
      <c r="BV6" s="203"/>
      <c r="BW6" s="203"/>
      <c r="BX6" s="203"/>
      <c r="BY6" s="203"/>
      <c r="BZ6" s="203"/>
      <c r="CA6" s="203"/>
      <c r="CB6" s="203"/>
      <c r="CC6" s="203"/>
      <c r="CD6" s="203"/>
      <c r="CE6" s="203"/>
      <c r="CF6" s="203"/>
      <c r="CG6" s="203"/>
      <c r="CH6" s="203"/>
      <c r="CI6" s="203"/>
      <c r="CJ6" s="203"/>
      <c r="CK6" s="203"/>
      <c r="CL6" s="203"/>
      <c r="CM6" s="203"/>
      <c r="CN6" s="203"/>
      <c r="CO6" s="203"/>
      <c r="CP6" s="203"/>
      <c r="CQ6" s="203"/>
      <c r="CR6" s="203"/>
      <c r="CS6" s="203"/>
      <c r="CT6" s="203"/>
    </row>
    <row r="7" s="120" customFormat="1" ht="100" hidden="1" customHeight="1" spans="1:98">
      <c r="A7" s="147" t="s">
        <v>41</v>
      </c>
      <c r="B7" s="150" t="s">
        <v>42</v>
      </c>
      <c r="C7" s="150"/>
      <c r="D7" s="150"/>
      <c r="E7" s="149"/>
      <c r="F7" s="149"/>
      <c r="G7" s="149"/>
      <c r="H7" s="149"/>
      <c r="I7" s="149"/>
      <c r="J7" s="150"/>
      <c r="K7" s="174">
        <f>K8+K10+K12+K13+K14+K16</f>
        <v>4855</v>
      </c>
      <c r="L7" s="174">
        <f>L8+L10+L12+L13+L14+L16</f>
        <v>4855</v>
      </c>
      <c r="M7" s="174">
        <f>M8+M10+M12+M13+M14+M16</f>
        <v>19906</v>
      </c>
      <c r="N7" s="174">
        <f>N8+N10+N12+N13+N14+N16</f>
        <v>2000</v>
      </c>
      <c r="O7" s="174"/>
      <c r="P7" s="174">
        <f>P8+P10+P12+P13+P14+P16</f>
        <v>1053</v>
      </c>
      <c r="Q7" s="174">
        <f>Q8+Q10+Q12+Q13+Q14+Q16</f>
        <v>18</v>
      </c>
      <c r="R7" s="174">
        <f>R8+R10+R12+R13+R14+R16</f>
        <v>1035</v>
      </c>
      <c r="S7" s="174">
        <f>S8+S10+S12+S13+S14+S16</f>
        <v>0</v>
      </c>
      <c r="T7" s="174">
        <f>T8+T10+T12+T13+T14+T16</f>
        <v>444</v>
      </c>
      <c r="U7" s="174"/>
      <c r="V7" s="174">
        <f t="shared" ref="V7:AD7" si="2">V8+V10+V12+V13+V14+V16</f>
        <v>202</v>
      </c>
      <c r="W7" s="174">
        <f t="shared" si="2"/>
        <v>301</v>
      </c>
      <c r="X7" s="174">
        <f t="shared" si="2"/>
        <v>0</v>
      </c>
      <c r="Y7" s="174">
        <f t="shared" si="2"/>
        <v>0</v>
      </c>
      <c r="Z7" s="174">
        <f t="shared" si="2"/>
        <v>0</v>
      </c>
      <c r="AA7" s="174">
        <f t="shared" si="2"/>
        <v>0</v>
      </c>
      <c r="AB7" s="174">
        <f t="shared" si="2"/>
        <v>0</v>
      </c>
      <c r="AC7" s="174">
        <f t="shared" si="2"/>
        <v>0</v>
      </c>
      <c r="AD7" s="174">
        <f t="shared" si="2"/>
        <v>0</v>
      </c>
      <c r="AE7" s="183"/>
      <c r="AF7" s="183"/>
      <c r="AG7" s="183"/>
      <c r="AH7" s="183"/>
      <c r="AI7" s="188"/>
      <c r="AJ7" s="189"/>
      <c r="AK7" s="189"/>
      <c r="AL7" s="189"/>
      <c r="AM7" s="189"/>
      <c r="AN7" s="189"/>
      <c r="AO7" s="202"/>
      <c r="AP7" s="203"/>
      <c r="AQ7" s="203"/>
      <c r="AR7" s="203"/>
      <c r="AS7" s="203"/>
      <c r="AT7" s="203"/>
      <c r="AU7" s="203"/>
      <c r="AV7" s="203"/>
      <c r="AW7" s="203"/>
      <c r="AX7" s="203"/>
      <c r="AY7" s="203"/>
      <c r="AZ7" s="203"/>
      <c r="BA7" s="203"/>
      <c r="BB7" s="203"/>
      <c r="BC7" s="203"/>
      <c r="BD7" s="203"/>
      <c r="BE7" s="203"/>
      <c r="BF7" s="203"/>
      <c r="BG7" s="203"/>
      <c r="BH7" s="203"/>
      <c r="BI7" s="203"/>
      <c r="BJ7" s="203"/>
      <c r="BK7" s="203"/>
      <c r="BL7" s="203"/>
      <c r="BM7" s="203"/>
      <c r="BN7" s="203"/>
      <c r="BO7" s="203"/>
      <c r="BP7" s="203"/>
      <c r="BQ7" s="203"/>
      <c r="BR7" s="203"/>
      <c r="BS7" s="203"/>
      <c r="BT7" s="203"/>
      <c r="BU7" s="203"/>
      <c r="BV7" s="203"/>
      <c r="BW7" s="203"/>
      <c r="BX7" s="203"/>
      <c r="BY7" s="203"/>
      <c r="BZ7" s="203"/>
      <c r="CA7" s="203"/>
      <c r="CB7" s="203"/>
      <c r="CC7" s="203"/>
      <c r="CD7" s="203"/>
      <c r="CE7" s="203"/>
      <c r="CF7" s="203"/>
      <c r="CG7" s="203"/>
      <c r="CH7" s="203"/>
      <c r="CI7" s="203"/>
      <c r="CJ7" s="203"/>
      <c r="CK7" s="203"/>
      <c r="CL7" s="203"/>
      <c r="CM7" s="203"/>
      <c r="CN7" s="203"/>
      <c r="CO7" s="203"/>
      <c r="CP7" s="203"/>
      <c r="CQ7" s="203"/>
      <c r="CR7" s="203"/>
      <c r="CS7" s="203"/>
      <c r="CT7" s="203"/>
    </row>
    <row r="8" s="120" customFormat="1" ht="100" hidden="1" customHeight="1" spans="1:98">
      <c r="A8" s="147" t="s">
        <v>58</v>
      </c>
      <c r="B8" s="150" t="s">
        <v>59</v>
      </c>
      <c r="C8" s="150"/>
      <c r="D8" s="150"/>
      <c r="E8" s="149"/>
      <c r="F8" s="149"/>
      <c r="G8" s="149"/>
      <c r="H8" s="149"/>
      <c r="I8" s="149"/>
      <c r="J8" s="150"/>
      <c r="K8" s="174">
        <f>SUM(K9)</f>
        <v>380</v>
      </c>
      <c r="L8" s="174">
        <f>SUM(L9)</f>
        <v>380</v>
      </c>
      <c r="M8" s="174">
        <f>SUM(M9)</f>
        <v>1558</v>
      </c>
      <c r="N8" s="174">
        <f>SUM(N9)</f>
        <v>25</v>
      </c>
      <c r="O8" s="174"/>
      <c r="P8" s="174">
        <f>SUM(P9)</f>
        <v>18</v>
      </c>
      <c r="Q8" s="174">
        <f>SUM(Q9)</f>
        <v>18</v>
      </c>
      <c r="R8" s="174">
        <f>SUM(R9)</f>
        <v>0</v>
      </c>
      <c r="S8" s="174">
        <f>SUM(S9)</f>
        <v>0</v>
      </c>
      <c r="T8" s="174">
        <f>SUM(T9)</f>
        <v>0</v>
      </c>
      <c r="U8" s="174"/>
      <c r="V8" s="174">
        <f t="shared" ref="V8:AD8" si="3">SUM(V9)</f>
        <v>7</v>
      </c>
      <c r="W8" s="174">
        <f t="shared" si="3"/>
        <v>0</v>
      </c>
      <c r="X8" s="174">
        <f t="shared" si="3"/>
        <v>0</v>
      </c>
      <c r="Y8" s="174">
        <f t="shared" si="3"/>
        <v>0</v>
      </c>
      <c r="Z8" s="174">
        <f t="shared" si="3"/>
        <v>0</v>
      </c>
      <c r="AA8" s="174">
        <f t="shared" si="3"/>
        <v>0</v>
      </c>
      <c r="AB8" s="174">
        <f t="shared" si="3"/>
        <v>0</v>
      </c>
      <c r="AC8" s="174">
        <f t="shared" si="3"/>
        <v>0</v>
      </c>
      <c r="AD8" s="174">
        <f t="shared" si="3"/>
        <v>0</v>
      </c>
      <c r="AE8" s="183"/>
      <c r="AF8" s="183"/>
      <c r="AG8" s="183"/>
      <c r="AH8" s="183"/>
      <c r="AI8" s="188"/>
      <c r="AJ8" s="189"/>
      <c r="AK8" s="189"/>
      <c r="AL8" s="189"/>
      <c r="AM8" s="189"/>
      <c r="AN8" s="189"/>
      <c r="AO8" s="202"/>
      <c r="AP8" s="203"/>
      <c r="AQ8" s="203"/>
      <c r="AR8" s="203"/>
      <c r="AS8" s="203"/>
      <c r="AT8" s="203"/>
      <c r="AU8" s="203"/>
      <c r="AV8" s="203"/>
      <c r="AW8" s="203"/>
      <c r="AX8" s="203"/>
      <c r="AY8" s="203"/>
      <c r="AZ8" s="203"/>
      <c r="BA8" s="203"/>
      <c r="BB8" s="203"/>
      <c r="BC8" s="203"/>
      <c r="BD8" s="203"/>
      <c r="BE8" s="203"/>
      <c r="BF8" s="203"/>
      <c r="BG8" s="203"/>
      <c r="BH8" s="203"/>
      <c r="BI8" s="203"/>
      <c r="BJ8" s="203"/>
      <c r="BK8" s="203"/>
      <c r="BL8" s="203"/>
      <c r="BM8" s="203"/>
      <c r="BN8" s="203"/>
      <c r="BO8" s="203"/>
      <c r="BP8" s="203"/>
      <c r="BQ8" s="203"/>
      <c r="BR8" s="203"/>
      <c r="BS8" s="203"/>
      <c r="BT8" s="203"/>
      <c r="BU8" s="203"/>
      <c r="BV8" s="203"/>
      <c r="BW8" s="203"/>
      <c r="BX8" s="203"/>
      <c r="BY8" s="203"/>
      <c r="BZ8" s="203"/>
      <c r="CA8" s="203"/>
      <c r="CB8" s="203"/>
      <c r="CC8" s="203"/>
      <c r="CD8" s="203"/>
      <c r="CE8" s="203"/>
      <c r="CF8" s="203"/>
      <c r="CG8" s="203"/>
      <c r="CH8" s="203"/>
      <c r="CI8" s="203"/>
      <c r="CJ8" s="203"/>
      <c r="CK8" s="203"/>
      <c r="CL8" s="203"/>
      <c r="CM8" s="203"/>
      <c r="CN8" s="203"/>
      <c r="CO8" s="203"/>
      <c r="CP8" s="203"/>
      <c r="CQ8" s="203"/>
      <c r="CR8" s="203"/>
      <c r="CS8" s="203"/>
      <c r="CT8" s="203"/>
    </row>
    <row r="9" s="121" customFormat="1" ht="353" customHeight="1" spans="1:99">
      <c r="A9" s="151">
        <v>1</v>
      </c>
      <c r="B9" s="152" t="s">
        <v>361</v>
      </c>
      <c r="C9" s="152">
        <v>2025</v>
      </c>
      <c r="D9" s="153" t="s">
        <v>362</v>
      </c>
      <c r="E9" s="154" t="s">
        <v>40</v>
      </c>
      <c r="F9" s="154" t="s">
        <v>46</v>
      </c>
      <c r="G9" s="152" t="s">
        <v>47</v>
      </c>
      <c r="H9" s="152" t="s">
        <v>48</v>
      </c>
      <c r="I9" s="152" t="s">
        <v>49</v>
      </c>
      <c r="J9" s="153" t="s">
        <v>363</v>
      </c>
      <c r="K9" s="175">
        <v>380</v>
      </c>
      <c r="L9" s="175">
        <v>380</v>
      </c>
      <c r="M9" s="175">
        <v>1558</v>
      </c>
      <c r="N9" s="175">
        <v>25</v>
      </c>
      <c r="O9" s="175"/>
      <c r="P9" s="264">
        <v>18</v>
      </c>
      <c r="Q9" s="175">
        <v>18</v>
      </c>
      <c r="R9" s="175"/>
      <c r="S9" s="175"/>
      <c r="T9" s="175"/>
      <c r="U9" s="175"/>
      <c r="V9" s="175">
        <v>7</v>
      </c>
      <c r="W9" s="175"/>
      <c r="X9" s="175"/>
      <c r="Y9" s="175"/>
      <c r="Z9" s="175"/>
      <c r="AA9" s="175"/>
      <c r="AB9" s="175"/>
      <c r="AC9" s="175"/>
      <c r="AD9" s="175"/>
      <c r="AE9" s="152" t="s">
        <v>48</v>
      </c>
      <c r="AF9" s="152" t="s">
        <v>364</v>
      </c>
      <c r="AG9" s="152" t="s">
        <v>72</v>
      </c>
      <c r="AH9" s="152" t="s">
        <v>54</v>
      </c>
      <c r="AI9" s="175" t="s">
        <v>55</v>
      </c>
      <c r="AJ9" s="152" t="s">
        <v>365</v>
      </c>
      <c r="AK9" s="152" t="s">
        <v>366</v>
      </c>
      <c r="AL9" s="175" t="s">
        <v>402</v>
      </c>
      <c r="AM9" s="152" t="s">
        <v>403</v>
      </c>
      <c r="AN9" s="152" t="s">
        <v>367</v>
      </c>
      <c r="AO9" s="204" t="s">
        <v>476</v>
      </c>
      <c r="AP9" s="205"/>
      <c r="AQ9" s="205"/>
      <c r="AR9" s="205"/>
      <c r="AS9" s="205"/>
      <c r="AT9" s="205"/>
      <c r="AU9" s="205"/>
      <c r="AV9" s="205"/>
      <c r="AW9" s="205"/>
      <c r="AX9" s="205"/>
      <c r="AY9" s="205"/>
      <c r="AZ9" s="205"/>
      <c r="BA9" s="205"/>
      <c r="BB9" s="205"/>
      <c r="BC9" s="205"/>
      <c r="BD9" s="205"/>
      <c r="BE9" s="205"/>
      <c r="BF9" s="205"/>
      <c r="BG9" s="205"/>
      <c r="BH9" s="205"/>
      <c r="BI9" s="205"/>
      <c r="BJ9" s="205"/>
      <c r="BK9" s="205"/>
      <c r="BL9" s="205"/>
      <c r="BM9" s="205"/>
      <c r="BN9" s="205"/>
      <c r="BO9" s="205"/>
      <c r="BP9" s="205"/>
      <c r="BQ9" s="205"/>
      <c r="BR9" s="205"/>
      <c r="BS9" s="205"/>
      <c r="BT9" s="205"/>
      <c r="BU9" s="205"/>
      <c r="BV9" s="205"/>
      <c r="BW9" s="205"/>
      <c r="BX9" s="205"/>
      <c r="BY9" s="205"/>
      <c r="BZ9" s="205"/>
      <c r="CA9" s="205"/>
      <c r="CB9" s="205"/>
      <c r="CC9" s="205"/>
      <c r="CD9" s="205"/>
      <c r="CE9" s="205"/>
      <c r="CF9" s="205"/>
      <c r="CG9" s="205"/>
      <c r="CH9" s="205"/>
      <c r="CI9" s="205"/>
      <c r="CJ9" s="205"/>
      <c r="CK9" s="205"/>
      <c r="CL9" s="205"/>
      <c r="CM9" s="205"/>
      <c r="CN9" s="205"/>
      <c r="CO9" s="205"/>
      <c r="CP9" s="205"/>
      <c r="CQ9" s="205"/>
      <c r="CR9" s="205"/>
      <c r="CS9" s="205"/>
      <c r="CT9" s="205"/>
      <c r="CU9" s="211"/>
    </row>
    <row r="10" s="120" customFormat="1" ht="100" hidden="1" customHeight="1" spans="1:98">
      <c r="A10" s="147" t="s">
        <v>58</v>
      </c>
      <c r="B10" s="150" t="s">
        <v>60</v>
      </c>
      <c r="C10" s="150"/>
      <c r="D10" s="150"/>
      <c r="E10" s="149"/>
      <c r="F10" s="149"/>
      <c r="G10" s="149"/>
      <c r="H10" s="149"/>
      <c r="I10" s="149"/>
      <c r="J10" s="150"/>
      <c r="K10" s="174">
        <f>SUM(K11)</f>
        <v>3200</v>
      </c>
      <c r="L10" s="174">
        <f>SUM(L11)</f>
        <v>3200</v>
      </c>
      <c r="M10" s="174">
        <f>SUM(M11)</f>
        <v>13120</v>
      </c>
      <c r="N10" s="174">
        <f>SUM(N11)</f>
        <v>1780</v>
      </c>
      <c r="O10" s="174"/>
      <c r="P10" s="174">
        <f>SUM(P11)</f>
        <v>1035</v>
      </c>
      <c r="Q10" s="174">
        <f>SUM(Q11)</f>
        <v>0</v>
      </c>
      <c r="R10" s="174">
        <f>SUM(R11)</f>
        <v>1035</v>
      </c>
      <c r="S10" s="174">
        <f>SUM(S11)</f>
        <v>0</v>
      </c>
      <c r="T10" s="174">
        <f>SUM(T11)</f>
        <v>444</v>
      </c>
      <c r="U10" s="174"/>
      <c r="V10" s="174">
        <f t="shared" ref="V10:AD10" si="4">SUM(V11)</f>
        <v>0</v>
      </c>
      <c r="W10" s="174">
        <f t="shared" si="4"/>
        <v>301</v>
      </c>
      <c r="X10" s="174">
        <f t="shared" si="4"/>
        <v>0</v>
      </c>
      <c r="Y10" s="174">
        <f t="shared" si="4"/>
        <v>0</v>
      </c>
      <c r="Z10" s="174">
        <f t="shared" si="4"/>
        <v>0</v>
      </c>
      <c r="AA10" s="174">
        <f t="shared" si="4"/>
        <v>0</v>
      </c>
      <c r="AB10" s="174">
        <f t="shared" si="4"/>
        <v>0</v>
      </c>
      <c r="AC10" s="174">
        <f t="shared" si="4"/>
        <v>0</v>
      </c>
      <c r="AD10" s="174">
        <f t="shared" si="4"/>
        <v>0</v>
      </c>
      <c r="AE10" s="183"/>
      <c r="AF10" s="183"/>
      <c r="AG10" s="183"/>
      <c r="AH10" s="183"/>
      <c r="AI10" s="188"/>
      <c r="AJ10" s="189"/>
      <c r="AK10" s="189"/>
      <c r="AL10" s="189"/>
      <c r="AM10" s="189"/>
      <c r="AN10" s="189"/>
      <c r="AO10" s="202"/>
      <c r="AP10" s="203"/>
      <c r="AQ10" s="203"/>
      <c r="AR10" s="203"/>
      <c r="AS10" s="203"/>
      <c r="AT10" s="203"/>
      <c r="AU10" s="203"/>
      <c r="AV10" s="203"/>
      <c r="AW10" s="203"/>
      <c r="AX10" s="203"/>
      <c r="AY10" s="203"/>
      <c r="AZ10" s="203"/>
      <c r="BA10" s="203"/>
      <c r="BB10" s="203"/>
      <c r="BC10" s="203"/>
      <c r="BD10" s="203"/>
      <c r="BE10" s="203"/>
      <c r="BF10" s="203"/>
      <c r="BG10" s="203"/>
      <c r="BH10" s="203"/>
      <c r="BI10" s="203"/>
      <c r="BJ10" s="203"/>
      <c r="BK10" s="203"/>
      <c r="BL10" s="203"/>
      <c r="BM10" s="203"/>
      <c r="BN10" s="203"/>
      <c r="BO10" s="203"/>
      <c r="BP10" s="203"/>
      <c r="BQ10" s="203"/>
      <c r="BR10" s="203"/>
      <c r="BS10" s="203"/>
      <c r="BT10" s="203"/>
      <c r="BU10" s="203"/>
      <c r="BV10" s="203"/>
      <c r="BW10" s="203"/>
      <c r="BX10" s="203"/>
      <c r="BY10" s="203"/>
      <c r="BZ10" s="203"/>
      <c r="CA10" s="203"/>
      <c r="CB10" s="203"/>
      <c r="CC10" s="203"/>
      <c r="CD10" s="203"/>
      <c r="CE10" s="203"/>
      <c r="CF10" s="203"/>
      <c r="CG10" s="203"/>
      <c r="CH10" s="203"/>
      <c r="CI10" s="203"/>
      <c r="CJ10" s="203"/>
      <c r="CK10" s="203"/>
      <c r="CL10" s="203"/>
      <c r="CM10" s="203"/>
      <c r="CN10" s="203"/>
      <c r="CO10" s="203"/>
      <c r="CP10" s="203"/>
      <c r="CQ10" s="203"/>
      <c r="CR10" s="203"/>
      <c r="CS10" s="203"/>
      <c r="CT10" s="203"/>
    </row>
    <row r="11" s="121" customFormat="1" ht="409" customHeight="1" spans="1:99">
      <c r="A11" s="151">
        <v>2</v>
      </c>
      <c r="B11" s="152" t="s">
        <v>369</v>
      </c>
      <c r="C11" s="152">
        <v>2025</v>
      </c>
      <c r="D11" s="153" t="s">
        <v>370</v>
      </c>
      <c r="E11" s="154" t="s">
        <v>40</v>
      </c>
      <c r="F11" s="154" t="s">
        <v>46</v>
      </c>
      <c r="G11" s="152" t="s">
        <v>47</v>
      </c>
      <c r="H11" s="152" t="s">
        <v>48</v>
      </c>
      <c r="I11" s="152" t="s">
        <v>49</v>
      </c>
      <c r="J11" s="176" t="s">
        <v>371</v>
      </c>
      <c r="K11" s="175">
        <v>3200</v>
      </c>
      <c r="L11" s="175">
        <v>3200</v>
      </c>
      <c r="M11" s="175">
        <v>13120</v>
      </c>
      <c r="N11" s="175">
        <v>1780</v>
      </c>
      <c r="O11" s="175"/>
      <c r="P11" s="175">
        <v>1035</v>
      </c>
      <c r="Q11" s="175"/>
      <c r="R11" s="175">
        <v>1035</v>
      </c>
      <c r="S11" s="175"/>
      <c r="T11" s="175">
        <v>444</v>
      </c>
      <c r="U11" s="175"/>
      <c r="V11" s="175"/>
      <c r="W11" s="175">
        <v>301</v>
      </c>
      <c r="X11" s="175"/>
      <c r="Y11" s="175"/>
      <c r="Z11" s="175"/>
      <c r="AA11" s="175"/>
      <c r="AB11" s="175"/>
      <c r="AC11" s="175"/>
      <c r="AD11" s="175"/>
      <c r="AE11" s="152" t="s">
        <v>48</v>
      </c>
      <c r="AF11" s="152" t="s">
        <v>364</v>
      </c>
      <c r="AG11" s="152" t="s">
        <v>72</v>
      </c>
      <c r="AH11" s="152" t="s">
        <v>54</v>
      </c>
      <c r="AI11" s="175" t="s">
        <v>55</v>
      </c>
      <c r="AJ11" s="152" t="s">
        <v>372</v>
      </c>
      <c r="AK11" s="167" t="s">
        <v>373</v>
      </c>
      <c r="AL11" s="175" t="s">
        <v>402</v>
      </c>
      <c r="AM11" s="152" t="s">
        <v>403</v>
      </c>
      <c r="AN11" s="152" t="s">
        <v>367</v>
      </c>
      <c r="AO11" s="204" t="s">
        <v>477</v>
      </c>
      <c r="AP11" s="205"/>
      <c r="AQ11" s="205"/>
      <c r="AR11" s="205"/>
      <c r="AS11" s="205"/>
      <c r="AT11" s="205"/>
      <c r="AU11" s="205"/>
      <c r="AV11" s="205"/>
      <c r="AW11" s="205"/>
      <c r="AX11" s="205"/>
      <c r="AY11" s="205"/>
      <c r="AZ11" s="205"/>
      <c r="BA11" s="205"/>
      <c r="BB11" s="205"/>
      <c r="BC11" s="205"/>
      <c r="BD11" s="205"/>
      <c r="BE11" s="205"/>
      <c r="BF11" s="205"/>
      <c r="BG11" s="205"/>
      <c r="BH11" s="205"/>
      <c r="BI11" s="205"/>
      <c r="BJ11" s="205"/>
      <c r="BK11" s="205"/>
      <c r="BL11" s="205"/>
      <c r="BM11" s="205"/>
      <c r="BN11" s="205"/>
      <c r="BO11" s="205"/>
      <c r="BP11" s="205"/>
      <c r="BQ11" s="205"/>
      <c r="BR11" s="205"/>
      <c r="BS11" s="205"/>
      <c r="BT11" s="205"/>
      <c r="BU11" s="205"/>
      <c r="BV11" s="205"/>
      <c r="BW11" s="205"/>
      <c r="BX11" s="205"/>
      <c r="BY11" s="205"/>
      <c r="BZ11" s="205"/>
      <c r="CA11" s="205"/>
      <c r="CB11" s="205"/>
      <c r="CC11" s="205"/>
      <c r="CD11" s="205"/>
      <c r="CE11" s="205"/>
      <c r="CF11" s="205"/>
      <c r="CG11" s="205"/>
      <c r="CH11" s="205"/>
      <c r="CI11" s="205"/>
      <c r="CJ11" s="205"/>
      <c r="CK11" s="205"/>
      <c r="CL11" s="205"/>
      <c r="CM11" s="205"/>
      <c r="CN11" s="205"/>
      <c r="CO11" s="205"/>
      <c r="CP11" s="205"/>
      <c r="CQ11" s="205"/>
      <c r="CR11" s="205"/>
      <c r="CS11" s="205"/>
      <c r="CT11" s="205"/>
      <c r="CU11" s="211"/>
    </row>
    <row r="12" s="120" customFormat="1" ht="100" hidden="1" customHeight="1" spans="1:98">
      <c r="A12" s="155" t="s">
        <v>58</v>
      </c>
      <c r="B12" s="150" t="s">
        <v>61</v>
      </c>
      <c r="C12" s="150"/>
      <c r="D12" s="150"/>
      <c r="E12" s="149"/>
      <c r="F12" s="149"/>
      <c r="G12" s="149"/>
      <c r="H12" s="149"/>
      <c r="I12" s="149"/>
      <c r="J12" s="150"/>
      <c r="K12" s="174"/>
      <c r="L12" s="174"/>
      <c r="M12" s="174"/>
      <c r="N12" s="174"/>
      <c r="O12" s="174"/>
      <c r="P12" s="174"/>
      <c r="Q12" s="174"/>
      <c r="R12" s="174"/>
      <c r="S12" s="174"/>
      <c r="T12" s="174"/>
      <c r="U12" s="174"/>
      <c r="V12" s="174"/>
      <c r="W12" s="174"/>
      <c r="X12" s="174"/>
      <c r="Y12" s="174"/>
      <c r="Z12" s="174"/>
      <c r="AA12" s="174"/>
      <c r="AB12" s="174"/>
      <c r="AC12" s="174"/>
      <c r="AD12" s="174"/>
      <c r="AE12" s="183"/>
      <c r="AF12" s="183"/>
      <c r="AG12" s="183"/>
      <c r="AH12" s="183"/>
      <c r="AI12" s="188"/>
      <c r="AJ12" s="189"/>
      <c r="AK12" s="189"/>
      <c r="AL12" s="189"/>
      <c r="AM12" s="189"/>
      <c r="AN12" s="189"/>
      <c r="AO12" s="202"/>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c r="CC12" s="203"/>
      <c r="CD12" s="203"/>
      <c r="CE12" s="203"/>
      <c r="CF12" s="203"/>
      <c r="CG12" s="203"/>
      <c r="CH12" s="203"/>
      <c r="CI12" s="203"/>
      <c r="CJ12" s="203"/>
      <c r="CK12" s="203"/>
      <c r="CL12" s="203"/>
      <c r="CM12" s="203"/>
      <c r="CN12" s="203"/>
      <c r="CO12" s="203"/>
      <c r="CP12" s="203"/>
      <c r="CQ12" s="203"/>
      <c r="CR12" s="203"/>
      <c r="CS12" s="203"/>
      <c r="CT12" s="203"/>
    </row>
    <row r="13" s="120" customFormat="1" ht="100" hidden="1" customHeight="1" spans="1:98">
      <c r="A13" s="155" t="s">
        <v>58</v>
      </c>
      <c r="B13" s="150" t="s">
        <v>62</v>
      </c>
      <c r="C13" s="150"/>
      <c r="D13" s="150"/>
      <c r="E13" s="149"/>
      <c r="F13" s="149"/>
      <c r="G13" s="149"/>
      <c r="H13" s="149"/>
      <c r="I13" s="149"/>
      <c r="J13" s="150"/>
      <c r="K13" s="174"/>
      <c r="L13" s="174"/>
      <c r="M13" s="174"/>
      <c r="N13" s="174"/>
      <c r="O13" s="174"/>
      <c r="P13" s="174"/>
      <c r="Q13" s="174"/>
      <c r="R13" s="174"/>
      <c r="S13" s="174"/>
      <c r="T13" s="174"/>
      <c r="U13" s="174"/>
      <c r="V13" s="174"/>
      <c r="W13" s="174"/>
      <c r="X13" s="174"/>
      <c r="Y13" s="174"/>
      <c r="Z13" s="174"/>
      <c r="AA13" s="174"/>
      <c r="AB13" s="174"/>
      <c r="AC13" s="174"/>
      <c r="AD13" s="174"/>
      <c r="AE13" s="183"/>
      <c r="AF13" s="183"/>
      <c r="AG13" s="183"/>
      <c r="AH13" s="183"/>
      <c r="AI13" s="188"/>
      <c r="AJ13" s="189"/>
      <c r="AK13" s="189"/>
      <c r="AL13" s="189"/>
      <c r="AM13" s="189"/>
      <c r="AN13" s="189"/>
      <c r="AO13" s="202"/>
      <c r="AP13" s="203"/>
      <c r="AQ13" s="203"/>
      <c r="AR13" s="203"/>
      <c r="AS13" s="203"/>
      <c r="AT13" s="203"/>
      <c r="AU13" s="203"/>
      <c r="AV13" s="203"/>
      <c r="AW13" s="203"/>
      <c r="AX13" s="203"/>
      <c r="AY13" s="203"/>
      <c r="AZ13" s="203"/>
      <c r="BA13" s="203"/>
      <c r="BB13" s="203"/>
      <c r="BC13" s="203"/>
      <c r="BD13" s="203"/>
      <c r="BE13" s="203"/>
      <c r="BF13" s="203"/>
      <c r="BG13" s="203"/>
      <c r="BH13" s="203"/>
      <c r="BI13" s="203"/>
      <c r="BJ13" s="203"/>
      <c r="BK13" s="203"/>
      <c r="BL13" s="203"/>
      <c r="BM13" s="203"/>
      <c r="BN13" s="203"/>
      <c r="BO13" s="203"/>
      <c r="BP13" s="203"/>
      <c r="BQ13" s="203"/>
      <c r="BR13" s="203"/>
      <c r="BS13" s="203"/>
      <c r="BT13" s="203"/>
      <c r="BU13" s="203"/>
      <c r="BV13" s="203"/>
      <c r="BW13" s="203"/>
      <c r="BX13" s="203"/>
      <c r="BY13" s="203"/>
      <c r="BZ13" s="203"/>
      <c r="CA13" s="203"/>
      <c r="CB13" s="203"/>
      <c r="CC13" s="203"/>
      <c r="CD13" s="203"/>
      <c r="CE13" s="203"/>
      <c r="CF13" s="203"/>
      <c r="CG13" s="203"/>
      <c r="CH13" s="203"/>
      <c r="CI13" s="203"/>
      <c r="CJ13" s="203"/>
      <c r="CK13" s="203"/>
      <c r="CL13" s="203"/>
      <c r="CM13" s="203"/>
      <c r="CN13" s="203"/>
      <c r="CO13" s="203"/>
      <c r="CP13" s="203"/>
      <c r="CQ13" s="203"/>
      <c r="CR13" s="203"/>
      <c r="CS13" s="203"/>
      <c r="CT13" s="203"/>
    </row>
    <row r="14" s="120" customFormat="1" ht="100" hidden="1" customHeight="1" spans="1:98">
      <c r="A14" s="155" t="s">
        <v>58</v>
      </c>
      <c r="B14" s="150" t="s">
        <v>63</v>
      </c>
      <c r="C14" s="150"/>
      <c r="D14" s="150"/>
      <c r="E14" s="149"/>
      <c r="F14" s="149"/>
      <c r="G14" s="149"/>
      <c r="H14" s="149"/>
      <c r="I14" s="149"/>
      <c r="J14" s="150"/>
      <c r="K14" s="174">
        <f>SUM(K15)</f>
        <v>445</v>
      </c>
      <c r="L14" s="174">
        <f>SUM(L15)</f>
        <v>445</v>
      </c>
      <c r="M14" s="174">
        <f>SUM(M15)</f>
        <v>1825</v>
      </c>
      <c r="N14" s="174">
        <f>SUM(N15)</f>
        <v>45</v>
      </c>
      <c r="O14" s="174"/>
      <c r="P14" s="174">
        <f>SUM(P15)</f>
        <v>0</v>
      </c>
      <c r="Q14" s="174">
        <f>SUM(Q15)</f>
        <v>0</v>
      </c>
      <c r="R14" s="174">
        <f>SUM(R15)</f>
        <v>0</v>
      </c>
      <c r="S14" s="174">
        <f>SUM(S15)</f>
        <v>0</v>
      </c>
      <c r="T14" s="174">
        <f>SUM(T15)</f>
        <v>0</v>
      </c>
      <c r="U14" s="174"/>
      <c r="V14" s="174">
        <f t="shared" ref="V14:AE14" si="5">SUM(V15)</f>
        <v>45</v>
      </c>
      <c r="W14" s="174">
        <f t="shared" si="5"/>
        <v>0</v>
      </c>
      <c r="X14" s="174">
        <f t="shared" si="5"/>
        <v>0</v>
      </c>
      <c r="Y14" s="174">
        <f t="shared" si="5"/>
        <v>0</v>
      </c>
      <c r="Z14" s="174">
        <f t="shared" si="5"/>
        <v>0</v>
      </c>
      <c r="AA14" s="174">
        <f t="shared" si="5"/>
        <v>0</v>
      </c>
      <c r="AB14" s="174">
        <f t="shared" si="5"/>
        <v>0</v>
      </c>
      <c r="AC14" s="174">
        <f t="shared" si="5"/>
        <v>0</v>
      </c>
      <c r="AD14" s="174">
        <f t="shared" si="5"/>
        <v>0</v>
      </c>
      <c r="AE14" s="183">
        <f t="shared" si="5"/>
        <v>0</v>
      </c>
      <c r="AF14" s="183"/>
      <c r="AG14" s="183"/>
      <c r="AH14" s="183"/>
      <c r="AI14" s="188"/>
      <c r="AJ14" s="189"/>
      <c r="AK14" s="189"/>
      <c r="AL14" s="189"/>
      <c r="AM14" s="189"/>
      <c r="AN14" s="189"/>
      <c r="AO14" s="202"/>
      <c r="AP14" s="203"/>
      <c r="AQ14" s="203"/>
      <c r="AR14" s="203"/>
      <c r="AS14" s="203"/>
      <c r="AT14" s="203"/>
      <c r="AU14" s="203"/>
      <c r="AV14" s="203"/>
      <c r="AW14" s="203"/>
      <c r="AX14" s="203"/>
      <c r="AY14" s="203"/>
      <c r="AZ14" s="203"/>
      <c r="BA14" s="203"/>
      <c r="BB14" s="203"/>
      <c r="BC14" s="203"/>
      <c r="BD14" s="203"/>
      <c r="BE14" s="203"/>
      <c r="BF14" s="203"/>
      <c r="BG14" s="203"/>
      <c r="BH14" s="203"/>
      <c r="BI14" s="203"/>
      <c r="BJ14" s="203"/>
      <c r="BK14" s="203"/>
      <c r="BL14" s="203"/>
      <c r="BM14" s="203"/>
      <c r="BN14" s="203"/>
      <c r="BO14" s="203"/>
      <c r="BP14" s="203"/>
      <c r="BQ14" s="203"/>
      <c r="BR14" s="203"/>
      <c r="BS14" s="203"/>
      <c r="BT14" s="203"/>
      <c r="BU14" s="203"/>
      <c r="BV14" s="203"/>
      <c r="BW14" s="203"/>
      <c r="BX14" s="203"/>
      <c r="BY14" s="203"/>
      <c r="BZ14" s="203"/>
      <c r="CA14" s="203"/>
      <c r="CB14" s="203"/>
      <c r="CC14" s="203"/>
      <c r="CD14" s="203"/>
      <c r="CE14" s="203"/>
      <c r="CF14" s="203"/>
      <c r="CG14" s="203"/>
      <c r="CH14" s="203"/>
      <c r="CI14" s="203"/>
      <c r="CJ14" s="203"/>
      <c r="CK14" s="203"/>
      <c r="CL14" s="203"/>
      <c r="CM14" s="203"/>
      <c r="CN14" s="203"/>
      <c r="CO14" s="203"/>
      <c r="CP14" s="203"/>
      <c r="CQ14" s="203"/>
      <c r="CR14" s="203"/>
      <c r="CS14" s="203"/>
      <c r="CT14" s="203"/>
    </row>
    <row r="15" s="121" customFormat="1" ht="300" customHeight="1" spans="1:99">
      <c r="A15" s="151">
        <v>3</v>
      </c>
      <c r="B15" s="152" t="s">
        <v>374</v>
      </c>
      <c r="C15" s="152">
        <v>2025</v>
      </c>
      <c r="D15" s="153" t="s">
        <v>375</v>
      </c>
      <c r="E15" s="154" t="s">
        <v>40</v>
      </c>
      <c r="F15" s="154" t="s">
        <v>46</v>
      </c>
      <c r="G15" s="152" t="s">
        <v>47</v>
      </c>
      <c r="H15" s="152" t="s">
        <v>48</v>
      </c>
      <c r="I15" s="152" t="s">
        <v>49</v>
      </c>
      <c r="J15" s="177" t="s">
        <v>376</v>
      </c>
      <c r="K15" s="175">
        <v>445</v>
      </c>
      <c r="L15" s="175">
        <v>445</v>
      </c>
      <c r="M15" s="175">
        <v>1825</v>
      </c>
      <c r="N15" s="175">
        <v>45</v>
      </c>
      <c r="O15" s="175"/>
      <c r="P15" s="175"/>
      <c r="Q15" s="175"/>
      <c r="R15" s="175"/>
      <c r="S15" s="175"/>
      <c r="T15" s="175"/>
      <c r="U15" s="175"/>
      <c r="V15" s="175">
        <v>45</v>
      </c>
      <c r="W15" s="175"/>
      <c r="X15" s="175"/>
      <c r="Y15" s="175"/>
      <c r="Z15" s="175"/>
      <c r="AA15" s="175"/>
      <c r="AB15" s="175"/>
      <c r="AC15" s="175"/>
      <c r="AD15" s="175"/>
      <c r="AE15" s="152" t="s">
        <v>48</v>
      </c>
      <c r="AF15" s="152" t="s">
        <v>364</v>
      </c>
      <c r="AG15" s="152" t="s">
        <v>72</v>
      </c>
      <c r="AH15" s="152" t="s">
        <v>54</v>
      </c>
      <c r="AI15" s="175" t="s">
        <v>55</v>
      </c>
      <c r="AJ15" s="152" t="s">
        <v>377</v>
      </c>
      <c r="AK15" s="152" t="s">
        <v>378</v>
      </c>
      <c r="AL15" s="175" t="s">
        <v>402</v>
      </c>
      <c r="AM15" s="152" t="s">
        <v>403</v>
      </c>
      <c r="AN15" s="152" t="s">
        <v>367</v>
      </c>
      <c r="AO15" s="204" t="s">
        <v>477</v>
      </c>
      <c r="AP15" s="205"/>
      <c r="AQ15" s="205"/>
      <c r="AR15" s="205"/>
      <c r="AS15" s="205"/>
      <c r="AT15" s="205"/>
      <c r="AU15" s="205"/>
      <c r="AV15" s="205"/>
      <c r="AW15" s="205"/>
      <c r="AX15" s="205"/>
      <c r="AY15" s="205"/>
      <c r="AZ15" s="205"/>
      <c r="BA15" s="205"/>
      <c r="BB15" s="205"/>
      <c r="BC15" s="205"/>
      <c r="BD15" s="205"/>
      <c r="BE15" s="205"/>
      <c r="BF15" s="205"/>
      <c r="BG15" s="205"/>
      <c r="BH15" s="205"/>
      <c r="BI15" s="205"/>
      <c r="BJ15" s="205"/>
      <c r="BK15" s="205"/>
      <c r="BL15" s="205"/>
      <c r="BM15" s="205"/>
      <c r="BN15" s="205"/>
      <c r="BO15" s="205"/>
      <c r="BP15" s="205"/>
      <c r="BQ15" s="205"/>
      <c r="BR15" s="205"/>
      <c r="BS15" s="205"/>
      <c r="BT15" s="205"/>
      <c r="BU15" s="205"/>
      <c r="BV15" s="205"/>
      <c r="BW15" s="205"/>
      <c r="BX15" s="205"/>
      <c r="BY15" s="205"/>
      <c r="BZ15" s="205"/>
      <c r="CA15" s="205"/>
      <c r="CB15" s="205"/>
      <c r="CC15" s="205"/>
      <c r="CD15" s="205"/>
      <c r="CE15" s="205"/>
      <c r="CF15" s="205"/>
      <c r="CG15" s="205"/>
      <c r="CH15" s="205"/>
      <c r="CI15" s="205"/>
      <c r="CJ15" s="205"/>
      <c r="CK15" s="205"/>
      <c r="CL15" s="205"/>
      <c r="CM15" s="205"/>
      <c r="CN15" s="205"/>
      <c r="CO15" s="205"/>
      <c r="CP15" s="205"/>
      <c r="CQ15" s="205"/>
      <c r="CR15" s="205"/>
      <c r="CS15" s="205"/>
      <c r="CT15" s="205"/>
      <c r="CU15" s="211"/>
    </row>
    <row r="16" s="120" customFormat="1" ht="100" hidden="1" customHeight="1" spans="1:98">
      <c r="A16" s="155" t="s">
        <v>58</v>
      </c>
      <c r="B16" s="150" t="s">
        <v>64</v>
      </c>
      <c r="C16" s="150"/>
      <c r="D16" s="150"/>
      <c r="E16" s="149"/>
      <c r="F16" s="149"/>
      <c r="G16" s="149"/>
      <c r="H16" s="149"/>
      <c r="I16" s="149"/>
      <c r="J16" s="150"/>
      <c r="K16" s="174">
        <f>SUM(K17)</f>
        <v>830</v>
      </c>
      <c r="L16" s="174">
        <f>SUM(L17)</f>
        <v>830</v>
      </c>
      <c r="M16" s="174">
        <f>SUM(M17)</f>
        <v>3403</v>
      </c>
      <c r="N16" s="174">
        <f>SUM(N17)</f>
        <v>150</v>
      </c>
      <c r="O16" s="174"/>
      <c r="P16" s="174">
        <f>SUM(P17)</f>
        <v>0</v>
      </c>
      <c r="Q16" s="174">
        <f>SUM(Q17)</f>
        <v>0</v>
      </c>
      <c r="R16" s="174">
        <f>SUM(R17)</f>
        <v>0</v>
      </c>
      <c r="S16" s="174">
        <f>SUM(S17)</f>
        <v>0</v>
      </c>
      <c r="T16" s="174">
        <f>SUM(T17)</f>
        <v>0</v>
      </c>
      <c r="U16" s="174"/>
      <c r="V16" s="174">
        <f t="shared" ref="V16:AD16" si="6">SUM(V17)</f>
        <v>150</v>
      </c>
      <c r="W16" s="174">
        <f t="shared" si="6"/>
        <v>0</v>
      </c>
      <c r="X16" s="174">
        <f t="shared" si="6"/>
        <v>0</v>
      </c>
      <c r="Y16" s="174">
        <f t="shared" si="6"/>
        <v>0</v>
      </c>
      <c r="Z16" s="174">
        <f t="shared" si="6"/>
        <v>0</v>
      </c>
      <c r="AA16" s="174">
        <f t="shared" si="6"/>
        <v>0</v>
      </c>
      <c r="AB16" s="174">
        <f t="shared" si="6"/>
        <v>0</v>
      </c>
      <c r="AC16" s="174">
        <f t="shared" si="6"/>
        <v>0</v>
      </c>
      <c r="AD16" s="174">
        <f t="shared" si="6"/>
        <v>0</v>
      </c>
      <c r="AE16" s="183"/>
      <c r="AF16" s="183"/>
      <c r="AG16" s="183"/>
      <c r="AH16" s="183"/>
      <c r="AI16" s="188"/>
      <c r="AJ16" s="189"/>
      <c r="AK16" s="189"/>
      <c r="AL16" s="189"/>
      <c r="AM16" s="189"/>
      <c r="AN16" s="189"/>
      <c r="AO16" s="202"/>
      <c r="AP16" s="203"/>
      <c r="AQ16" s="203"/>
      <c r="AR16" s="203"/>
      <c r="AS16" s="203"/>
      <c r="AT16" s="203"/>
      <c r="AU16" s="203"/>
      <c r="AV16" s="203"/>
      <c r="AW16" s="203"/>
      <c r="AX16" s="203"/>
      <c r="AY16" s="203"/>
      <c r="AZ16" s="203"/>
      <c r="BA16" s="203"/>
      <c r="BB16" s="203"/>
      <c r="BC16" s="203"/>
      <c r="BD16" s="203"/>
      <c r="BE16" s="203"/>
      <c r="BF16" s="203"/>
      <c r="BG16" s="203"/>
      <c r="BH16" s="203"/>
      <c r="BI16" s="203"/>
      <c r="BJ16" s="203"/>
      <c r="BK16" s="203"/>
      <c r="BL16" s="203"/>
      <c r="BM16" s="203"/>
      <c r="BN16" s="203"/>
      <c r="BO16" s="203"/>
      <c r="BP16" s="203"/>
      <c r="BQ16" s="203"/>
      <c r="BR16" s="203"/>
      <c r="BS16" s="203"/>
      <c r="BT16" s="203"/>
      <c r="BU16" s="203"/>
      <c r="BV16" s="203"/>
      <c r="BW16" s="203"/>
      <c r="BX16" s="203"/>
      <c r="BY16" s="203"/>
      <c r="BZ16" s="203"/>
      <c r="CA16" s="203"/>
      <c r="CB16" s="203"/>
      <c r="CC16" s="203"/>
      <c r="CD16" s="203"/>
      <c r="CE16" s="203"/>
      <c r="CF16" s="203"/>
      <c r="CG16" s="203"/>
      <c r="CH16" s="203"/>
      <c r="CI16" s="203"/>
      <c r="CJ16" s="203"/>
      <c r="CK16" s="203"/>
      <c r="CL16" s="203"/>
      <c r="CM16" s="203"/>
      <c r="CN16" s="203"/>
      <c r="CO16" s="203"/>
      <c r="CP16" s="203"/>
      <c r="CQ16" s="203"/>
      <c r="CR16" s="203"/>
      <c r="CS16" s="203"/>
      <c r="CT16" s="203"/>
    </row>
    <row r="17" s="121" customFormat="1" ht="295" customHeight="1" spans="1:99">
      <c r="A17" s="151">
        <v>4</v>
      </c>
      <c r="B17" s="152" t="s">
        <v>379</v>
      </c>
      <c r="C17" s="152">
        <v>2025</v>
      </c>
      <c r="D17" s="153" t="s">
        <v>380</v>
      </c>
      <c r="E17" s="154" t="s">
        <v>168</v>
      </c>
      <c r="F17" s="154" t="s">
        <v>64</v>
      </c>
      <c r="G17" s="152" t="s">
        <v>47</v>
      </c>
      <c r="H17" s="152" t="s">
        <v>48</v>
      </c>
      <c r="I17" s="152" t="s">
        <v>49</v>
      </c>
      <c r="J17" s="177" t="s">
        <v>381</v>
      </c>
      <c r="K17" s="175">
        <v>830</v>
      </c>
      <c r="L17" s="175">
        <v>830</v>
      </c>
      <c r="M17" s="175">
        <v>3403</v>
      </c>
      <c r="N17" s="175">
        <v>150</v>
      </c>
      <c r="O17" s="175"/>
      <c r="P17" s="175"/>
      <c r="Q17" s="175"/>
      <c r="R17" s="175"/>
      <c r="S17" s="175"/>
      <c r="T17" s="175"/>
      <c r="U17" s="175"/>
      <c r="V17" s="175">
        <v>150</v>
      </c>
      <c r="W17" s="175"/>
      <c r="X17" s="175"/>
      <c r="Y17" s="175"/>
      <c r="Z17" s="175"/>
      <c r="AA17" s="175"/>
      <c r="AB17" s="175"/>
      <c r="AC17" s="175"/>
      <c r="AD17" s="175"/>
      <c r="AE17" s="152" t="s">
        <v>48</v>
      </c>
      <c r="AF17" s="152" t="s">
        <v>364</v>
      </c>
      <c r="AG17" s="152" t="s">
        <v>174</v>
      </c>
      <c r="AH17" s="152" t="s">
        <v>175</v>
      </c>
      <c r="AI17" s="175" t="s">
        <v>55</v>
      </c>
      <c r="AJ17" s="152" t="s">
        <v>382</v>
      </c>
      <c r="AK17" s="152" t="s">
        <v>383</v>
      </c>
      <c r="AL17" s="175" t="s">
        <v>402</v>
      </c>
      <c r="AM17" s="152" t="s">
        <v>403</v>
      </c>
      <c r="AN17" s="152" t="s">
        <v>367</v>
      </c>
      <c r="AO17" s="204" t="s">
        <v>477</v>
      </c>
      <c r="AP17" s="205"/>
      <c r="AQ17" s="205"/>
      <c r="AR17" s="205"/>
      <c r="AS17" s="205"/>
      <c r="AT17" s="205"/>
      <c r="AU17" s="205"/>
      <c r="AV17" s="205"/>
      <c r="AW17" s="205"/>
      <c r="AX17" s="205"/>
      <c r="AY17" s="205"/>
      <c r="AZ17" s="205"/>
      <c r="BA17" s="205"/>
      <c r="BB17" s="205"/>
      <c r="BC17" s="205"/>
      <c r="BD17" s="205"/>
      <c r="BE17" s="205"/>
      <c r="BF17" s="205"/>
      <c r="BG17" s="205"/>
      <c r="BH17" s="205"/>
      <c r="BI17" s="205"/>
      <c r="BJ17" s="205"/>
      <c r="BK17" s="205"/>
      <c r="BL17" s="205"/>
      <c r="BM17" s="205"/>
      <c r="BN17" s="205"/>
      <c r="BO17" s="205"/>
      <c r="BP17" s="205"/>
      <c r="BQ17" s="205"/>
      <c r="BR17" s="205"/>
      <c r="BS17" s="205"/>
      <c r="BT17" s="205"/>
      <c r="BU17" s="205"/>
      <c r="BV17" s="205"/>
      <c r="BW17" s="205"/>
      <c r="BX17" s="205"/>
      <c r="BY17" s="205"/>
      <c r="BZ17" s="205"/>
      <c r="CA17" s="205"/>
      <c r="CB17" s="205"/>
      <c r="CC17" s="205"/>
      <c r="CD17" s="205"/>
      <c r="CE17" s="205"/>
      <c r="CF17" s="205"/>
      <c r="CG17" s="205"/>
      <c r="CH17" s="205"/>
      <c r="CI17" s="205"/>
      <c r="CJ17" s="205"/>
      <c r="CK17" s="205"/>
      <c r="CL17" s="205"/>
      <c r="CM17" s="205"/>
      <c r="CN17" s="205"/>
      <c r="CO17" s="205"/>
      <c r="CP17" s="205"/>
      <c r="CQ17" s="205"/>
      <c r="CR17" s="205"/>
      <c r="CS17" s="205"/>
      <c r="CT17" s="205"/>
      <c r="CU17" s="211"/>
    </row>
    <row r="18" s="120" customFormat="1" ht="100" hidden="1" customHeight="1" spans="1:98">
      <c r="A18" s="156" t="s">
        <v>41</v>
      </c>
      <c r="B18" s="148" t="s">
        <v>46</v>
      </c>
      <c r="C18" s="148"/>
      <c r="D18" s="148"/>
      <c r="E18" s="149"/>
      <c r="F18" s="149"/>
      <c r="G18" s="149"/>
      <c r="H18" s="149"/>
      <c r="I18" s="149"/>
      <c r="J18" s="148"/>
      <c r="K18" s="174">
        <f>K19+K20+K23+K24+K28+K29</f>
        <v>2609</v>
      </c>
      <c r="L18" s="174">
        <f>L19+L20+L23+L24+L28+L29</f>
        <v>4241</v>
      </c>
      <c r="M18" s="174">
        <f>M19+M20+M23+M24+M28+M29</f>
        <v>14030</v>
      </c>
      <c r="N18" s="174">
        <f>N19+N20+N23+N24+N28+N29</f>
        <v>2940</v>
      </c>
      <c r="O18" s="174"/>
      <c r="P18" s="174">
        <f>P19+P20+P23+P24+P28+P29</f>
        <v>2484</v>
      </c>
      <c r="Q18" s="174">
        <f>Q19+Q20+Q23+Q24+Q28+Q29</f>
        <v>2084</v>
      </c>
      <c r="R18" s="174">
        <f>R19+R20+R23+R24+R28+R29</f>
        <v>0</v>
      </c>
      <c r="S18" s="174">
        <f>S19+S20+S23+S24+S28+S29</f>
        <v>400</v>
      </c>
      <c r="T18" s="174">
        <f>T19+T20+T23+T24+T28+T29</f>
        <v>66</v>
      </c>
      <c r="U18" s="174"/>
      <c r="V18" s="174">
        <f t="shared" ref="V18:AD18" si="7">V19+V20+V23+V24+V28+V29</f>
        <v>390</v>
      </c>
      <c r="W18" s="174">
        <f t="shared" si="7"/>
        <v>0</v>
      </c>
      <c r="X18" s="174">
        <f t="shared" si="7"/>
        <v>0</v>
      </c>
      <c r="Y18" s="174">
        <f t="shared" si="7"/>
        <v>0</v>
      </c>
      <c r="Z18" s="174">
        <f t="shared" si="7"/>
        <v>0</v>
      </c>
      <c r="AA18" s="174">
        <f t="shared" si="7"/>
        <v>0</v>
      </c>
      <c r="AB18" s="174">
        <f t="shared" si="7"/>
        <v>0</v>
      </c>
      <c r="AC18" s="174">
        <f t="shared" si="7"/>
        <v>0</v>
      </c>
      <c r="AD18" s="174">
        <f t="shared" si="7"/>
        <v>0</v>
      </c>
      <c r="AE18" s="183"/>
      <c r="AF18" s="183"/>
      <c r="AG18" s="183"/>
      <c r="AH18" s="183"/>
      <c r="AI18" s="188"/>
      <c r="AJ18" s="189"/>
      <c r="AK18" s="189"/>
      <c r="AL18" s="189"/>
      <c r="AM18" s="189"/>
      <c r="AN18" s="189"/>
      <c r="AO18" s="202"/>
      <c r="AP18" s="203"/>
      <c r="AQ18" s="203"/>
      <c r="AR18" s="203"/>
      <c r="AS18" s="203"/>
      <c r="AT18" s="203"/>
      <c r="AU18" s="203"/>
      <c r="AV18" s="203"/>
      <c r="AW18" s="203"/>
      <c r="AX18" s="203"/>
      <c r="AY18" s="203"/>
      <c r="AZ18" s="203"/>
      <c r="BA18" s="203"/>
      <c r="BB18" s="203"/>
      <c r="BC18" s="203"/>
      <c r="BD18" s="203"/>
      <c r="BE18" s="203"/>
      <c r="BF18" s="203"/>
      <c r="BG18" s="203"/>
      <c r="BH18" s="203"/>
      <c r="BI18" s="203"/>
      <c r="BJ18" s="203"/>
      <c r="BK18" s="203"/>
      <c r="BL18" s="203"/>
      <c r="BM18" s="203"/>
      <c r="BN18" s="203"/>
      <c r="BO18" s="203"/>
      <c r="BP18" s="203"/>
      <c r="BQ18" s="203"/>
      <c r="BR18" s="203"/>
      <c r="BS18" s="203"/>
      <c r="BT18" s="203"/>
      <c r="BU18" s="203"/>
      <c r="BV18" s="203"/>
      <c r="BW18" s="203"/>
      <c r="BX18" s="203"/>
      <c r="BY18" s="203"/>
      <c r="BZ18" s="203"/>
      <c r="CA18" s="203"/>
      <c r="CB18" s="203"/>
      <c r="CC18" s="203"/>
      <c r="CD18" s="203"/>
      <c r="CE18" s="203"/>
      <c r="CF18" s="203"/>
      <c r="CG18" s="203"/>
      <c r="CH18" s="203"/>
      <c r="CI18" s="203"/>
      <c r="CJ18" s="203"/>
      <c r="CK18" s="203"/>
      <c r="CL18" s="203"/>
      <c r="CM18" s="203"/>
      <c r="CN18" s="203"/>
      <c r="CO18" s="203"/>
      <c r="CP18" s="203"/>
      <c r="CQ18" s="203"/>
      <c r="CR18" s="203"/>
      <c r="CS18" s="203"/>
      <c r="CT18" s="203"/>
    </row>
    <row r="19" s="122" customFormat="1" ht="100" hidden="1" customHeight="1" spans="1:98">
      <c r="A19" s="156" t="s">
        <v>58</v>
      </c>
      <c r="B19" s="150" t="s">
        <v>65</v>
      </c>
      <c r="C19" s="150"/>
      <c r="D19" s="150"/>
      <c r="E19" s="149"/>
      <c r="F19" s="149"/>
      <c r="G19" s="149"/>
      <c r="H19" s="149"/>
      <c r="I19" s="149"/>
      <c r="J19" s="150"/>
      <c r="K19" s="178"/>
      <c r="L19" s="178"/>
      <c r="M19" s="178"/>
      <c r="N19" s="178"/>
      <c r="O19" s="178"/>
      <c r="P19" s="178"/>
      <c r="Q19" s="178"/>
      <c r="R19" s="178"/>
      <c r="S19" s="178"/>
      <c r="T19" s="178"/>
      <c r="U19" s="178"/>
      <c r="V19" s="178"/>
      <c r="W19" s="178"/>
      <c r="X19" s="178"/>
      <c r="Y19" s="178"/>
      <c r="Z19" s="178"/>
      <c r="AA19" s="178"/>
      <c r="AB19" s="178"/>
      <c r="AC19" s="178"/>
      <c r="AD19" s="178"/>
      <c r="AE19" s="184"/>
      <c r="AF19" s="184"/>
      <c r="AG19" s="184"/>
      <c r="AH19" s="184"/>
      <c r="AI19" s="190"/>
      <c r="AJ19" s="190"/>
      <c r="AK19" s="190"/>
      <c r="AL19" s="190"/>
      <c r="AM19" s="190"/>
      <c r="AN19" s="190"/>
      <c r="AO19" s="190"/>
      <c r="AP19" s="206"/>
      <c r="AQ19" s="206"/>
      <c r="AR19" s="206"/>
      <c r="AS19" s="206"/>
      <c r="AT19" s="206"/>
      <c r="AU19" s="206"/>
      <c r="AV19" s="206"/>
      <c r="AW19" s="206"/>
      <c r="AX19" s="206"/>
      <c r="AY19" s="206"/>
      <c r="AZ19" s="206"/>
      <c r="BA19" s="206"/>
      <c r="BB19" s="206"/>
      <c r="BC19" s="206"/>
      <c r="BD19" s="206"/>
      <c r="BE19" s="206"/>
      <c r="BF19" s="206"/>
      <c r="BG19" s="206"/>
      <c r="BH19" s="206"/>
      <c r="BI19" s="206"/>
      <c r="BJ19" s="206"/>
      <c r="BK19" s="206"/>
      <c r="BL19" s="206"/>
      <c r="BM19" s="206"/>
      <c r="BN19" s="206"/>
      <c r="BO19" s="206"/>
      <c r="BP19" s="206"/>
      <c r="BQ19" s="206"/>
      <c r="BR19" s="206"/>
      <c r="BS19" s="206"/>
      <c r="BT19" s="206"/>
      <c r="BU19" s="206"/>
      <c r="BV19" s="206"/>
      <c r="BW19" s="206"/>
      <c r="BX19" s="206"/>
      <c r="BY19" s="206"/>
      <c r="BZ19" s="206"/>
      <c r="CA19" s="206"/>
      <c r="CB19" s="206"/>
      <c r="CC19" s="206"/>
      <c r="CD19" s="206"/>
      <c r="CE19" s="206"/>
      <c r="CF19" s="206"/>
      <c r="CG19" s="206"/>
      <c r="CH19" s="206"/>
      <c r="CI19" s="206"/>
      <c r="CJ19" s="206"/>
      <c r="CK19" s="206"/>
      <c r="CL19" s="206"/>
      <c r="CM19" s="206"/>
      <c r="CN19" s="206"/>
      <c r="CO19" s="206"/>
      <c r="CP19" s="206"/>
      <c r="CQ19" s="206"/>
      <c r="CR19" s="206"/>
      <c r="CS19" s="206"/>
      <c r="CT19" s="206"/>
    </row>
    <row r="20" s="122" customFormat="1" ht="100" hidden="1" customHeight="1" spans="1:98">
      <c r="A20" s="156" t="s">
        <v>58</v>
      </c>
      <c r="B20" s="150" t="s">
        <v>66</v>
      </c>
      <c r="C20" s="150"/>
      <c r="D20" s="150"/>
      <c r="E20" s="149"/>
      <c r="F20" s="149"/>
      <c r="G20" s="149"/>
      <c r="H20" s="149"/>
      <c r="I20" s="149"/>
      <c r="J20" s="150"/>
      <c r="K20" s="178">
        <f>SUM(K21:K22)</f>
        <v>29</v>
      </c>
      <c r="L20" s="178">
        <f>SUM(L21:L22)</f>
        <v>2050</v>
      </c>
      <c r="M20" s="178">
        <f>SUM(M21:M22)</f>
        <v>5181</v>
      </c>
      <c r="N20" s="178">
        <f>SUM(N21:N22)</f>
        <v>1546</v>
      </c>
      <c r="O20" s="178"/>
      <c r="P20" s="178">
        <f>SUM(P21:P22)</f>
        <v>1090</v>
      </c>
      <c r="Q20" s="178">
        <f>SUM(Q21:Q22)</f>
        <v>1090</v>
      </c>
      <c r="R20" s="178">
        <f>SUM(R21:R22)</f>
        <v>0</v>
      </c>
      <c r="S20" s="178">
        <f>SUM(S21:S22)</f>
        <v>0</v>
      </c>
      <c r="T20" s="178">
        <f>SUM(T21:T22)</f>
        <v>66</v>
      </c>
      <c r="U20" s="178"/>
      <c r="V20" s="178">
        <f t="shared" ref="V20:AD20" si="8">SUM(V21:V22)</f>
        <v>390</v>
      </c>
      <c r="W20" s="178">
        <f t="shared" si="8"/>
        <v>0</v>
      </c>
      <c r="X20" s="178">
        <f t="shared" si="8"/>
        <v>0</v>
      </c>
      <c r="Y20" s="178">
        <f t="shared" si="8"/>
        <v>0</v>
      </c>
      <c r="Z20" s="178">
        <f t="shared" si="8"/>
        <v>0</v>
      </c>
      <c r="AA20" s="178">
        <f t="shared" si="8"/>
        <v>0</v>
      </c>
      <c r="AB20" s="178">
        <f t="shared" si="8"/>
        <v>0</v>
      </c>
      <c r="AC20" s="178">
        <f t="shared" si="8"/>
        <v>0</v>
      </c>
      <c r="AD20" s="178">
        <f t="shared" si="8"/>
        <v>0</v>
      </c>
      <c r="AE20" s="184"/>
      <c r="AF20" s="184"/>
      <c r="AG20" s="184"/>
      <c r="AH20" s="184"/>
      <c r="AI20" s="190"/>
      <c r="AJ20" s="190"/>
      <c r="AK20" s="190"/>
      <c r="AL20" s="190"/>
      <c r="AM20" s="190"/>
      <c r="AN20" s="190"/>
      <c r="AO20" s="190"/>
      <c r="AP20" s="206"/>
      <c r="AQ20" s="206"/>
      <c r="AR20" s="206"/>
      <c r="AS20" s="206"/>
      <c r="AT20" s="206"/>
      <c r="AU20" s="206"/>
      <c r="AV20" s="206"/>
      <c r="AW20" s="206"/>
      <c r="AX20" s="206"/>
      <c r="AY20" s="206"/>
      <c r="AZ20" s="206"/>
      <c r="BA20" s="206"/>
      <c r="BB20" s="206"/>
      <c r="BC20" s="206"/>
      <c r="BD20" s="206"/>
      <c r="BE20" s="206"/>
      <c r="BF20" s="206"/>
      <c r="BG20" s="206"/>
      <c r="BH20" s="206"/>
      <c r="BI20" s="206"/>
      <c r="BJ20" s="206"/>
      <c r="BK20" s="206"/>
      <c r="BL20" s="206"/>
      <c r="BM20" s="206"/>
      <c r="BN20" s="206"/>
      <c r="BO20" s="206"/>
      <c r="BP20" s="206"/>
      <c r="BQ20" s="206"/>
      <c r="BR20" s="206"/>
      <c r="BS20" s="206"/>
      <c r="BT20" s="206"/>
      <c r="BU20" s="206"/>
      <c r="BV20" s="206"/>
      <c r="BW20" s="206"/>
      <c r="BX20" s="206"/>
      <c r="BY20" s="206"/>
      <c r="BZ20" s="206"/>
      <c r="CA20" s="206"/>
      <c r="CB20" s="206"/>
      <c r="CC20" s="206"/>
      <c r="CD20" s="206"/>
      <c r="CE20" s="206"/>
      <c r="CF20" s="206"/>
      <c r="CG20" s="206"/>
      <c r="CH20" s="206"/>
      <c r="CI20" s="206"/>
      <c r="CJ20" s="206"/>
      <c r="CK20" s="206"/>
      <c r="CL20" s="206"/>
      <c r="CM20" s="206"/>
      <c r="CN20" s="206"/>
      <c r="CO20" s="206"/>
      <c r="CP20" s="206"/>
      <c r="CQ20" s="206"/>
      <c r="CR20" s="206"/>
      <c r="CS20" s="206"/>
      <c r="CT20" s="206"/>
    </row>
    <row r="21" s="124" customFormat="1" ht="409" customHeight="1" spans="1:99">
      <c r="A21" s="151">
        <v>5</v>
      </c>
      <c r="B21" s="152" t="s">
        <v>67</v>
      </c>
      <c r="C21" s="152">
        <v>2025</v>
      </c>
      <c r="D21" s="167" t="s">
        <v>68</v>
      </c>
      <c r="E21" s="154" t="s">
        <v>40</v>
      </c>
      <c r="F21" s="154" t="s">
        <v>66</v>
      </c>
      <c r="G21" s="152" t="s">
        <v>47</v>
      </c>
      <c r="H21" s="152" t="s">
        <v>69</v>
      </c>
      <c r="I21" s="152" t="s">
        <v>70</v>
      </c>
      <c r="J21" s="167" t="s">
        <v>71</v>
      </c>
      <c r="K21" s="152">
        <v>4</v>
      </c>
      <c r="L21" s="152">
        <f>788+912</f>
        <v>1700</v>
      </c>
      <c r="M21" s="152">
        <f>2878+1251</f>
        <v>4129</v>
      </c>
      <c r="N21" s="152">
        <f>1090+66</f>
        <v>1156</v>
      </c>
      <c r="O21" s="152"/>
      <c r="P21" s="265">
        <v>1090</v>
      </c>
      <c r="Q21" s="152">
        <v>1090</v>
      </c>
      <c r="R21" s="152"/>
      <c r="S21" s="152"/>
      <c r="T21" s="152">
        <v>66</v>
      </c>
      <c r="U21" s="152"/>
      <c r="V21" s="152"/>
      <c r="W21" s="152"/>
      <c r="X21" s="152"/>
      <c r="Y21" s="152"/>
      <c r="Z21" s="152"/>
      <c r="AA21" s="152"/>
      <c r="AB21" s="152"/>
      <c r="AC21" s="152"/>
      <c r="AD21" s="152"/>
      <c r="AE21" s="152" t="s">
        <v>72</v>
      </c>
      <c r="AF21" s="152" t="s">
        <v>54</v>
      </c>
      <c r="AG21" s="152" t="s">
        <v>72</v>
      </c>
      <c r="AH21" s="152" t="s">
        <v>54</v>
      </c>
      <c r="AI21" s="152" t="s">
        <v>55</v>
      </c>
      <c r="AJ21" s="238" t="s">
        <v>384</v>
      </c>
      <c r="AK21" s="238" t="s">
        <v>74</v>
      </c>
      <c r="AL21" s="175" t="s">
        <v>402</v>
      </c>
      <c r="AM21" s="152" t="s">
        <v>403</v>
      </c>
      <c r="AN21" s="152" t="s">
        <v>367</v>
      </c>
      <c r="AO21" s="204"/>
      <c r="AP21" s="134"/>
      <c r="AQ21" s="134"/>
      <c r="AR21" s="134"/>
      <c r="AS21" s="134"/>
      <c r="AT21" s="134"/>
      <c r="AU21" s="134"/>
      <c r="AV21" s="134"/>
      <c r="AW21" s="134"/>
      <c r="AX21" s="134"/>
      <c r="AY21" s="134"/>
      <c r="AZ21" s="134"/>
      <c r="BA21" s="134"/>
      <c r="BB21" s="134"/>
      <c r="BC21" s="134"/>
      <c r="BD21" s="134"/>
      <c r="BE21" s="134"/>
      <c r="BF21" s="134"/>
      <c r="BG21" s="134"/>
      <c r="BH21" s="134"/>
      <c r="BI21" s="134"/>
      <c r="BJ21" s="134"/>
      <c r="BK21" s="134"/>
      <c r="BL21" s="134"/>
      <c r="BM21" s="134"/>
      <c r="BN21" s="134"/>
      <c r="BO21" s="134"/>
      <c r="BP21" s="134"/>
      <c r="BQ21" s="134"/>
      <c r="BR21" s="134"/>
      <c r="BS21" s="134"/>
      <c r="BT21" s="134"/>
      <c r="BU21" s="134"/>
      <c r="BV21" s="134"/>
      <c r="BW21" s="134"/>
      <c r="BX21" s="134"/>
      <c r="BY21" s="134"/>
      <c r="BZ21" s="134"/>
      <c r="CA21" s="134"/>
      <c r="CB21" s="134"/>
      <c r="CC21" s="134"/>
      <c r="CD21" s="134"/>
      <c r="CE21" s="134"/>
      <c r="CF21" s="134"/>
      <c r="CG21" s="134"/>
      <c r="CH21" s="134"/>
      <c r="CI21" s="134"/>
      <c r="CJ21" s="134"/>
      <c r="CK21" s="134"/>
      <c r="CL21" s="134"/>
      <c r="CM21" s="134"/>
      <c r="CN21" s="134"/>
      <c r="CO21" s="134"/>
      <c r="CP21" s="134"/>
      <c r="CQ21" s="134"/>
      <c r="CR21" s="134"/>
      <c r="CS21" s="134"/>
      <c r="CT21" s="134"/>
      <c r="CU21" s="213"/>
    </row>
    <row r="22" s="131" customFormat="1" ht="409" customHeight="1" spans="1:98">
      <c r="A22" s="151">
        <v>6</v>
      </c>
      <c r="B22" s="152" t="s">
        <v>415</v>
      </c>
      <c r="C22" s="152">
        <v>2025</v>
      </c>
      <c r="D22" s="167" t="s">
        <v>416</v>
      </c>
      <c r="E22" s="154" t="s">
        <v>40</v>
      </c>
      <c r="F22" s="154" t="s">
        <v>66</v>
      </c>
      <c r="G22" s="152" t="s">
        <v>47</v>
      </c>
      <c r="H22" s="152" t="s">
        <v>417</v>
      </c>
      <c r="I22" s="152" t="s">
        <v>418</v>
      </c>
      <c r="J22" s="247" t="s">
        <v>434</v>
      </c>
      <c r="K22" s="266">
        <v>25</v>
      </c>
      <c r="L22" s="266">
        <v>350</v>
      </c>
      <c r="M22" s="266">
        <v>1052</v>
      </c>
      <c r="N22" s="152">
        <v>390</v>
      </c>
      <c r="O22" s="152"/>
      <c r="P22" s="266"/>
      <c r="Q22" s="152"/>
      <c r="R22" s="152"/>
      <c r="S22" s="152"/>
      <c r="T22" s="152"/>
      <c r="U22" s="152"/>
      <c r="V22" s="152">
        <v>390</v>
      </c>
      <c r="W22" s="152"/>
      <c r="X22" s="152"/>
      <c r="Y22" s="152"/>
      <c r="Z22" s="152"/>
      <c r="AA22" s="152"/>
      <c r="AB22" s="152"/>
      <c r="AC22" s="152"/>
      <c r="AD22" s="152"/>
      <c r="AE22" s="152" t="s">
        <v>83</v>
      </c>
      <c r="AF22" s="266" t="s">
        <v>84</v>
      </c>
      <c r="AG22" s="152" t="s">
        <v>72</v>
      </c>
      <c r="AH22" s="266" t="s">
        <v>54</v>
      </c>
      <c r="AI22" s="266" t="s">
        <v>55</v>
      </c>
      <c r="AJ22" s="272" t="s">
        <v>420</v>
      </c>
      <c r="AK22" s="272" t="s">
        <v>421</v>
      </c>
      <c r="AL22" s="273"/>
      <c r="AM22" s="266"/>
      <c r="AN22" s="152" t="s">
        <v>367</v>
      </c>
      <c r="AO22" s="204" t="s">
        <v>477</v>
      </c>
      <c r="AP22" s="134"/>
      <c r="AQ22" s="134"/>
      <c r="AR22" s="134"/>
      <c r="AS22" s="134"/>
      <c r="AT22" s="134"/>
      <c r="AU22" s="134"/>
      <c r="AV22" s="134"/>
      <c r="AW22" s="134"/>
      <c r="AX22" s="134"/>
      <c r="AY22" s="134"/>
      <c r="AZ22" s="134"/>
      <c r="BA22" s="134"/>
      <c r="BB22" s="134"/>
      <c r="BC22" s="134"/>
      <c r="BD22" s="134"/>
      <c r="BE22" s="134"/>
      <c r="BF22" s="134"/>
      <c r="BG22" s="134"/>
      <c r="BH22" s="134"/>
      <c r="BI22" s="134"/>
      <c r="BJ22" s="134"/>
      <c r="BK22" s="134"/>
      <c r="BL22" s="134"/>
      <c r="BM22" s="134"/>
      <c r="BN22" s="134"/>
      <c r="BO22" s="134"/>
      <c r="BP22" s="134"/>
      <c r="BQ22" s="134"/>
      <c r="BR22" s="134"/>
      <c r="BS22" s="134"/>
      <c r="BT22" s="134"/>
      <c r="BU22" s="134"/>
      <c r="BV22" s="134"/>
      <c r="BW22" s="134"/>
      <c r="BX22" s="134"/>
      <c r="BY22" s="134"/>
      <c r="BZ22" s="134"/>
      <c r="CA22" s="134"/>
      <c r="CB22" s="134"/>
      <c r="CC22" s="134"/>
      <c r="CD22" s="134"/>
      <c r="CE22" s="134"/>
      <c r="CF22" s="134"/>
      <c r="CG22" s="134"/>
      <c r="CH22" s="134"/>
      <c r="CI22" s="134"/>
      <c r="CJ22" s="134"/>
      <c r="CK22" s="134"/>
      <c r="CL22" s="134"/>
      <c r="CM22" s="134"/>
      <c r="CN22" s="134"/>
      <c r="CO22" s="134"/>
      <c r="CP22" s="134"/>
      <c r="CQ22" s="134"/>
      <c r="CR22" s="134"/>
      <c r="CS22" s="134"/>
      <c r="CT22" s="134"/>
    </row>
    <row r="23" s="122" customFormat="1" ht="100" hidden="1" customHeight="1" spans="1:98">
      <c r="A23" s="156" t="s">
        <v>58</v>
      </c>
      <c r="B23" s="148" t="s">
        <v>75</v>
      </c>
      <c r="C23" s="148"/>
      <c r="D23" s="148"/>
      <c r="E23" s="149"/>
      <c r="F23" s="149"/>
      <c r="G23" s="149"/>
      <c r="H23" s="149"/>
      <c r="I23" s="149"/>
      <c r="J23" s="148"/>
      <c r="K23" s="178"/>
      <c r="L23" s="178"/>
      <c r="M23" s="178"/>
      <c r="N23" s="178"/>
      <c r="O23" s="178"/>
      <c r="P23" s="178"/>
      <c r="Q23" s="178"/>
      <c r="R23" s="178"/>
      <c r="S23" s="178"/>
      <c r="T23" s="178"/>
      <c r="U23" s="178"/>
      <c r="V23" s="178"/>
      <c r="W23" s="178"/>
      <c r="X23" s="178"/>
      <c r="Y23" s="178"/>
      <c r="Z23" s="178"/>
      <c r="AA23" s="178"/>
      <c r="AB23" s="178"/>
      <c r="AC23" s="178"/>
      <c r="AD23" s="178"/>
      <c r="AE23" s="184"/>
      <c r="AF23" s="184"/>
      <c r="AG23" s="184"/>
      <c r="AH23" s="184"/>
      <c r="AI23" s="190"/>
      <c r="AJ23" s="190"/>
      <c r="AK23" s="190"/>
      <c r="AL23" s="190"/>
      <c r="AM23" s="190"/>
      <c r="AN23" s="190"/>
      <c r="AO23" s="190"/>
      <c r="AP23" s="206"/>
      <c r="AQ23" s="206"/>
      <c r="AR23" s="206"/>
      <c r="AS23" s="206"/>
      <c r="AT23" s="206"/>
      <c r="AU23" s="206"/>
      <c r="AV23" s="206"/>
      <c r="AW23" s="206"/>
      <c r="AX23" s="206"/>
      <c r="AY23" s="206"/>
      <c r="AZ23" s="206"/>
      <c r="BA23" s="206"/>
      <c r="BB23" s="206"/>
      <c r="BC23" s="206"/>
      <c r="BD23" s="206"/>
      <c r="BE23" s="206"/>
      <c r="BF23" s="206"/>
      <c r="BG23" s="206"/>
      <c r="BH23" s="206"/>
      <c r="BI23" s="206"/>
      <c r="BJ23" s="206"/>
      <c r="BK23" s="206"/>
      <c r="BL23" s="206"/>
      <c r="BM23" s="206"/>
      <c r="BN23" s="206"/>
      <c r="BO23" s="206"/>
      <c r="BP23" s="206"/>
      <c r="BQ23" s="206"/>
      <c r="BR23" s="206"/>
      <c r="BS23" s="206"/>
      <c r="BT23" s="206"/>
      <c r="BU23" s="206"/>
      <c r="BV23" s="206"/>
      <c r="BW23" s="206"/>
      <c r="BX23" s="206"/>
      <c r="BY23" s="206"/>
      <c r="BZ23" s="206"/>
      <c r="CA23" s="206"/>
      <c r="CB23" s="206"/>
      <c r="CC23" s="206"/>
      <c r="CD23" s="206"/>
      <c r="CE23" s="206"/>
      <c r="CF23" s="206"/>
      <c r="CG23" s="206"/>
      <c r="CH23" s="206"/>
      <c r="CI23" s="206"/>
      <c r="CJ23" s="206"/>
      <c r="CK23" s="206"/>
      <c r="CL23" s="206"/>
      <c r="CM23" s="206"/>
      <c r="CN23" s="206"/>
      <c r="CO23" s="206"/>
      <c r="CP23" s="206"/>
      <c r="CQ23" s="206"/>
      <c r="CR23" s="206"/>
      <c r="CS23" s="206"/>
      <c r="CT23" s="206"/>
    </row>
    <row r="24" s="122" customFormat="1" ht="100" hidden="1" customHeight="1" spans="1:98">
      <c r="A24" s="156" t="s">
        <v>58</v>
      </c>
      <c r="B24" s="148" t="s">
        <v>76</v>
      </c>
      <c r="C24" s="148"/>
      <c r="D24" s="148"/>
      <c r="E24" s="149"/>
      <c r="F24" s="149"/>
      <c r="G24" s="149"/>
      <c r="H24" s="149"/>
      <c r="I24" s="149"/>
      <c r="J24" s="148"/>
      <c r="K24" s="178">
        <f>SUM(K25:K27)</f>
        <v>2580</v>
      </c>
      <c r="L24" s="178">
        <f>SUM(L25:L27)</f>
        <v>2191</v>
      </c>
      <c r="M24" s="178">
        <f>SUM(M25:M27)</f>
        <v>8849</v>
      </c>
      <c r="N24" s="178">
        <f>SUM(N25:N27)</f>
        <v>1394</v>
      </c>
      <c r="O24" s="178"/>
      <c r="P24" s="178">
        <f>SUM(P25:P27)</f>
        <v>1394</v>
      </c>
      <c r="Q24" s="178">
        <f>SUM(Q25:Q27)</f>
        <v>994</v>
      </c>
      <c r="R24" s="178">
        <f>SUM(R25:R27)</f>
        <v>0</v>
      </c>
      <c r="S24" s="178">
        <f>SUM(S25:S27)</f>
        <v>400</v>
      </c>
      <c r="T24" s="178">
        <f>SUM(T25:T27)</f>
        <v>0</v>
      </c>
      <c r="U24" s="178"/>
      <c r="V24" s="178">
        <f t="shared" ref="V24:AD24" si="9">SUM(V25:V27)</f>
        <v>0</v>
      </c>
      <c r="W24" s="178">
        <f t="shared" si="9"/>
        <v>0</v>
      </c>
      <c r="X24" s="178">
        <f t="shared" si="9"/>
        <v>0</v>
      </c>
      <c r="Y24" s="178">
        <f t="shared" si="9"/>
        <v>0</v>
      </c>
      <c r="Z24" s="178">
        <f t="shared" si="9"/>
        <v>0</v>
      </c>
      <c r="AA24" s="178">
        <f t="shared" si="9"/>
        <v>0</v>
      </c>
      <c r="AB24" s="178">
        <f t="shared" si="9"/>
        <v>0</v>
      </c>
      <c r="AC24" s="178">
        <f t="shared" si="9"/>
        <v>0</v>
      </c>
      <c r="AD24" s="178">
        <f t="shared" si="9"/>
        <v>0</v>
      </c>
      <c r="AE24" s="184"/>
      <c r="AF24" s="184"/>
      <c r="AG24" s="184"/>
      <c r="AH24" s="184"/>
      <c r="AI24" s="190"/>
      <c r="AJ24" s="190"/>
      <c r="AK24" s="190"/>
      <c r="AL24" s="190"/>
      <c r="AM24" s="190"/>
      <c r="AN24" s="190"/>
      <c r="AO24" s="190"/>
      <c r="AP24" s="206"/>
      <c r="AQ24" s="206"/>
      <c r="AR24" s="206"/>
      <c r="AS24" s="206"/>
      <c r="AT24" s="206"/>
      <c r="AU24" s="206"/>
      <c r="AV24" s="206"/>
      <c r="AW24" s="206"/>
      <c r="AX24" s="206"/>
      <c r="AY24" s="206"/>
      <c r="AZ24" s="206"/>
      <c r="BA24" s="206"/>
      <c r="BB24" s="206"/>
      <c r="BC24" s="206"/>
      <c r="BD24" s="206"/>
      <c r="BE24" s="206"/>
      <c r="BF24" s="206"/>
      <c r="BG24" s="206"/>
      <c r="BH24" s="206"/>
      <c r="BI24" s="206"/>
      <c r="BJ24" s="206"/>
      <c r="BK24" s="206"/>
      <c r="BL24" s="206"/>
      <c r="BM24" s="206"/>
      <c r="BN24" s="206"/>
      <c r="BO24" s="206"/>
      <c r="BP24" s="206"/>
      <c r="BQ24" s="206"/>
      <c r="BR24" s="206"/>
      <c r="BS24" s="206"/>
      <c r="BT24" s="206"/>
      <c r="BU24" s="206"/>
      <c r="BV24" s="206"/>
      <c r="BW24" s="206"/>
      <c r="BX24" s="206"/>
      <c r="BY24" s="206"/>
      <c r="BZ24" s="206"/>
      <c r="CA24" s="206"/>
      <c r="CB24" s="206"/>
      <c r="CC24" s="206"/>
      <c r="CD24" s="206"/>
      <c r="CE24" s="206"/>
      <c r="CF24" s="206"/>
      <c r="CG24" s="206"/>
      <c r="CH24" s="206"/>
      <c r="CI24" s="206"/>
      <c r="CJ24" s="206"/>
      <c r="CK24" s="206"/>
      <c r="CL24" s="206"/>
      <c r="CM24" s="206"/>
      <c r="CN24" s="206"/>
      <c r="CO24" s="206"/>
      <c r="CP24" s="206"/>
      <c r="CQ24" s="206"/>
      <c r="CR24" s="206"/>
      <c r="CS24" s="206"/>
      <c r="CT24" s="206"/>
    </row>
    <row r="25" s="124" customFormat="1" ht="184" customHeight="1" spans="1:99">
      <c r="A25" s="151">
        <v>7</v>
      </c>
      <c r="B25" s="152" t="s">
        <v>77</v>
      </c>
      <c r="C25" s="161">
        <v>2025</v>
      </c>
      <c r="D25" s="153" t="s">
        <v>78</v>
      </c>
      <c r="E25" s="154" t="s">
        <v>40</v>
      </c>
      <c r="F25" s="154" t="s">
        <v>79</v>
      </c>
      <c r="G25" s="154" t="s">
        <v>47</v>
      </c>
      <c r="H25" s="154" t="s">
        <v>385</v>
      </c>
      <c r="I25" s="154" t="s">
        <v>81</v>
      </c>
      <c r="J25" s="153" t="s">
        <v>386</v>
      </c>
      <c r="K25" s="154">
        <v>500</v>
      </c>
      <c r="L25" s="154">
        <v>882</v>
      </c>
      <c r="M25" s="154">
        <v>2546</v>
      </c>
      <c r="N25" s="154">
        <v>150</v>
      </c>
      <c r="O25" s="154"/>
      <c r="P25" s="267">
        <v>150</v>
      </c>
      <c r="Q25" s="154">
        <v>150</v>
      </c>
      <c r="R25" s="154"/>
      <c r="S25" s="154"/>
      <c r="T25" s="154"/>
      <c r="U25" s="154"/>
      <c r="V25" s="154"/>
      <c r="W25" s="154"/>
      <c r="X25" s="154"/>
      <c r="Y25" s="154"/>
      <c r="Z25" s="154"/>
      <c r="AA25" s="154"/>
      <c r="AB25" s="154"/>
      <c r="AC25" s="154"/>
      <c r="AD25" s="154"/>
      <c r="AE25" s="154" t="s">
        <v>83</v>
      </c>
      <c r="AF25" s="154" t="s">
        <v>84</v>
      </c>
      <c r="AG25" s="154" t="s">
        <v>92</v>
      </c>
      <c r="AH25" s="152" t="s">
        <v>93</v>
      </c>
      <c r="AI25" s="152" t="s">
        <v>55</v>
      </c>
      <c r="AJ25" s="167" t="s">
        <v>85</v>
      </c>
      <c r="AK25" s="167" t="s">
        <v>86</v>
      </c>
      <c r="AL25" s="175" t="s">
        <v>402</v>
      </c>
      <c r="AM25" s="152" t="s">
        <v>403</v>
      </c>
      <c r="AN25" s="152" t="s">
        <v>367</v>
      </c>
      <c r="AO25" s="204"/>
      <c r="AP25" s="134"/>
      <c r="AQ25" s="134"/>
      <c r="AR25" s="134"/>
      <c r="AS25" s="134"/>
      <c r="AT25" s="134"/>
      <c r="AU25" s="134"/>
      <c r="AV25" s="134"/>
      <c r="AW25" s="134"/>
      <c r="AX25" s="134"/>
      <c r="AY25" s="134"/>
      <c r="AZ25" s="134"/>
      <c r="BA25" s="134"/>
      <c r="BB25" s="134"/>
      <c r="BC25" s="134"/>
      <c r="BD25" s="134"/>
      <c r="BE25" s="134"/>
      <c r="BF25" s="134"/>
      <c r="BG25" s="134"/>
      <c r="BH25" s="134"/>
      <c r="BI25" s="134"/>
      <c r="BJ25" s="134"/>
      <c r="BK25" s="134"/>
      <c r="BL25" s="134"/>
      <c r="BM25" s="134"/>
      <c r="BN25" s="134"/>
      <c r="BO25" s="134"/>
      <c r="BP25" s="134"/>
      <c r="BQ25" s="134"/>
      <c r="BR25" s="134"/>
      <c r="BS25" s="134"/>
      <c r="BT25" s="134"/>
      <c r="BU25" s="134"/>
      <c r="BV25" s="134"/>
      <c r="BW25" s="134"/>
      <c r="BX25" s="134"/>
      <c r="BY25" s="134"/>
      <c r="BZ25" s="134"/>
      <c r="CA25" s="134"/>
      <c r="CB25" s="134"/>
      <c r="CC25" s="134"/>
      <c r="CD25" s="134"/>
      <c r="CE25" s="134"/>
      <c r="CF25" s="134"/>
      <c r="CG25" s="134"/>
      <c r="CH25" s="134"/>
      <c r="CI25" s="134"/>
      <c r="CJ25" s="134"/>
      <c r="CK25" s="134"/>
      <c r="CL25" s="134"/>
      <c r="CM25" s="134"/>
      <c r="CN25" s="134"/>
      <c r="CO25" s="134"/>
      <c r="CP25" s="134"/>
      <c r="CQ25" s="134"/>
      <c r="CR25" s="134"/>
      <c r="CS25" s="134"/>
      <c r="CT25" s="134"/>
      <c r="CU25" s="213"/>
    </row>
    <row r="26" s="124" customFormat="1" ht="225" customHeight="1" spans="1:99">
      <c r="A26" s="151">
        <v>8</v>
      </c>
      <c r="B26" s="152" t="s">
        <v>87</v>
      </c>
      <c r="C26" s="161">
        <v>2025</v>
      </c>
      <c r="D26" s="153" t="s">
        <v>88</v>
      </c>
      <c r="E26" s="154" t="s">
        <v>40</v>
      </c>
      <c r="F26" s="154" t="s">
        <v>65</v>
      </c>
      <c r="G26" s="152" t="s">
        <v>47</v>
      </c>
      <c r="H26" s="152" t="s">
        <v>89</v>
      </c>
      <c r="I26" s="152" t="s">
        <v>90</v>
      </c>
      <c r="J26" s="167" t="s">
        <v>91</v>
      </c>
      <c r="K26" s="152">
        <v>280</v>
      </c>
      <c r="L26" s="152">
        <v>650</v>
      </c>
      <c r="M26" s="152">
        <v>3500</v>
      </c>
      <c r="N26" s="152">
        <v>44</v>
      </c>
      <c r="O26" s="152"/>
      <c r="P26" s="265">
        <v>44</v>
      </c>
      <c r="Q26" s="152">
        <v>44</v>
      </c>
      <c r="R26" s="152"/>
      <c r="S26" s="152"/>
      <c r="T26" s="152"/>
      <c r="U26" s="152"/>
      <c r="V26" s="152"/>
      <c r="W26" s="152"/>
      <c r="X26" s="152"/>
      <c r="Y26" s="152"/>
      <c r="Z26" s="152"/>
      <c r="AA26" s="152"/>
      <c r="AB26" s="152"/>
      <c r="AC26" s="152"/>
      <c r="AD26" s="152"/>
      <c r="AE26" s="152" t="s">
        <v>92</v>
      </c>
      <c r="AF26" s="152" t="s">
        <v>93</v>
      </c>
      <c r="AG26" s="152" t="s">
        <v>92</v>
      </c>
      <c r="AH26" s="152" t="s">
        <v>93</v>
      </c>
      <c r="AI26" s="152" t="s">
        <v>55</v>
      </c>
      <c r="AJ26" s="167" t="s">
        <v>388</v>
      </c>
      <c r="AK26" s="167" t="s">
        <v>94</v>
      </c>
      <c r="AL26" s="175" t="s">
        <v>402</v>
      </c>
      <c r="AM26" s="152" t="s">
        <v>403</v>
      </c>
      <c r="AN26" s="152" t="s">
        <v>367</v>
      </c>
      <c r="AO26" s="204"/>
      <c r="AP26" s="134"/>
      <c r="AQ26" s="134"/>
      <c r="AR26" s="134"/>
      <c r="AS26" s="134"/>
      <c r="AT26" s="134"/>
      <c r="AU26" s="134"/>
      <c r="AV26" s="134"/>
      <c r="AW26" s="134"/>
      <c r="AX26" s="134"/>
      <c r="AY26" s="134"/>
      <c r="AZ26" s="134"/>
      <c r="BA26" s="134"/>
      <c r="BB26" s="134"/>
      <c r="BC26" s="134"/>
      <c r="BD26" s="134"/>
      <c r="BE26" s="134"/>
      <c r="BF26" s="134"/>
      <c r="BG26" s="134"/>
      <c r="BH26" s="134"/>
      <c r="BI26" s="134"/>
      <c r="BJ26" s="134"/>
      <c r="BK26" s="134"/>
      <c r="BL26" s="134"/>
      <c r="BM26" s="134"/>
      <c r="BN26" s="134"/>
      <c r="BO26" s="134"/>
      <c r="BP26" s="134"/>
      <c r="BQ26" s="134"/>
      <c r="BR26" s="134"/>
      <c r="BS26" s="134"/>
      <c r="BT26" s="134"/>
      <c r="BU26" s="134"/>
      <c r="BV26" s="134"/>
      <c r="BW26" s="134"/>
      <c r="BX26" s="134"/>
      <c r="BY26" s="134"/>
      <c r="BZ26" s="134"/>
      <c r="CA26" s="134"/>
      <c r="CB26" s="134"/>
      <c r="CC26" s="134"/>
      <c r="CD26" s="134"/>
      <c r="CE26" s="134"/>
      <c r="CF26" s="134"/>
      <c r="CG26" s="134"/>
      <c r="CH26" s="134"/>
      <c r="CI26" s="134"/>
      <c r="CJ26" s="134"/>
      <c r="CK26" s="134"/>
      <c r="CL26" s="134"/>
      <c r="CM26" s="134"/>
      <c r="CN26" s="134"/>
      <c r="CO26" s="134"/>
      <c r="CP26" s="134"/>
      <c r="CQ26" s="134"/>
      <c r="CR26" s="134"/>
      <c r="CS26" s="134"/>
      <c r="CT26" s="134"/>
      <c r="CU26" s="213"/>
    </row>
    <row r="27" s="124" customFormat="1" ht="409" customHeight="1" spans="1:99">
      <c r="A27" s="151">
        <v>9</v>
      </c>
      <c r="B27" s="152" t="s">
        <v>303</v>
      </c>
      <c r="C27" s="161">
        <v>2025</v>
      </c>
      <c r="D27" s="153" t="s">
        <v>304</v>
      </c>
      <c r="E27" s="154" t="s">
        <v>40</v>
      </c>
      <c r="F27" s="154" t="s">
        <v>65</v>
      </c>
      <c r="G27" s="154" t="s">
        <v>47</v>
      </c>
      <c r="H27" s="154" t="s">
        <v>305</v>
      </c>
      <c r="I27" s="154" t="s">
        <v>70</v>
      </c>
      <c r="J27" s="153" t="s">
        <v>389</v>
      </c>
      <c r="K27" s="152">
        <v>1800</v>
      </c>
      <c r="L27" s="152">
        <v>659</v>
      </c>
      <c r="M27" s="152">
        <v>2803</v>
      </c>
      <c r="N27" s="152">
        <v>1200</v>
      </c>
      <c r="O27" s="152"/>
      <c r="P27" s="265">
        <v>1200</v>
      </c>
      <c r="Q27" s="152">
        <v>800</v>
      </c>
      <c r="R27" s="152"/>
      <c r="S27" s="152">
        <v>400</v>
      </c>
      <c r="T27" s="152"/>
      <c r="U27" s="152"/>
      <c r="V27" s="152"/>
      <c r="W27" s="152"/>
      <c r="X27" s="152"/>
      <c r="Y27" s="152"/>
      <c r="Z27" s="152"/>
      <c r="AA27" s="152"/>
      <c r="AB27" s="152"/>
      <c r="AC27" s="152"/>
      <c r="AD27" s="152"/>
      <c r="AE27" s="154" t="s">
        <v>83</v>
      </c>
      <c r="AF27" s="154" t="s">
        <v>84</v>
      </c>
      <c r="AG27" s="152" t="s">
        <v>72</v>
      </c>
      <c r="AH27" s="152" t="s">
        <v>54</v>
      </c>
      <c r="AI27" s="152" t="s">
        <v>55</v>
      </c>
      <c r="AJ27" s="153" t="s">
        <v>390</v>
      </c>
      <c r="AK27" s="153" t="s">
        <v>308</v>
      </c>
      <c r="AL27" s="175" t="s">
        <v>402</v>
      </c>
      <c r="AM27" s="152" t="s">
        <v>403</v>
      </c>
      <c r="AN27" s="152" t="s">
        <v>367</v>
      </c>
      <c r="AO27" s="204"/>
      <c r="AP27" s="134"/>
      <c r="AQ27" s="134"/>
      <c r="AR27" s="134"/>
      <c r="AS27" s="134"/>
      <c r="AT27" s="134"/>
      <c r="AU27" s="134"/>
      <c r="AV27" s="134"/>
      <c r="AW27" s="134"/>
      <c r="AX27" s="134"/>
      <c r="AY27" s="134"/>
      <c r="AZ27" s="134"/>
      <c r="BA27" s="134"/>
      <c r="BB27" s="134"/>
      <c r="BC27" s="134"/>
      <c r="BD27" s="134"/>
      <c r="BE27" s="134"/>
      <c r="BF27" s="134"/>
      <c r="BG27" s="134"/>
      <c r="BH27" s="134"/>
      <c r="BI27" s="134"/>
      <c r="BJ27" s="134"/>
      <c r="BK27" s="134"/>
      <c r="BL27" s="134"/>
      <c r="BM27" s="134"/>
      <c r="BN27" s="134"/>
      <c r="BO27" s="134"/>
      <c r="BP27" s="134"/>
      <c r="BQ27" s="134"/>
      <c r="BR27" s="134"/>
      <c r="BS27" s="134"/>
      <c r="BT27" s="134"/>
      <c r="BU27" s="134"/>
      <c r="BV27" s="134"/>
      <c r="BW27" s="134"/>
      <c r="BX27" s="134"/>
      <c r="BY27" s="134"/>
      <c r="BZ27" s="134"/>
      <c r="CA27" s="134"/>
      <c r="CB27" s="134"/>
      <c r="CC27" s="134"/>
      <c r="CD27" s="134"/>
      <c r="CE27" s="134"/>
      <c r="CF27" s="134"/>
      <c r="CG27" s="134"/>
      <c r="CH27" s="134"/>
      <c r="CI27" s="134"/>
      <c r="CJ27" s="134"/>
      <c r="CK27" s="134"/>
      <c r="CL27" s="134"/>
      <c r="CM27" s="134"/>
      <c r="CN27" s="134"/>
      <c r="CO27" s="134"/>
      <c r="CP27" s="134"/>
      <c r="CQ27" s="134"/>
      <c r="CR27" s="134"/>
      <c r="CS27" s="134"/>
      <c r="CT27" s="134"/>
      <c r="CU27" s="213"/>
    </row>
    <row r="28" s="125" customFormat="1" ht="100" hidden="1" customHeight="1" spans="1:98">
      <c r="A28" s="156" t="s">
        <v>58</v>
      </c>
      <c r="B28" s="148" t="s">
        <v>95</v>
      </c>
      <c r="C28" s="148"/>
      <c r="D28" s="148"/>
      <c r="E28" s="149"/>
      <c r="F28" s="149"/>
      <c r="G28" s="149"/>
      <c r="H28" s="149"/>
      <c r="I28" s="149"/>
      <c r="J28" s="148"/>
      <c r="K28" s="174"/>
      <c r="L28" s="174"/>
      <c r="M28" s="174"/>
      <c r="N28" s="174"/>
      <c r="O28" s="174"/>
      <c r="P28" s="174"/>
      <c r="Q28" s="174"/>
      <c r="R28" s="174"/>
      <c r="S28" s="174"/>
      <c r="T28" s="174"/>
      <c r="U28" s="174"/>
      <c r="V28" s="174"/>
      <c r="W28" s="174"/>
      <c r="X28" s="174"/>
      <c r="Y28" s="174"/>
      <c r="Z28" s="174"/>
      <c r="AA28" s="174"/>
      <c r="AB28" s="174"/>
      <c r="AC28" s="174"/>
      <c r="AD28" s="174"/>
      <c r="AE28" s="185"/>
      <c r="AF28" s="185"/>
      <c r="AG28" s="185"/>
      <c r="AH28" s="185"/>
      <c r="AI28" s="192"/>
      <c r="AJ28" s="192"/>
      <c r="AK28" s="192"/>
      <c r="AL28" s="192"/>
      <c r="AM28" s="192"/>
      <c r="AN28" s="192"/>
      <c r="AO28" s="192"/>
      <c r="AP28" s="209"/>
      <c r="AQ28" s="209"/>
      <c r="AR28" s="209"/>
      <c r="AS28" s="209"/>
      <c r="AT28" s="209"/>
      <c r="AU28" s="209"/>
      <c r="AV28" s="209"/>
      <c r="AW28" s="209"/>
      <c r="AX28" s="209"/>
      <c r="AY28" s="209"/>
      <c r="AZ28" s="209"/>
      <c r="BA28" s="209"/>
      <c r="BB28" s="209"/>
      <c r="BC28" s="209"/>
      <c r="BD28" s="209"/>
      <c r="BE28" s="209"/>
      <c r="BF28" s="209"/>
      <c r="BG28" s="209"/>
      <c r="BH28" s="209"/>
      <c r="BI28" s="209"/>
      <c r="BJ28" s="209"/>
      <c r="BK28" s="209"/>
      <c r="BL28" s="209"/>
      <c r="BM28" s="209"/>
      <c r="BN28" s="209"/>
      <c r="BO28" s="209"/>
      <c r="BP28" s="209"/>
      <c r="BQ28" s="209"/>
      <c r="BR28" s="209"/>
      <c r="BS28" s="209"/>
      <c r="BT28" s="209"/>
      <c r="BU28" s="209"/>
      <c r="BV28" s="209"/>
      <c r="BW28" s="209"/>
      <c r="BX28" s="209"/>
      <c r="BY28" s="209"/>
      <c r="BZ28" s="209"/>
      <c r="CA28" s="209"/>
      <c r="CB28" s="209"/>
      <c r="CC28" s="209"/>
      <c r="CD28" s="209"/>
      <c r="CE28" s="209"/>
      <c r="CF28" s="209"/>
      <c r="CG28" s="209"/>
      <c r="CH28" s="209"/>
      <c r="CI28" s="209"/>
      <c r="CJ28" s="209"/>
      <c r="CK28" s="209"/>
      <c r="CL28" s="209"/>
      <c r="CM28" s="209"/>
      <c r="CN28" s="209"/>
      <c r="CO28" s="209"/>
      <c r="CP28" s="209"/>
      <c r="CQ28" s="209"/>
      <c r="CR28" s="209"/>
      <c r="CS28" s="209"/>
      <c r="CT28" s="209"/>
    </row>
    <row r="29" s="125" customFormat="1" ht="100" hidden="1" customHeight="1" spans="1:98">
      <c r="A29" s="156" t="s">
        <v>58</v>
      </c>
      <c r="B29" s="148" t="s">
        <v>404</v>
      </c>
      <c r="C29" s="148"/>
      <c r="D29" s="148"/>
      <c r="E29" s="149"/>
      <c r="F29" s="149"/>
      <c r="G29" s="149"/>
      <c r="H29" s="149"/>
      <c r="I29" s="149"/>
      <c r="J29" s="148"/>
      <c r="K29" s="174">
        <v>0</v>
      </c>
      <c r="L29" s="174">
        <v>0</v>
      </c>
      <c r="M29" s="174">
        <v>0</v>
      </c>
      <c r="N29" s="174">
        <v>0</v>
      </c>
      <c r="O29" s="174"/>
      <c r="P29" s="174">
        <v>0</v>
      </c>
      <c r="Q29" s="174">
        <v>0</v>
      </c>
      <c r="R29" s="174">
        <v>0</v>
      </c>
      <c r="S29" s="174">
        <v>0</v>
      </c>
      <c r="T29" s="174">
        <v>0</v>
      </c>
      <c r="U29" s="174"/>
      <c r="V29" s="174">
        <v>0</v>
      </c>
      <c r="W29" s="174">
        <v>0</v>
      </c>
      <c r="X29" s="174">
        <v>0</v>
      </c>
      <c r="Y29" s="174">
        <v>0</v>
      </c>
      <c r="Z29" s="174">
        <v>0</v>
      </c>
      <c r="AA29" s="174">
        <v>0</v>
      </c>
      <c r="AB29" s="174">
        <v>0</v>
      </c>
      <c r="AC29" s="174">
        <v>0</v>
      </c>
      <c r="AD29" s="174">
        <v>0</v>
      </c>
      <c r="AE29" s="185"/>
      <c r="AF29" s="185"/>
      <c r="AG29" s="185"/>
      <c r="AH29" s="185"/>
      <c r="AI29" s="192"/>
      <c r="AJ29" s="192"/>
      <c r="AK29" s="192"/>
      <c r="AL29" s="192"/>
      <c r="AM29" s="192"/>
      <c r="AN29" s="192"/>
      <c r="AO29" s="192"/>
      <c r="AP29" s="209"/>
      <c r="AQ29" s="209"/>
      <c r="AR29" s="209"/>
      <c r="AS29" s="209"/>
      <c r="AT29" s="209"/>
      <c r="AU29" s="209"/>
      <c r="AV29" s="209"/>
      <c r="AW29" s="209"/>
      <c r="AX29" s="209"/>
      <c r="AY29" s="209"/>
      <c r="AZ29" s="209"/>
      <c r="BA29" s="209"/>
      <c r="BB29" s="209"/>
      <c r="BC29" s="209"/>
      <c r="BD29" s="209"/>
      <c r="BE29" s="209"/>
      <c r="BF29" s="209"/>
      <c r="BG29" s="209"/>
      <c r="BH29" s="209"/>
      <c r="BI29" s="209"/>
      <c r="BJ29" s="209"/>
      <c r="BK29" s="209"/>
      <c r="BL29" s="209"/>
      <c r="BM29" s="209"/>
      <c r="BN29" s="209"/>
      <c r="BO29" s="209"/>
      <c r="BP29" s="209"/>
      <c r="BQ29" s="209"/>
      <c r="BR29" s="209"/>
      <c r="BS29" s="209"/>
      <c r="BT29" s="209"/>
      <c r="BU29" s="209"/>
      <c r="BV29" s="209"/>
      <c r="BW29" s="209"/>
      <c r="BX29" s="209"/>
      <c r="BY29" s="209"/>
      <c r="BZ29" s="209"/>
      <c r="CA29" s="209"/>
      <c r="CB29" s="209"/>
      <c r="CC29" s="209"/>
      <c r="CD29" s="209"/>
      <c r="CE29" s="209"/>
      <c r="CF29" s="209"/>
      <c r="CG29" s="209"/>
      <c r="CH29" s="209"/>
      <c r="CI29" s="209"/>
      <c r="CJ29" s="209"/>
      <c r="CK29" s="209"/>
      <c r="CL29" s="209"/>
      <c r="CM29" s="209"/>
      <c r="CN29" s="209"/>
      <c r="CO29" s="209"/>
      <c r="CP29" s="209"/>
      <c r="CQ29" s="209"/>
      <c r="CR29" s="209"/>
      <c r="CS29" s="209"/>
      <c r="CT29" s="209"/>
    </row>
    <row r="30" s="125" customFormat="1" ht="100" hidden="1" customHeight="1" spans="1:98">
      <c r="A30" s="156" t="s">
        <v>41</v>
      </c>
      <c r="B30" s="148" t="s">
        <v>104</v>
      </c>
      <c r="C30" s="148"/>
      <c r="D30" s="148"/>
      <c r="E30" s="149"/>
      <c r="F30" s="149"/>
      <c r="G30" s="149"/>
      <c r="H30" s="149"/>
      <c r="I30" s="149"/>
      <c r="J30" s="148"/>
      <c r="K30" s="174">
        <f>K31+K32+K36+K37</f>
        <v>1300</v>
      </c>
      <c r="L30" s="174">
        <f>L31+L32+L36+L37</f>
        <v>1012</v>
      </c>
      <c r="M30" s="174">
        <f>M31+M32+M36+M37</f>
        <v>3527</v>
      </c>
      <c r="N30" s="174">
        <f>N31+N32+N36+N37</f>
        <v>650</v>
      </c>
      <c r="O30" s="174"/>
      <c r="P30" s="174">
        <f>P31+P32+P36+P37</f>
        <v>650</v>
      </c>
      <c r="Q30" s="174">
        <f>Q31+Q32+Q36+Q37</f>
        <v>650</v>
      </c>
      <c r="R30" s="174">
        <f>R31+R32+R36+R37</f>
        <v>0</v>
      </c>
      <c r="S30" s="174">
        <f>S31+S32+S36+S37</f>
        <v>0</v>
      </c>
      <c r="T30" s="174">
        <f>T31+T32+T36+T37</f>
        <v>0</v>
      </c>
      <c r="U30" s="174"/>
      <c r="V30" s="174">
        <f t="shared" ref="V30:AD30" si="10">V31+V32+V36+V37</f>
        <v>0</v>
      </c>
      <c r="W30" s="174">
        <f t="shared" si="10"/>
        <v>0</v>
      </c>
      <c r="X30" s="174">
        <f t="shared" si="10"/>
        <v>0</v>
      </c>
      <c r="Y30" s="174">
        <f t="shared" si="10"/>
        <v>0</v>
      </c>
      <c r="Z30" s="174">
        <f t="shared" si="10"/>
        <v>0</v>
      </c>
      <c r="AA30" s="174">
        <f t="shared" si="10"/>
        <v>0</v>
      </c>
      <c r="AB30" s="174">
        <f t="shared" si="10"/>
        <v>0</v>
      </c>
      <c r="AC30" s="174">
        <f t="shared" si="10"/>
        <v>0</v>
      </c>
      <c r="AD30" s="174">
        <f t="shared" si="10"/>
        <v>0</v>
      </c>
      <c r="AE30" s="185"/>
      <c r="AF30" s="185"/>
      <c r="AG30" s="185"/>
      <c r="AH30" s="185"/>
      <c r="AI30" s="192"/>
      <c r="AJ30" s="192"/>
      <c r="AK30" s="192"/>
      <c r="AL30" s="192"/>
      <c r="AM30" s="192"/>
      <c r="AN30" s="192"/>
      <c r="AO30" s="192"/>
      <c r="AP30" s="209"/>
      <c r="AQ30" s="209"/>
      <c r="AR30" s="209"/>
      <c r="AS30" s="209"/>
      <c r="AT30" s="209"/>
      <c r="AU30" s="209"/>
      <c r="AV30" s="209"/>
      <c r="AW30" s="209"/>
      <c r="AX30" s="209"/>
      <c r="AY30" s="209"/>
      <c r="AZ30" s="209"/>
      <c r="BA30" s="209"/>
      <c r="BB30" s="209"/>
      <c r="BC30" s="209"/>
      <c r="BD30" s="209"/>
      <c r="BE30" s="209"/>
      <c r="BF30" s="209"/>
      <c r="BG30" s="209"/>
      <c r="BH30" s="209"/>
      <c r="BI30" s="209"/>
      <c r="BJ30" s="209"/>
      <c r="BK30" s="209"/>
      <c r="BL30" s="209"/>
      <c r="BM30" s="209"/>
      <c r="BN30" s="209"/>
      <c r="BO30" s="209"/>
      <c r="BP30" s="209"/>
      <c r="BQ30" s="209"/>
      <c r="BR30" s="209"/>
      <c r="BS30" s="209"/>
      <c r="BT30" s="209"/>
      <c r="BU30" s="209"/>
      <c r="BV30" s="209"/>
      <c r="BW30" s="209"/>
      <c r="BX30" s="209"/>
      <c r="BY30" s="209"/>
      <c r="BZ30" s="209"/>
      <c r="CA30" s="209"/>
      <c r="CB30" s="209"/>
      <c r="CC30" s="209"/>
      <c r="CD30" s="209"/>
      <c r="CE30" s="209"/>
      <c r="CF30" s="209"/>
      <c r="CG30" s="209"/>
      <c r="CH30" s="209"/>
      <c r="CI30" s="209"/>
      <c r="CJ30" s="209"/>
      <c r="CK30" s="209"/>
      <c r="CL30" s="209"/>
      <c r="CM30" s="209"/>
      <c r="CN30" s="209"/>
      <c r="CO30" s="209"/>
      <c r="CP30" s="209"/>
      <c r="CQ30" s="209"/>
      <c r="CR30" s="209"/>
      <c r="CS30" s="209"/>
      <c r="CT30" s="209"/>
    </row>
    <row r="31" s="125" customFormat="1" ht="100" hidden="1" customHeight="1" spans="1:98">
      <c r="A31" s="156" t="s">
        <v>58</v>
      </c>
      <c r="B31" s="148" t="s">
        <v>105</v>
      </c>
      <c r="C31" s="148"/>
      <c r="D31" s="148"/>
      <c r="E31" s="149"/>
      <c r="F31" s="149"/>
      <c r="G31" s="149"/>
      <c r="H31" s="149"/>
      <c r="I31" s="149"/>
      <c r="J31" s="148"/>
      <c r="K31" s="174"/>
      <c r="L31" s="174"/>
      <c r="M31" s="174"/>
      <c r="N31" s="174"/>
      <c r="O31" s="174"/>
      <c r="P31" s="174"/>
      <c r="Q31" s="174"/>
      <c r="R31" s="174"/>
      <c r="S31" s="174"/>
      <c r="T31" s="174"/>
      <c r="U31" s="174"/>
      <c r="V31" s="174"/>
      <c r="W31" s="174"/>
      <c r="X31" s="174"/>
      <c r="Y31" s="174"/>
      <c r="Z31" s="174"/>
      <c r="AA31" s="174"/>
      <c r="AB31" s="174"/>
      <c r="AC31" s="174"/>
      <c r="AD31" s="174"/>
      <c r="AE31" s="185"/>
      <c r="AF31" s="185"/>
      <c r="AG31" s="185"/>
      <c r="AH31" s="185"/>
      <c r="AI31" s="192"/>
      <c r="AJ31" s="192"/>
      <c r="AK31" s="192"/>
      <c r="AL31" s="192"/>
      <c r="AM31" s="192"/>
      <c r="AN31" s="192"/>
      <c r="AO31" s="192"/>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row>
    <row r="32" s="125" customFormat="1" ht="100" hidden="1" customHeight="1" spans="1:98">
      <c r="A32" s="156" t="s">
        <v>58</v>
      </c>
      <c r="B32" s="148" t="s">
        <v>106</v>
      </c>
      <c r="C32" s="148"/>
      <c r="D32" s="148"/>
      <c r="E32" s="149"/>
      <c r="F32" s="149"/>
      <c r="G32" s="149"/>
      <c r="H32" s="149"/>
      <c r="I32" s="149"/>
      <c r="J32" s="148"/>
      <c r="K32" s="174">
        <f>SUM(K33:K35)</f>
        <v>1300</v>
      </c>
      <c r="L32" s="174">
        <f>SUM(L33:L35)</f>
        <v>1012</v>
      </c>
      <c r="M32" s="174">
        <f>SUM(M33:M35)</f>
        <v>3527</v>
      </c>
      <c r="N32" s="174">
        <f>SUM(N33:N35)</f>
        <v>650</v>
      </c>
      <c r="O32" s="174"/>
      <c r="P32" s="174">
        <f>SUM(P33:P35)</f>
        <v>650</v>
      </c>
      <c r="Q32" s="174">
        <f>SUM(Q33:Q35)</f>
        <v>650</v>
      </c>
      <c r="R32" s="174">
        <f>SUM(R33:R35)</f>
        <v>0</v>
      </c>
      <c r="S32" s="174">
        <f>SUM(S33:S35)</f>
        <v>0</v>
      </c>
      <c r="T32" s="174">
        <f>SUM(T33:T35)</f>
        <v>0</v>
      </c>
      <c r="U32" s="174"/>
      <c r="V32" s="174">
        <f t="shared" ref="V32:AD32" si="11">SUM(V33:V35)</f>
        <v>0</v>
      </c>
      <c r="W32" s="174">
        <f t="shared" si="11"/>
        <v>0</v>
      </c>
      <c r="X32" s="174">
        <f t="shared" si="11"/>
        <v>0</v>
      </c>
      <c r="Y32" s="174">
        <f t="shared" si="11"/>
        <v>0</v>
      </c>
      <c r="Z32" s="174">
        <f t="shared" si="11"/>
        <v>0</v>
      </c>
      <c r="AA32" s="174">
        <f t="shared" si="11"/>
        <v>0</v>
      </c>
      <c r="AB32" s="174">
        <f t="shared" si="11"/>
        <v>0</v>
      </c>
      <c r="AC32" s="174">
        <f t="shared" si="11"/>
        <v>0</v>
      </c>
      <c r="AD32" s="174">
        <f t="shared" si="11"/>
        <v>0</v>
      </c>
      <c r="AE32" s="185"/>
      <c r="AF32" s="185"/>
      <c r="AG32" s="185"/>
      <c r="AH32" s="185"/>
      <c r="AI32" s="192"/>
      <c r="AJ32" s="192"/>
      <c r="AK32" s="192"/>
      <c r="AL32" s="192"/>
      <c r="AM32" s="192"/>
      <c r="AN32" s="192"/>
      <c r="AO32" s="192"/>
      <c r="AP32" s="209"/>
      <c r="AQ32" s="209"/>
      <c r="AR32" s="209"/>
      <c r="AS32" s="209"/>
      <c r="AT32" s="209"/>
      <c r="AU32" s="209"/>
      <c r="AV32" s="209"/>
      <c r="AW32" s="209"/>
      <c r="AX32" s="209"/>
      <c r="AY32" s="209"/>
      <c r="AZ32" s="209"/>
      <c r="BA32" s="209"/>
      <c r="BB32" s="209"/>
      <c r="BC32" s="209"/>
      <c r="BD32" s="209"/>
      <c r="BE32" s="209"/>
      <c r="BF32" s="209"/>
      <c r="BG32" s="209"/>
      <c r="BH32" s="209"/>
      <c r="BI32" s="209"/>
      <c r="BJ32" s="209"/>
      <c r="BK32" s="209"/>
      <c r="BL32" s="209"/>
      <c r="BM32" s="209"/>
      <c r="BN32" s="209"/>
      <c r="BO32" s="209"/>
      <c r="BP32" s="209"/>
      <c r="BQ32" s="209"/>
      <c r="BR32" s="209"/>
      <c r="BS32" s="209"/>
      <c r="BT32" s="209"/>
      <c r="BU32" s="209"/>
      <c r="BV32" s="209"/>
      <c r="BW32" s="209"/>
      <c r="BX32" s="209"/>
      <c r="BY32" s="209"/>
      <c r="BZ32" s="209"/>
      <c r="CA32" s="209"/>
      <c r="CB32" s="209"/>
      <c r="CC32" s="209"/>
      <c r="CD32" s="209"/>
      <c r="CE32" s="209"/>
      <c r="CF32" s="209"/>
      <c r="CG32" s="209"/>
      <c r="CH32" s="209"/>
      <c r="CI32" s="209"/>
      <c r="CJ32" s="209"/>
      <c r="CK32" s="209"/>
      <c r="CL32" s="209"/>
      <c r="CM32" s="209"/>
      <c r="CN32" s="209"/>
      <c r="CO32" s="209"/>
      <c r="CP32" s="209"/>
      <c r="CQ32" s="209"/>
      <c r="CR32" s="209"/>
      <c r="CS32" s="209"/>
      <c r="CT32" s="209"/>
    </row>
    <row r="33" s="124" customFormat="1" ht="409" customHeight="1" spans="1:99">
      <c r="A33" s="151">
        <v>10</v>
      </c>
      <c r="B33" s="152" t="s">
        <v>107</v>
      </c>
      <c r="C33" s="161">
        <v>2025</v>
      </c>
      <c r="D33" s="153" t="s">
        <v>108</v>
      </c>
      <c r="E33" s="154" t="s">
        <v>40</v>
      </c>
      <c r="F33" s="154" t="s">
        <v>109</v>
      </c>
      <c r="G33" s="154" t="s">
        <v>47</v>
      </c>
      <c r="H33" s="154" t="s">
        <v>110</v>
      </c>
      <c r="I33" s="154" t="s">
        <v>111</v>
      </c>
      <c r="J33" s="153" t="s">
        <v>309</v>
      </c>
      <c r="K33" s="154">
        <v>600</v>
      </c>
      <c r="L33" s="152">
        <v>336</v>
      </c>
      <c r="M33" s="152">
        <v>1251</v>
      </c>
      <c r="N33" s="154">
        <v>300</v>
      </c>
      <c r="O33" s="154"/>
      <c r="P33" s="265">
        <v>300</v>
      </c>
      <c r="Q33" s="152">
        <v>300</v>
      </c>
      <c r="R33" s="154"/>
      <c r="S33" s="152"/>
      <c r="T33" s="152"/>
      <c r="U33" s="152"/>
      <c r="V33" s="154"/>
      <c r="W33" s="152"/>
      <c r="X33" s="152"/>
      <c r="Y33" s="154"/>
      <c r="Z33" s="152"/>
      <c r="AA33" s="152"/>
      <c r="AB33" s="154"/>
      <c r="AC33" s="152"/>
      <c r="AD33" s="152"/>
      <c r="AE33" s="153" t="s">
        <v>113</v>
      </c>
      <c r="AF33" s="154" t="s">
        <v>114</v>
      </c>
      <c r="AG33" s="154" t="s">
        <v>72</v>
      </c>
      <c r="AH33" s="152" t="s">
        <v>54</v>
      </c>
      <c r="AI33" s="152" t="s">
        <v>55</v>
      </c>
      <c r="AJ33" s="167" t="s">
        <v>310</v>
      </c>
      <c r="AK33" s="255" t="s">
        <v>391</v>
      </c>
      <c r="AL33" s="175" t="s">
        <v>402</v>
      </c>
      <c r="AM33" s="152" t="s">
        <v>403</v>
      </c>
      <c r="AN33" s="233" t="s">
        <v>312</v>
      </c>
      <c r="AP33" s="134"/>
      <c r="AQ33" s="134"/>
      <c r="AR33" s="134"/>
      <c r="AS33" s="134"/>
      <c r="AT33" s="134"/>
      <c r="AU33" s="134"/>
      <c r="AV33" s="134"/>
      <c r="AW33" s="134"/>
      <c r="AX33" s="134"/>
      <c r="AY33" s="134"/>
      <c r="AZ33" s="134"/>
      <c r="BA33" s="134"/>
      <c r="BB33" s="134"/>
      <c r="BC33" s="134"/>
      <c r="BD33" s="134"/>
      <c r="BE33" s="134"/>
      <c r="BF33" s="134"/>
      <c r="BG33" s="134"/>
      <c r="BH33" s="134"/>
      <c r="BI33" s="134"/>
      <c r="BJ33" s="134"/>
      <c r="BK33" s="134"/>
      <c r="BL33" s="134"/>
      <c r="BM33" s="134"/>
      <c r="BN33" s="134"/>
      <c r="BO33" s="134"/>
      <c r="BP33" s="134"/>
      <c r="BQ33" s="134"/>
      <c r="BR33" s="134"/>
      <c r="BS33" s="134"/>
      <c r="BT33" s="134"/>
      <c r="BU33" s="134"/>
      <c r="BV33" s="134"/>
      <c r="BW33" s="134"/>
      <c r="BX33" s="134"/>
      <c r="BY33" s="134"/>
      <c r="BZ33" s="134"/>
      <c r="CA33" s="134"/>
      <c r="CB33" s="134"/>
      <c r="CC33" s="134"/>
      <c r="CD33" s="134"/>
      <c r="CE33" s="134"/>
      <c r="CF33" s="134"/>
      <c r="CG33" s="134"/>
      <c r="CH33" s="134"/>
      <c r="CI33" s="134"/>
      <c r="CJ33" s="134"/>
      <c r="CK33" s="134"/>
      <c r="CL33" s="134"/>
      <c r="CM33" s="134"/>
      <c r="CN33" s="134"/>
      <c r="CO33" s="134"/>
      <c r="CP33" s="134"/>
      <c r="CQ33" s="134"/>
      <c r="CR33" s="134"/>
      <c r="CS33" s="134"/>
      <c r="CT33" s="134"/>
      <c r="CU33" s="213"/>
    </row>
    <row r="34" s="124" customFormat="1" ht="312" customHeight="1" spans="1:99">
      <c r="A34" s="151">
        <v>11</v>
      </c>
      <c r="B34" s="152" t="s">
        <v>392</v>
      </c>
      <c r="C34" s="241">
        <v>2025</v>
      </c>
      <c r="D34" s="241" t="s">
        <v>393</v>
      </c>
      <c r="E34" s="154" t="s">
        <v>40</v>
      </c>
      <c r="F34" s="154" t="s">
        <v>46</v>
      </c>
      <c r="G34" s="152" t="s">
        <v>47</v>
      </c>
      <c r="H34" s="242" t="s">
        <v>315</v>
      </c>
      <c r="I34" s="242" t="s">
        <v>70</v>
      </c>
      <c r="J34" s="241" t="s">
        <v>394</v>
      </c>
      <c r="K34" s="248">
        <v>400</v>
      </c>
      <c r="L34" s="248">
        <v>338</v>
      </c>
      <c r="M34" s="248">
        <v>1138</v>
      </c>
      <c r="N34" s="248">
        <v>190</v>
      </c>
      <c r="O34" s="248"/>
      <c r="P34" s="268">
        <v>190</v>
      </c>
      <c r="Q34" s="248">
        <v>190</v>
      </c>
      <c r="R34" s="248"/>
      <c r="S34" s="248"/>
      <c r="T34" s="248"/>
      <c r="U34" s="248"/>
      <c r="V34" s="248"/>
      <c r="W34" s="248"/>
      <c r="X34" s="248"/>
      <c r="Y34" s="248"/>
      <c r="Z34" s="248"/>
      <c r="AA34" s="248"/>
      <c r="AB34" s="248"/>
      <c r="AC34" s="248"/>
      <c r="AD34" s="248"/>
      <c r="AE34" s="254" t="s">
        <v>317</v>
      </c>
      <c r="AF34" s="254" t="s">
        <v>318</v>
      </c>
      <c r="AG34" s="254" t="s">
        <v>72</v>
      </c>
      <c r="AH34" s="152" t="s">
        <v>54</v>
      </c>
      <c r="AI34" s="152" t="s">
        <v>55</v>
      </c>
      <c r="AJ34" s="167" t="s">
        <v>395</v>
      </c>
      <c r="AK34" s="167" t="s">
        <v>396</v>
      </c>
      <c r="AL34" s="175" t="s">
        <v>402</v>
      </c>
      <c r="AM34" s="152" t="s">
        <v>403</v>
      </c>
      <c r="AN34" s="152" t="s">
        <v>367</v>
      </c>
      <c r="AO34" s="204"/>
      <c r="AP34" s="134"/>
      <c r="AQ34" s="134"/>
      <c r="AR34" s="134"/>
      <c r="AS34" s="134"/>
      <c r="AT34" s="134"/>
      <c r="AU34" s="134"/>
      <c r="AV34" s="134"/>
      <c r="AW34" s="134"/>
      <c r="AX34" s="134"/>
      <c r="AY34" s="134"/>
      <c r="AZ34" s="134"/>
      <c r="BA34" s="134"/>
      <c r="BB34" s="134"/>
      <c r="BC34" s="134"/>
      <c r="BD34" s="134"/>
      <c r="BE34" s="134"/>
      <c r="BF34" s="134"/>
      <c r="BG34" s="134"/>
      <c r="BH34" s="134"/>
      <c r="BI34" s="134"/>
      <c r="BJ34" s="134"/>
      <c r="BK34" s="134"/>
      <c r="BL34" s="134"/>
      <c r="BM34" s="134"/>
      <c r="BN34" s="134"/>
      <c r="BO34" s="134"/>
      <c r="BP34" s="134"/>
      <c r="BQ34" s="134"/>
      <c r="BR34" s="134"/>
      <c r="BS34" s="134"/>
      <c r="BT34" s="134"/>
      <c r="BU34" s="134"/>
      <c r="BV34" s="134"/>
      <c r="BW34" s="134"/>
      <c r="BX34" s="134"/>
      <c r="BY34" s="134"/>
      <c r="BZ34" s="134"/>
      <c r="CA34" s="134"/>
      <c r="CB34" s="134"/>
      <c r="CC34" s="134"/>
      <c r="CD34" s="134"/>
      <c r="CE34" s="134"/>
      <c r="CF34" s="134"/>
      <c r="CG34" s="134"/>
      <c r="CH34" s="134"/>
      <c r="CI34" s="134"/>
      <c r="CJ34" s="134"/>
      <c r="CK34" s="134"/>
      <c r="CL34" s="134"/>
      <c r="CM34" s="134"/>
      <c r="CN34" s="134"/>
      <c r="CO34" s="134"/>
      <c r="CP34" s="134"/>
      <c r="CQ34" s="134"/>
      <c r="CR34" s="134"/>
      <c r="CS34" s="134"/>
      <c r="CT34" s="134"/>
      <c r="CU34" s="213"/>
    </row>
    <row r="35" s="121" customFormat="1" ht="346" customHeight="1" spans="1:99">
      <c r="A35" s="151">
        <v>12</v>
      </c>
      <c r="B35" s="152" t="s">
        <v>313</v>
      </c>
      <c r="C35" s="153">
        <v>2025</v>
      </c>
      <c r="D35" s="153" t="s">
        <v>314</v>
      </c>
      <c r="E35" s="154" t="s">
        <v>40</v>
      </c>
      <c r="F35" s="154" t="s">
        <v>46</v>
      </c>
      <c r="G35" s="152" t="s">
        <v>47</v>
      </c>
      <c r="H35" s="154" t="s">
        <v>315</v>
      </c>
      <c r="I35" s="154" t="s">
        <v>70</v>
      </c>
      <c r="J35" s="153" t="s">
        <v>397</v>
      </c>
      <c r="K35" s="175">
        <v>300</v>
      </c>
      <c r="L35" s="175">
        <v>338</v>
      </c>
      <c r="M35" s="175">
        <v>1138</v>
      </c>
      <c r="N35" s="175">
        <v>160</v>
      </c>
      <c r="O35" s="175"/>
      <c r="P35" s="264">
        <v>160</v>
      </c>
      <c r="Q35" s="175">
        <v>160</v>
      </c>
      <c r="R35" s="175"/>
      <c r="S35" s="175"/>
      <c r="T35" s="175"/>
      <c r="U35" s="175"/>
      <c r="V35" s="175"/>
      <c r="W35" s="175"/>
      <c r="X35" s="175"/>
      <c r="Y35" s="175"/>
      <c r="Z35" s="175"/>
      <c r="AA35" s="175"/>
      <c r="AB35" s="175"/>
      <c r="AC35" s="175"/>
      <c r="AD35" s="175"/>
      <c r="AE35" s="152" t="s">
        <v>317</v>
      </c>
      <c r="AF35" s="152" t="s">
        <v>318</v>
      </c>
      <c r="AG35" s="152" t="s">
        <v>72</v>
      </c>
      <c r="AH35" s="152" t="s">
        <v>54</v>
      </c>
      <c r="AI35" s="152" t="s">
        <v>55</v>
      </c>
      <c r="AJ35" s="167" t="s">
        <v>395</v>
      </c>
      <c r="AK35" s="167" t="s">
        <v>396</v>
      </c>
      <c r="AL35" s="175" t="s">
        <v>402</v>
      </c>
      <c r="AM35" s="152" t="s">
        <v>403</v>
      </c>
      <c r="AN35" s="152" t="s">
        <v>367</v>
      </c>
      <c r="AO35" s="204"/>
      <c r="AP35" s="205"/>
      <c r="AQ35" s="205"/>
      <c r="AR35" s="205"/>
      <c r="AS35" s="205"/>
      <c r="AT35" s="205"/>
      <c r="AU35" s="205"/>
      <c r="AV35" s="205"/>
      <c r="AW35" s="205"/>
      <c r="AX35" s="205"/>
      <c r="AY35" s="205"/>
      <c r="AZ35" s="205"/>
      <c r="BA35" s="205"/>
      <c r="BB35" s="205"/>
      <c r="BC35" s="205"/>
      <c r="BD35" s="205"/>
      <c r="BE35" s="205"/>
      <c r="BF35" s="205"/>
      <c r="BG35" s="205"/>
      <c r="BH35" s="205"/>
      <c r="BI35" s="205"/>
      <c r="BJ35" s="205"/>
      <c r="BK35" s="205"/>
      <c r="BL35" s="205"/>
      <c r="BM35" s="205"/>
      <c r="BN35" s="205"/>
      <c r="BO35" s="205"/>
      <c r="BP35" s="205"/>
      <c r="BQ35" s="205"/>
      <c r="BR35" s="205"/>
      <c r="BS35" s="205"/>
      <c r="BT35" s="205"/>
      <c r="BU35" s="205"/>
      <c r="BV35" s="205"/>
      <c r="BW35" s="205"/>
      <c r="BX35" s="205"/>
      <c r="BY35" s="205"/>
      <c r="BZ35" s="205"/>
      <c r="CA35" s="205"/>
      <c r="CB35" s="205"/>
      <c r="CC35" s="205"/>
      <c r="CD35" s="205"/>
      <c r="CE35" s="205"/>
      <c r="CF35" s="205"/>
      <c r="CG35" s="205"/>
      <c r="CH35" s="205"/>
      <c r="CI35" s="205"/>
      <c r="CJ35" s="205"/>
      <c r="CK35" s="205"/>
      <c r="CL35" s="205"/>
      <c r="CM35" s="205"/>
      <c r="CN35" s="205"/>
      <c r="CO35" s="205"/>
      <c r="CP35" s="205"/>
      <c r="CQ35" s="205"/>
      <c r="CR35" s="205"/>
      <c r="CS35" s="205"/>
      <c r="CT35" s="205"/>
      <c r="CU35" s="211"/>
    </row>
    <row r="36" s="125" customFormat="1" ht="100" hidden="1" customHeight="1" spans="1:98">
      <c r="A36" s="156" t="s">
        <v>58</v>
      </c>
      <c r="B36" s="148" t="s">
        <v>117</v>
      </c>
      <c r="C36" s="148"/>
      <c r="D36" s="148"/>
      <c r="E36" s="149"/>
      <c r="F36" s="149"/>
      <c r="G36" s="149"/>
      <c r="H36" s="149"/>
      <c r="I36" s="149"/>
      <c r="J36" s="148"/>
      <c r="K36" s="174"/>
      <c r="L36" s="174"/>
      <c r="M36" s="174"/>
      <c r="N36" s="174"/>
      <c r="O36" s="174"/>
      <c r="P36" s="174"/>
      <c r="Q36" s="174"/>
      <c r="R36" s="174"/>
      <c r="S36" s="174"/>
      <c r="T36" s="174"/>
      <c r="U36" s="174"/>
      <c r="V36" s="174"/>
      <c r="W36" s="174"/>
      <c r="X36" s="174"/>
      <c r="Y36" s="174"/>
      <c r="Z36" s="174"/>
      <c r="AA36" s="174"/>
      <c r="AB36" s="174"/>
      <c r="AC36" s="174"/>
      <c r="AD36" s="174"/>
      <c r="AE36" s="183"/>
      <c r="AF36" s="185"/>
      <c r="AG36" s="183"/>
      <c r="AH36" s="185"/>
      <c r="AI36" s="192"/>
      <c r="AJ36" s="188"/>
      <c r="AK36" s="188"/>
      <c r="AL36" s="188"/>
      <c r="AM36" s="188"/>
      <c r="AN36" s="188"/>
      <c r="AO36" s="192"/>
      <c r="AP36" s="209"/>
      <c r="AQ36" s="209"/>
      <c r="AR36" s="209"/>
      <c r="AS36" s="209"/>
      <c r="AT36" s="209"/>
      <c r="AU36" s="209"/>
      <c r="AV36" s="209"/>
      <c r="AW36" s="209"/>
      <c r="AX36" s="209"/>
      <c r="AY36" s="209"/>
      <c r="AZ36" s="209"/>
      <c r="BA36" s="209"/>
      <c r="BB36" s="209"/>
      <c r="BC36" s="209"/>
      <c r="BD36" s="209"/>
      <c r="BE36" s="209"/>
      <c r="BF36" s="209"/>
      <c r="BG36" s="209"/>
      <c r="BH36" s="209"/>
      <c r="BI36" s="209"/>
      <c r="BJ36" s="209"/>
      <c r="BK36" s="209"/>
      <c r="BL36" s="209"/>
      <c r="BM36" s="209"/>
      <c r="BN36" s="209"/>
      <c r="BO36" s="209"/>
      <c r="BP36" s="209"/>
      <c r="BQ36" s="209"/>
      <c r="BR36" s="209"/>
      <c r="BS36" s="209"/>
      <c r="BT36" s="209"/>
      <c r="BU36" s="209"/>
      <c r="BV36" s="209"/>
      <c r="BW36" s="209"/>
      <c r="BX36" s="209"/>
      <c r="BY36" s="209"/>
      <c r="BZ36" s="209"/>
      <c r="CA36" s="209"/>
      <c r="CB36" s="209"/>
      <c r="CC36" s="209"/>
      <c r="CD36" s="209"/>
      <c r="CE36" s="209"/>
      <c r="CF36" s="209"/>
      <c r="CG36" s="209"/>
      <c r="CH36" s="209"/>
      <c r="CI36" s="209"/>
      <c r="CJ36" s="209"/>
      <c r="CK36" s="209"/>
      <c r="CL36" s="209"/>
      <c r="CM36" s="209"/>
      <c r="CN36" s="209"/>
      <c r="CO36" s="209"/>
      <c r="CP36" s="209"/>
      <c r="CQ36" s="209"/>
      <c r="CR36" s="209"/>
      <c r="CS36" s="209"/>
      <c r="CT36" s="209"/>
    </row>
    <row r="37" s="122" customFormat="1" ht="100" hidden="1" customHeight="1" spans="1:98">
      <c r="A37" s="156" t="s">
        <v>58</v>
      </c>
      <c r="B37" s="148" t="s">
        <v>118</v>
      </c>
      <c r="C37" s="148"/>
      <c r="D37" s="148"/>
      <c r="E37" s="149"/>
      <c r="F37" s="149"/>
      <c r="G37" s="149"/>
      <c r="H37" s="149"/>
      <c r="I37" s="149"/>
      <c r="J37" s="148"/>
      <c r="K37" s="178"/>
      <c r="L37" s="178"/>
      <c r="M37" s="178"/>
      <c r="N37" s="178"/>
      <c r="O37" s="178"/>
      <c r="P37" s="178"/>
      <c r="Q37" s="178"/>
      <c r="R37" s="178"/>
      <c r="S37" s="178"/>
      <c r="T37" s="178"/>
      <c r="U37" s="178"/>
      <c r="V37" s="178"/>
      <c r="W37" s="178"/>
      <c r="X37" s="178"/>
      <c r="Y37" s="178"/>
      <c r="Z37" s="178"/>
      <c r="AA37" s="178"/>
      <c r="AB37" s="178"/>
      <c r="AC37" s="178"/>
      <c r="AD37" s="178"/>
      <c r="AE37" s="184"/>
      <c r="AF37" s="184"/>
      <c r="AG37" s="184"/>
      <c r="AH37" s="184"/>
      <c r="AI37" s="190"/>
      <c r="AJ37" s="190"/>
      <c r="AK37" s="190"/>
      <c r="AL37" s="190"/>
      <c r="AM37" s="190"/>
      <c r="AN37" s="190"/>
      <c r="AO37" s="190"/>
      <c r="AP37" s="206"/>
      <c r="AQ37" s="206"/>
      <c r="AR37" s="206"/>
      <c r="AS37" s="206"/>
      <c r="AT37" s="206"/>
      <c r="AU37" s="206"/>
      <c r="AV37" s="206"/>
      <c r="AW37" s="206"/>
      <c r="AX37" s="206"/>
      <c r="AY37" s="206"/>
      <c r="AZ37" s="206"/>
      <c r="BA37" s="206"/>
      <c r="BB37" s="206"/>
      <c r="BC37" s="206"/>
      <c r="BD37" s="206"/>
      <c r="BE37" s="206"/>
      <c r="BF37" s="206"/>
      <c r="BG37" s="206"/>
      <c r="BH37" s="206"/>
      <c r="BI37" s="206"/>
      <c r="BJ37" s="206"/>
      <c r="BK37" s="206"/>
      <c r="BL37" s="206"/>
      <c r="BM37" s="206"/>
      <c r="BN37" s="206"/>
      <c r="BO37" s="206"/>
      <c r="BP37" s="206"/>
      <c r="BQ37" s="206"/>
      <c r="BR37" s="206"/>
      <c r="BS37" s="206"/>
      <c r="BT37" s="206"/>
      <c r="BU37" s="206"/>
      <c r="BV37" s="206"/>
      <c r="BW37" s="206"/>
      <c r="BX37" s="206"/>
      <c r="BY37" s="206"/>
      <c r="BZ37" s="206"/>
      <c r="CA37" s="206"/>
      <c r="CB37" s="206"/>
      <c r="CC37" s="206"/>
      <c r="CD37" s="206"/>
      <c r="CE37" s="206"/>
      <c r="CF37" s="206"/>
      <c r="CG37" s="206"/>
      <c r="CH37" s="206"/>
      <c r="CI37" s="206"/>
      <c r="CJ37" s="206"/>
      <c r="CK37" s="206"/>
      <c r="CL37" s="206"/>
      <c r="CM37" s="206"/>
      <c r="CN37" s="206"/>
      <c r="CO37" s="206"/>
      <c r="CP37" s="206"/>
      <c r="CQ37" s="206"/>
      <c r="CR37" s="206"/>
      <c r="CS37" s="206"/>
      <c r="CT37" s="206"/>
    </row>
    <row r="38" s="122" customFormat="1" ht="100" hidden="1" customHeight="1" spans="1:98">
      <c r="A38" s="156" t="s">
        <v>41</v>
      </c>
      <c r="B38" s="148" t="s">
        <v>119</v>
      </c>
      <c r="C38" s="148"/>
      <c r="D38" s="148"/>
      <c r="E38" s="149"/>
      <c r="F38" s="149"/>
      <c r="G38" s="149"/>
      <c r="H38" s="149"/>
      <c r="I38" s="149"/>
      <c r="J38" s="148"/>
      <c r="K38" s="178">
        <f>K39+K42+K43</f>
        <v>31.736</v>
      </c>
      <c r="L38" s="178">
        <f>L39+L42+L43</f>
        <v>92</v>
      </c>
      <c r="M38" s="178">
        <f>M39+M42+M43</f>
        <v>326</v>
      </c>
      <c r="N38" s="178">
        <f>N39+N42+N43</f>
        <v>1460</v>
      </c>
      <c r="O38" s="178"/>
      <c r="P38" s="178">
        <f>P39+P42+P43</f>
        <v>1460</v>
      </c>
      <c r="Q38" s="178">
        <f>Q39+Q42+Q43</f>
        <v>1060</v>
      </c>
      <c r="R38" s="178">
        <f>R39+R42+R43</f>
        <v>0</v>
      </c>
      <c r="S38" s="178">
        <f>S39+S42+S43</f>
        <v>400</v>
      </c>
      <c r="T38" s="178">
        <f>T39+T42+T43</f>
        <v>0</v>
      </c>
      <c r="U38" s="178"/>
      <c r="V38" s="178">
        <f t="shared" ref="V38:AD38" si="12">V39+V42+V43</f>
        <v>0</v>
      </c>
      <c r="W38" s="178">
        <f t="shared" si="12"/>
        <v>0</v>
      </c>
      <c r="X38" s="178">
        <f t="shared" si="12"/>
        <v>0</v>
      </c>
      <c r="Y38" s="178">
        <f t="shared" si="12"/>
        <v>0</v>
      </c>
      <c r="Z38" s="178">
        <f t="shared" si="12"/>
        <v>0</v>
      </c>
      <c r="AA38" s="178">
        <f t="shared" si="12"/>
        <v>0</v>
      </c>
      <c r="AB38" s="178">
        <f t="shared" si="12"/>
        <v>0</v>
      </c>
      <c r="AC38" s="178">
        <f t="shared" si="12"/>
        <v>0</v>
      </c>
      <c r="AD38" s="178">
        <f t="shared" si="12"/>
        <v>0</v>
      </c>
      <c r="AE38" s="184"/>
      <c r="AF38" s="184"/>
      <c r="AG38" s="184"/>
      <c r="AH38" s="184"/>
      <c r="AI38" s="190"/>
      <c r="AJ38" s="190"/>
      <c r="AK38" s="190"/>
      <c r="AL38" s="190"/>
      <c r="AM38" s="190"/>
      <c r="AN38" s="190"/>
      <c r="AO38" s="190"/>
      <c r="AP38" s="206"/>
      <c r="AQ38" s="206"/>
      <c r="AR38" s="206"/>
      <c r="AS38" s="206"/>
      <c r="AT38" s="206"/>
      <c r="AU38" s="206"/>
      <c r="AV38" s="206"/>
      <c r="AW38" s="206"/>
      <c r="AX38" s="206"/>
      <c r="AY38" s="206"/>
      <c r="AZ38" s="206"/>
      <c r="BA38" s="206"/>
      <c r="BB38" s="206"/>
      <c r="BC38" s="206"/>
      <c r="BD38" s="206"/>
      <c r="BE38" s="206"/>
      <c r="BF38" s="206"/>
      <c r="BG38" s="206"/>
      <c r="BH38" s="206"/>
      <c r="BI38" s="206"/>
      <c r="BJ38" s="206"/>
      <c r="BK38" s="206"/>
      <c r="BL38" s="206"/>
      <c r="BM38" s="206"/>
      <c r="BN38" s="206"/>
      <c r="BO38" s="206"/>
      <c r="BP38" s="206"/>
      <c r="BQ38" s="206"/>
      <c r="BR38" s="206"/>
      <c r="BS38" s="206"/>
      <c r="BT38" s="206"/>
      <c r="BU38" s="206"/>
      <c r="BV38" s="206"/>
      <c r="BW38" s="206"/>
      <c r="BX38" s="206"/>
      <c r="BY38" s="206"/>
      <c r="BZ38" s="206"/>
      <c r="CA38" s="206"/>
      <c r="CB38" s="206"/>
      <c r="CC38" s="206"/>
      <c r="CD38" s="206"/>
      <c r="CE38" s="206"/>
      <c r="CF38" s="206"/>
      <c r="CG38" s="206"/>
      <c r="CH38" s="206"/>
      <c r="CI38" s="206"/>
      <c r="CJ38" s="206"/>
      <c r="CK38" s="206"/>
      <c r="CL38" s="206"/>
      <c r="CM38" s="206"/>
      <c r="CN38" s="206"/>
      <c r="CO38" s="206"/>
      <c r="CP38" s="206"/>
      <c r="CQ38" s="206"/>
      <c r="CR38" s="206"/>
      <c r="CS38" s="206"/>
      <c r="CT38" s="206"/>
    </row>
    <row r="39" s="122" customFormat="1" ht="100" hidden="1" customHeight="1" spans="1:98">
      <c r="A39" s="156" t="s">
        <v>58</v>
      </c>
      <c r="B39" s="148" t="s">
        <v>120</v>
      </c>
      <c r="C39" s="148"/>
      <c r="D39" s="148"/>
      <c r="E39" s="149"/>
      <c r="F39" s="149"/>
      <c r="G39" s="149"/>
      <c r="H39" s="149"/>
      <c r="I39" s="149"/>
      <c r="J39" s="148"/>
      <c r="K39" s="178">
        <f>SUM(K40:K41)</f>
        <v>31.736</v>
      </c>
      <c r="L39" s="178">
        <f>SUM(L40:L41)</f>
        <v>92</v>
      </c>
      <c r="M39" s="178">
        <f>SUM(M40:M41)</f>
        <v>326</v>
      </c>
      <c r="N39" s="178">
        <f>SUM(N40:N41)</f>
        <v>1460</v>
      </c>
      <c r="O39" s="178"/>
      <c r="P39" s="178">
        <f>SUM(P40:P41)</f>
        <v>1460</v>
      </c>
      <c r="Q39" s="178">
        <f>SUM(Q40:Q41)</f>
        <v>1060</v>
      </c>
      <c r="R39" s="178">
        <f>SUM(R40:R41)</f>
        <v>0</v>
      </c>
      <c r="S39" s="178">
        <f>SUM(S40:S41)</f>
        <v>400</v>
      </c>
      <c r="T39" s="178">
        <f>SUM(T40:T41)</f>
        <v>0</v>
      </c>
      <c r="U39" s="178"/>
      <c r="V39" s="178">
        <f t="shared" ref="V39:AD39" si="13">SUM(V40:V41)</f>
        <v>0</v>
      </c>
      <c r="W39" s="178">
        <f t="shared" si="13"/>
        <v>0</v>
      </c>
      <c r="X39" s="178">
        <f t="shared" si="13"/>
        <v>0</v>
      </c>
      <c r="Y39" s="178">
        <f t="shared" si="13"/>
        <v>0</v>
      </c>
      <c r="Z39" s="178">
        <f t="shared" si="13"/>
        <v>0</v>
      </c>
      <c r="AA39" s="178">
        <f t="shared" si="13"/>
        <v>0</v>
      </c>
      <c r="AB39" s="178">
        <f t="shared" si="13"/>
        <v>0</v>
      </c>
      <c r="AC39" s="178">
        <f t="shared" si="13"/>
        <v>0</v>
      </c>
      <c r="AD39" s="178">
        <f t="shared" si="13"/>
        <v>0</v>
      </c>
      <c r="AE39" s="184"/>
      <c r="AF39" s="184"/>
      <c r="AG39" s="184"/>
      <c r="AH39" s="184"/>
      <c r="AI39" s="190"/>
      <c r="AJ39" s="190"/>
      <c r="AK39" s="190"/>
      <c r="AL39" s="190"/>
      <c r="AM39" s="190"/>
      <c r="AN39" s="190"/>
      <c r="AO39" s="190"/>
      <c r="AP39" s="206"/>
      <c r="AQ39" s="206"/>
      <c r="AR39" s="206"/>
      <c r="AS39" s="206"/>
      <c r="AT39" s="206"/>
      <c r="AU39" s="206"/>
      <c r="AV39" s="206"/>
      <c r="AW39" s="206"/>
      <c r="AX39" s="206"/>
      <c r="AY39" s="206"/>
      <c r="AZ39" s="206"/>
      <c r="BA39" s="206"/>
      <c r="BB39" s="206"/>
      <c r="BC39" s="206"/>
      <c r="BD39" s="206"/>
      <c r="BE39" s="206"/>
      <c r="BF39" s="206"/>
      <c r="BG39" s="206"/>
      <c r="BH39" s="206"/>
      <c r="BI39" s="206"/>
      <c r="BJ39" s="206"/>
      <c r="BK39" s="206"/>
      <c r="BL39" s="206"/>
      <c r="BM39" s="206"/>
      <c r="BN39" s="206"/>
      <c r="BO39" s="206"/>
      <c r="BP39" s="206"/>
      <c r="BQ39" s="206"/>
      <c r="BR39" s="206"/>
      <c r="BS39" s="206"/>
      <c r="BT39" s="206"/>
      <c r="BU39" s="206"/>
      <c r="BV39" s="206"/>
      <c r="BW39" s="206"/>
      <c r="BX39" s="206"/>
      <c r="BY39" s="206"/>
      <c r="BZ39" s="206"/>
      <c r="CA39" s="206"/>
      <c r="CB39" s="206"/>
      <c r="CC39" s="206"/>
      <c r="CD39" s="206"/>
      <c r="CE39" s="206"/>
      <c r="CF39" s="206"/>
      <c r="CG39" s="206"/>
      <c r="CH39" s="206"/>
      <c r="CI39" s="206"/>
      <c r="CJ39" s="206"/>
      <c r="CK39" s="206"/>
      <c r="CL39" s="206"/>
      <c r="CM39" s="206"/>
      <c r="CN39" s="206"/>
      <c r="CO39" s="206"/>
      <c r="CP39" s="206"/>
      <c r="CQ39" s="206"/>
      <c r="CR39" s="206"/>
      <c r="CS39" s="206"/>
      <c r="CT39" s="206"/>
    </row>
    <row r="40" s="124" customFormat="1" ht="369" customHeight="1" spans="1:99">
      <c r="A40" s="151">
        <v>13</v>
      </c>
      <c r="B40" s="152" t="s">
        <v>321</v>
      </c>
      <c r="C40" s="152">
        <v>2025</v>
      </c>
      <c r="D40" s="153" t="s">
        <v>322</v>
      </c>
      <c r="E40" s="154" t="s">
        <v>123</v>
      </c>
      <c r="F40" s="154" t="s">
        <v>79</v>
      </c>
      <c r="G40" s="154" t="s">
        <v>47</v>
      </c>
      <c r="H40" s="154" t="s">
        <v>323</v>
      </c>
      <c r="I40" s="154" t="s">
        <v>70</v>
      </c>
      <c r="J40" s="153" t="s">
        <v>324</v>
      </c>
      <c r="K40" s="154">
        <v>13.736</v>
      </c>
      <c r="L40" s="154">
        <v>92</v>
      </c>
      <c r="M40" s="154">
        <v>326</v>
      </c>
      <c r="N40" s="154">
        <v>900</v>
      </c>
      <c r="O40" s="154"/>
      <c r="P40" s="154">
        <v>900</v>
      </c>
      <c r="Q40" s="154">
        <v>500</v>
      </c>
      <c r="R40" s="154"/>
      <c r="S40" s="154">
        <v>400</v>
      </c>
      <c r="T40" s="154"/>
      <c r="U40" s="154"/>
      <c r="V40" s="154"/>
      <c r="W40" s="154"/>
      <c r="X40" s="154"/>
      <c r="Y40" s="154"/>
      <c r="Z40" s="154"/>
      <c r="AA40" s="154"/>
      <c r="AB40" s="154"/>
      <c r="AC40" s="154"/>
      <c r="AD40" s="154"/>
      <c r="AE40" s="153" t="s">
        <v>325</v>
      </c>
      <c r="AF40" s="152" t="s">
        <v>326</v>
      </c>
      <c r="AG40" s="154" t="s">
        <v>72</v>
      </c>
      <c r="AH40" s="152" t="s">
        <v>54</v>
      </c>
      <c r="AI40" s="152" t="s">
        <v>55</v>
      </c>
      <c r="AJ40" s="153" t="s">
        <v>398</v>
      </c>
      <c r="AK40" s="153" t="s">
        <v>328</v>
      </c>
      <c r="AL40" s="175" t="s">
        <v>402</v>
      </c>
      <c r="AM40" s="152" t="s">
        <v>403</v>
      </c>
      <c r="AN40" s="152" t="s">
        <v>367</v>
      </c>
      <c r="AP40" s="134"/>
      <c r="AQ40" s="134"/>
      <c r="AR40" s="134"/>
      <c r="AS40" s="134"/>
      <c r="AT40" s="134"/>
      <c r="AU40" s="134"/>
      <c r="AV40" s="134"/>
      <c r="AW40" s="134"/>
      <c r="AX40" s="134"/>
      <c r="AY40" s="134"/>
      <c r="AZ40" s="134"/>
      <c r="BA40" s="134"/>
      <c r="BB40" s="134"/>
      <c r="BC40" s="134"/>
      <c r="BD40" s="134"/>
      <c r="BE40" s="134"/>
      <c r="BF40" s="134"/>
      <c r="BG40" s="134"/>
      <c r="BH40" s="134"/>
      <c r="BI40" s="134"/>
      <c r="BJ40" s="134"/>
      <c r="BK40" s="134"/>
      <c r="BL40" s="134"/>
      <c r="BM40" s="134"/>
      <c r="BN40" s="134"/>
      <c r="BO40" s="134"/>
      <c r="BP40" s="134"/>
      <c r="BQ40" s="134"/>
      <c r="BR40" s="134"/>
      <c r="BS40" s="134"/>
      <c r="BT40" s="134"/>
      <c r="BU40" s="134"/>
      <c r="BV40" s="134"/>
      <c r="BW40" s="134"/>
      <c r="BX40" s="134"/>
      <c r="BY40" s="134"/>
      <c r="BZ40" s="134"/>
      <c r="CA40" s="134"/>
      <c r="CB40" s="134"/>
      <c r="CC40" s="134"/>
      <c r="CD40" s="134"/>
      <c r="CE40" s="134"/>
      <c r="CF40" s="134"/>
      <c r="CG40" s="134"/>
      <c r="CH40" s="134"/>
      <c r="CI40" s="134"/>
      <c r="CJ40" s="134"/>
      <c r="CK40" s="134"/>
      <c r="CL40" s="134"/>
      <c r="CM40" s="134"/>
      <c r="CN40" s="134"/>
      <c r="CO40" s="134"/>
      <c r="CP40" s="134"/>
      <c r="CQ40" s="134"/>
      <c r="CR40" s="134"/>
      <c r="CS40" s="134"/>
      <c r="CT40" s="134"/>
      <c r="CU40" s="213"/>
    </row>
    <row r="41" s="124" customFormat="1" ht="254" customHeight="1" spans="1:99">
      <c r="A41" s="166">
        <v>14</v>
      </c>
      <c r="B41" s="152" t="s">
        <v>140</v>
      </c>
      <c r="C41" s="161">
        <v>2025</v>
      </c>
      <c r="D41" s="167" t="s">
        <v>141</v>
      </c>
      <c r="E41" s="152" t="s">
        <v>123</v>
      </c>
      <c r="F41" s="152" t="s">
        <v>142</v>
      </c>
      <c r="G41" s="152" t="s">
        <v>47</v>
      </c>
      <c r="H41" s="152" t="s">
        <v>143</v>
      </c>
      <c r="I41" s="152" t="s">
        <v>70</v>
      </c>
      <c r="J41" s="167" t="s">
        <v>144</v>
      </c>
      <c r="K41" s="152">
        <v>18</v>
      </c>
      <c r="L41" s="152"/>
      <c r="M41" s="152"/>
      <c r="N41" s="152">
        <v>560</v>
      </c>
      <c r="O41" s="152"/>
      <c r="P41" s="152">
        <v>560</v>
      </c>
      <c r="Q41" s="152">
        <v>560</v>
      </c>
      <c r="R41" s="152"/>
      <c r="S41" s="152"/>
      <c r="T41" s="152"/>
      <c r="U41" s="152"/>
      <c r="V41" s="152"/>
      <c r="W41" s="152"/>
      <c r="X41" s="152"/>
      <c r="Y41" s="152"/>
      <c r="Z41" s="152"/>
      <c r="AA41" s="152"/>
      <c r="AB41" s="152"/>
      <c r="AC41" s="152"/>
      <c r="AD41" s="152"/>
      <c r="AE41" s="167" t="s">
        <v>145</v>
      </c>
      <c r="AF41" s="152" t="s">
        <v>146</v>
      </c>
      <c r="AG41" s="152" t="s">
        <v>145</v>
      </c>
      <c r="AH41" s="152" t="s">
        <v>146</v>
      </c>
      <c r="AI41" s="167"/>
      <c r="AJ41" s="167" t="s">
        <v>147</v>
      </c>
      <c r="AK41" s="167" t="s">
        <v>148</v>
      </c>
      <c r="AL41" s="175" t="s">
        <v>402</v>
      </c>
      <c r="AM41" s="152" t="s">
        <v>403</v>
      </c>
      <c r="AN41" s="152" t="s">
        <v>367</v>
      </c>
      <c r="AP41" s="134"/>
      <c r="AQ41" s="134"/>
      <c r="AR41" s="134"/>
      <c r="AS41" s="134"/>
      <c r="AT41" s="134"/>
      <c r="AU41" s="134"/>
      <c r="AV41" s="134"/>
      <c r="AW41" s="134"/>
      <c r="AX41" s="134"/>
      <c r="AY41" s="134"/>
      <c r="AZ41" s="134"/>
      <c r="BA41" s="134"/>
      <c r="BB41" s="134"/>
      <c r="BC41" s="134"/>
      <c r="BD41" s="134"/>
      <c r="BE41" s="134"/>
      <c r="BF41" s="134"/>
      <c r="BG41" s="134"/>
      <c r="BH41" s="134"/>
      <c r="BI41" s="134"/>
      <c r="BJ41" s="134"/>
      <c r="BK41" s="134"/>
      <c r="BL41" s="134"/>
      <c r="BM41" s="134"/>
      <c r="BN41" s="134"/>
      <c r="BO41" s="134"/>
      <c r="BP41" s="134"/>
      <c r="BQ41" s="134"/>
      <c r="BR41" s="134"/>
      <c r="BS41" s="134"/>
      <c r="BT41" s="134"/>
      <c r="BU41" s="134"/>
      <c r="BV41" s="134"/>
      <c r="BW41" s="134"/>
      <c r="BX41" s="134"/>
      <c r="BY41" s="134"/>
      <c r="BZ41" s="134"/>
      <c r="CA41" s="134"/>
      <c r="CB41" s="134"/>
      <c r="CC41" s="134"/>
      <c r="CD41" s="134"/>
      <c r="CE41" s="134"/>
      <c r="CF41" s="134"/>
      <c r="CG41" s="134"/>
      <c r="CH41" s="134"/>
      <c r="CI41" s="134"/>
      <c r="CJ41" s="134"/>
      <c r="CK41" s="134"/>
      <c r="CL41" s="134"/>
      <c r="CM41" s="134"/>
      <c r="CN41" s="134"/>
      <c r="CO41" s="134"/>
      <c r="CP41" s="134"/>
      <c r="CQ41" s="134"/>
      <c r="CR41" s="134"/>
      <c r="CS41" s="134"/>
      <c r="CT41" s="134"/>
      <c r="CU41" s="213"/>
    </row>
    <row r="42" s="122" customFormat="1" ht="100" hidden="1" customHeight="1" spans="1:98">
      <c r="A42" s="156" t="s">
        <v>58</v>
      </c>
      <c r="B42" s="148" t="s">
        <v>149</v>
      </c>
      <c r="C42" s="148"/>
      <c r="D42" s="148"/>
      <c r="E42" s="149"/>
      <c r="F42" s="149"/>
      <c r="G42" s="149"/>
      <c r="H42" s="149"/>
      <c r="I42" s="149"/>
      <c r="J42" s="148"/>
      <c r="K42" s="178"/>
      <c r="L42" s="178"/>
      <c r="M42" s="178"/>
      <c r="N42" s="178"/>
      <c r="O42" s="178"/>
      <c r="P42" s="178"/>
      <c r="Q42" s="178"/>
      <c r="R42" s="178"/>
      <c r="S42" s="178"/>
      <c r="T42" s="178"/>
      <c r="U42" s="178"/>
      <c r="V42" s="178"/>
      <c r="W42" s="178"/>
      <c r="X42" s="178"/>
      <c r="Y42" s="178"/>
      <c r="Z42" s="178"/>
      <c r="AA42" s="178"/>
      <c r="AB42" s="178"/>
      <c r="AC42" s="178"/>
      <c r="AD42" s="178"/>
      <c r="AE42" s="184"/>
      <c r="AF42" s="184"/>
      <c r="AG42" s="184"/>
      <c r="AH42" s="184"/>
      <c r="AI42" s="190"/>
      <c r="AJ42" s="190"/>
      <c r="AK42" s="190"/>
      <c r="AL42" s="190"/>
      <c r="AM42" s="190"/>
      <c r="AN42" s="190"/>
      <c r="AO42" s="190"/>
      <c r="AP42" s="206"/>
      <c r="AQ42" s="206"/>
      <c r="AR42" s="206"/>
      <c r="AS42" s="206"/>
      <c r="AT42" s="206"/>
      <c r="AU42" s="206"/>
      <c r="AV42" s="206"/>
      <c r="AW42" s="206"/>
      <c r="AX42" s="206"/>
      <c r="AY42" s="206"/>
      <c r="AZ42" s="206"/>
      <c r="BA42" s="206"/>
      <c r="BB42" s="206"/>
      <c r="BC42" s="206"/>
      <c r="BD42" s="206"/>
      <c r="BE42" s="206"/>
      <c r="BF42" s="206"/>
      <c r="BG42" s="206"/>
      <c r="BH42" s="206"/>
      <c r="BI42" s="206"/>
      <c r="BJ42" s="206"/>
      <c r="BK42" s="206"/>
      <c r="BL42" s="206"/>
      <c r="BM42" s="206"/>
      <c r="BN42" s="206"/>
      <c r="BO42" s="206"/>
      <c r="BP42" s="206"/>
      <c r="BQ42" s="206"/>
      <c r="BR42" s="206"/>
      <c r="BS42" s="206"/>
      <c r="BT42" s="206"/>
      <c r="BU42" s="206"/>
      <c r="BV42" s="206"/>
      <c r="BW42" s="206"/>
      <c r="BX42" s="206"/>
      <c r="BY42" s="206"/>
      <c r="BZ42" s="206"/>
      <c r="CA42" s="206"/>
      <c r="CB42" s="206"/>
      <c r="CC42" s="206"/>
      <c r="CD42" s="206"/>
      <c r="CE42" s="206"/>
      <c r="CF42" s="206"/>
      <c r="CG42" s="206"/>
      <c r="CH42" s="206"/>
      <c r="CI42" s="206"/>
      <c r="CJ42" s="206"/>
      <c r="CK42" s="206"/>
      <c r="CL42" s="206"/>
      <c r="CM42" s="206"/>
      <c r="CN42" s="206"/>
      <c r="CO42" s="206"/>
      <c r="CP42" s="206"/>
      <c r="CQ42" s="206"/>
      <c r="CR42" s="206"/>
      <c r="CS42" s="206"/>
      <c r="CT42" s="206"/>
    </row>
    <row r="43" s="122" customFormat="1" ht="100" hidden="1" customHeight="1" spans="1:98">
      <c r="A43" s="156" t="s">
        <v>58</v>
      </c>
      <c r="B43" s="148" t="s">
        <v>150</v>
      </c>
      <c r="C43" s="148"/>
      <c r="D43" s="148"/>
      <c r="E43" s="149"/>
      <c r="F43" s="149"/>
      <c r="G43" s="149"/>
      <c r="H43" s="149"/>
      <c r="I43" s="149"/>
      <c r="J43" s="148"/>
      <c r="K43" s="178"/>
      <c r="L43" s="178"/>
      <c r="M43" s="178"/>
      <c r="N43" s="178"/>
      <c r="O43" s="178"/>
      <c r="P43" s="178"/>
      <c r="Q43" s="178"/>
      <c r="R43" s="178"/>
      <c r="S43" s="178"/>
      <c r="T43" s="178"/>
      <c r="U43" s="178"/>
      <c r="V43" s="178"/>
      <c r="W43" s="178"/>
      <c r="X43" s="178"/>
      <c r="Y43" s="178"/>
      <c r="Z43" s="178"/>
      <c r="AA43" s="178"/>
      <c r="AB43" s="178"/>
      <c r="AC43" s="178"/>
      <c r="AD43" s="178"/>
      <c r="AE43" s="184"/>
      <c r="AF43" s="184"/>
      <c r="AG43" s="184"/>
      <c r="AH43" s="184"/>
      <c r="AI43" s="190"/>
      <c r="AJ43" s="190"/>
      <c r="AK43" s="190"/>
      <c r="AL43" s="190"/>
      <c r="AM43" s="190"/>
      <c r="AN43" s="190"/>
      <c r="AO43" s="190"/>
      <c r="AP43" s="206"/>
      <c r="AQ43" s="206"/>
      <c r="AR43" s="206"/>
      <c r="AS43" s="206"/>
      <c r="AT43" s="206"/>
      <c r="AU43" s="206"/>
      <c r="AV43" s="206"/>
      <c r="AW43" s="206"/>
      <c r="AX43" s="206"/>
      <c r="AY43" s="206"/>
      <c r="AZ43" s="206"/>
      <c r="BA43" s="206"/>
      <c r="BB43" s="206"/>
      <c r="BC43" s="206"/>
      <c r="BD43" s="206"/>
      <c r="BE43" s="206"/>
      <c r="BF43" s="206"/>
      <c r="BG43" s="206"/>
      <c r="BH43" s="206"/>
      <c r="BI43" s="206"/>
      <c r="BJ43" s="206"/>
      <c r="BK43" s="206"/>
      <c r="BL43" s="206"/>
      <c r="BM43" s="206"/>
      <c r="BN43" s="206"/>
      <c r="BO43" s="206"/>
      <c r="BP43" s="206"/>
      <c r="BQ43" s="206"/>
      <c r="BR43" s="206"/>
      <c r="BS43" s="206"/>
      <c r="BT43" s="206"/>
      <c r="BU43" s="206"/>
      <c r="BV43" s="206"/>
      <c r="BW43" s="206"/>
      <c r="BX43" s="206"/>
      <c r="BY43" s="206"/>
      <c r="BZ43" s="206"/>
      <c r="CA43" s="206"/>
      <c r="CB43" s="206"/>
      <c r="CC43" s="206"/>
      <c r="CD43" s="206"/>
      <c r="CE43" s="206"/>
      <c r="CF43" s="206"/>
      <c r="CG43" s="206"/>
      <c r="CH43" s="206"/>
      <c r="CI43" s="206"/>
      <c r="CJ43" s="206"/>
      <c r="CK43" s="206"/>
      <c r="CL43" s="206"/>
      <c r="CM43" s="206"/>
      <c r="CN43" s="206"/>
      <c r="CO43" s="206"/>
      <c r="CP43" s="206"/>
      <c r="CQ43" s="206"/>
      <c r="CR43" s="206"/>
      <c r="CS43" s="206"/>
      <c r="CT43" s="206"/>
    </row>
    <row r="44" s="122" customFormat="1" ht="100" hidden="1" customHeight="1" spans="1:98">
      <c r="A44" s="156" t="s">
        <v>41</v>
      </c>
      <c r="B44" s="148" t="s">
        <v>151</v>
      </c>
      <c r="C44" s="148"/>
      <c r="D44" s="148"/>
      <c r="E44" s="149"/>
      <c r="F44" s="149"/>
      <c r="G44" s="149"/>
      <c r="H44" s="149"/>
      <c r="I44" s="149"/>
      <c r="J44" s="148"/>
      <c r="K44" s="178">
        <f>K45+K46+K47+K48</f>
        <v>0</v>
      </c>
      <c r="L44" s="178">
        <f>L45+L46+L47+L48</f>
        <v>0</v>
      </c>
      <c r="M44" s="178">
        <f>M45+M46+M47+M48</f>
        <v>0</v>
      </c>
      <c r="N44" s="178">
        <f>N45+N46+N47+N48</f>
        <v>0</v>
      </c>
      <c r="O44" s="178"/>
      <c r="P44" s="178">
        <f>P45+P46+P47+P48</f>
        <v>0</v>
      </c>
      <c r="Q44" s="178">
        <f>Q45+Q46+Q47+Q48</f>
        <v>0</v>
      </c>
      <c r="R44" s="178">
        <f>R45+R46+R47+R48</f>
        <v>0</v>
      </c>
      <c r="S44" s="178">
        <f>S45+S46+S47+S48</f>
        <v>0</v>
      </c>
      <c r="T44" s="178">
        <f>T45+T46+T47+T48</f>
        <v>0</v>
      </c>
      <c r="U44" s="178"/>
      <c r="V44" s="178">
        <f t="shared" ref="V44:AD44" si="14">V45+V46+V47+V48</f>
        <v>0</v>
      </c>
      <c r="W44" s="178">
        <f t="shared" si="14"/>
        <v>0</v>
      </c>
      <c r="X44" s="178">
        <f t="shared" si="14"/>
        <v>0</v>
      </c>
      <c r="Y44" s="178">
        <f t="shared" si="14"/>
        <v>0</v>
      </c>
      <c r="Z44" s="178">
        <f t="shared" si="14"/>
        <v>0</v>
      </c>
      <c r="AA44" s="178">
        <f t="shared" si="14"/>
        <v>0</v>
      </c>
      <c r="AB44" s="178">
        <f t="shared" si="14"/>
        <v>0</v>
      </c>
      <c r="AC44" s="178">
        <f t="shared" si="14"/>
        <v>0</v>
      </c>
      <c r="AD44" s="178">
        <f t="shared" si="14"/>
        <v>0</v>
      </c>
      <c r="AE44" s="184"/>
      <c r="AF44" s="184"/>
      <c r="AG44" s="184"/>
      <c r="AH44" s="184"/>
      <c r="AI44" s="190"/>
      <c r="AJ44" s="190"/>
      <c r="AK44" s="190"/>
      <c r="AL44" s="190"/>
      <c r="AM44" s="190"/>
      <c r="AN44" s="190"/>
      <c r="AO44" s="190"/>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row>
    <row r="45" s="122" customFormat="1" ht="100" hidden="1" customHeight="1" spans="1:98">
      <c r="A45" s="156" t="s">
        <v>58</v>
      </c>
      <c r="B45" s="148" t="s">
        <v>152</v>
      </c>
      <c r="C45" s="148"/>
      <c r="D45" s="148"/>
      <c r="E45" s="149"/>
      <c r="F45" s="149"/>
      <c r="G45" s="149"/>
      <c r="H45" s="149"/>
      <c r="I45" s="149"/>
      <c r="J45" s="148"/>
      <c r="K45" s="178"/>
      <c r="L45" s="178"/>
      <c r="M45" s="178"/>
      <c r="N45" s="178"/>
      <c r="O45" s="178"/>
      <c r="P45" s="178"/>
      <c r="Q45" s="178"/>
      <c r="R45" s="178"/>
      <c r="S45" s="178"/>
      <c r="T45" s="178"/>
      <c r="U45" s="178"/>
      <c r="V45" s="178"/>
      <c r="W45" s="178"/>
      <c r="X45" s="178"/>
      <c r="Y45" s="178"/>
      <c r="Z45" s="178"/>
      <c r="AA45" s="178"/>
      <c r="AB45" s="178"/>
      <c r="AC45" s="178"/>
      <c r="AD45" s="178"/>
      <c r="AE45" s="184"/>
      <c r="AF45" s="184"/>
      <c r="AG45" s="184"/>
      <c r="AH45" s="184"/>
      <c r="AI45" s="190"/>
      <c r="AJ45" s="190"/>
      <c r="AK45" s="190"/>
      <c r="AL45" s="190"/>
      <c r="AM45" s="190"/>
      <c r="AN45" s="190"/>
      <c r="AO45" s="190"/>
      <c r="AP45" s="206"/>
      <c r="AQ45" s="206"/>
      <c r="AR45" s="206"/>
      <c r="AS45" s="206"/>
      <c r="AT45" s="206"/>
      <c r="AU45" s="206"/>
      <c r="AV45" s="206"/>
      <c r="AW45" s="206"/>
      <c r="AX45" s="206"/>
      <c r="AY45" s="206"/>
      <c r="AZ45" s="206"/>
      <c r="BA45" s="206"/>
      <c r="BB45" s="206"/>
      <c r="BC45" s="206"/>
      <c r="BD45" s="206"/>
      <c r="BE45" s="206"/>
      <c r="BF45" s="206"/>
      <c r="BG45" s="206"/>
      <c r="BH45" s="206"/>
      <c r="BI45" s="206"/>
      <c r="BJ45" s="206"/>
      <c r="BK45" s="206"/>
      <c r="BL45" s="206"/>
      <c r="BM45" s="206"/>
      <c r="BN45" s="206"/>
      <c r="BO45" s="206"/>
      <c r="BP45" s="206"/>
      <c r="BQ45" s="206"/>
      <c r="BR45" s="206"/>
      <c r="BS45" s="206"/>
      <c r="BT45" s="206"/>
      <c r="BU45" s="206"/>
      <c r="BV45" s="206"/>
      <c r="BW45" s="206"/>
      <c r="BX45" s="206"/>
      <c r="BY45" s="206"/>
      <c r="BZ45" s="206"/>
      <c r="CA45" s="206"/>
      <c r="CB45" s="206"/>
      <c r="CC45" s="206"/>
      <c r="CD45" s="206"/>
      <c r="CE45" s="206"/>
      <c r="CF45" s="206"/>
      <c r="CG45" s="206"/>
      <c r="CH45" s="206"/>
      <c r="CI45" s="206"/>
      <c r="CJ45" s="206"/>
      <c r="CK45" s="206"/>
      <c r="CL45" s="206"/>
      <c r="CM45" s="206"/>
      <c r="CN45" s="206"/>
      <c r="CO45" s="206"/>
      <c r="CP45" s="206"/>
      <c r="CQ45" s="206"/>
      <c r="CR45" s="206"/>
      <c r="CS45" s="206"/>
      <c r="CT45" s="206"/>
    </row>
    <row r="46" s="122" customFormat="1" ht="100" hidden="1" customHeight="1" spans="1:98">
      <c r="A46" s="156" t="s">
        <v>58</v>
      </c>
      <c r="B46" s="148" t="s">
        <v>153</v>
      </c>
      <c r="C46" s="148"/>
      <c r="D46" s="148"/>
      <c r="E46" s="149"/>
      <c r="F46" s="149"/>
      <c r="G46" s="149"/>
      <c r="H46" s="149"/>
      <c r="I46" s="149"/>
      <c r="J46" s="148"/>
      <c r="K46" s="178"/>
      <c r="L46" s="178"/>
      <c r="M46" s="178"/>
      <c r="N46" s="178"/>
      <c r="O46" s="178"/>
      <c r="P46" s="178"/>
      <c r="Q46" s="178"/>
      <c r="R46" s="178"/>
      <c r="S46" s="178"/>
      <c r="T46" s="178"/>
      <c r="U46" s="178"/>
      <c r="V46" s="178"/>
      <c r="W46" s="178"/>
      <c r="X46" s="178"/>
      <c r="Y46" s="178"/>
      <c r="Z46" s="178"/>
      <c r="AA46" s="178"/>
      <c r="AB46" s="178"/>
      <c r="AC46" s="178"/>
      <c r="AD46" s="178"/>
      <c r="AE46" s="184"/>
      <c r="AF46" s="184"/>
      <c r="AG46" s="184"/>
      <c r="AH46" s="184"/>
      <c r="AI46" s="190"/>
      <c r="AJ46" s="190"/>
      <c r="AK46" s="190"/>
      <c r="AL46" s="190"/>
      <c r="AM46" s="190"/>
      <c r="AN46" s="190"/>
      <c r="AO46" s="190"/>
      <c r="AP46" s="206"/>
      <c r="AQ46" s="206"/>
      <c r="AR46" s="206"/>
      <c r="AS46" s="206"/>
      <c r="AT46" s="206"/>
      <c r="AU46" s="206"/>
      <c r="AV46" s="206"/>
      <c r="AW46" s="206"/>
      <c r="AX46" s="206"/>
      <c r="AY46" s="206"/>
      <c r="AZ46" s="206"/>
      <c r="BA46" s="206"/>
      <c r="BB46" s="206"/>
      <c r="BC46" s="206"/>
      <c r="BD46" s="206"/>
      <c r="BE46" s="206"/>
      <c r="BF46" s="206"/>
      <c r="BG46" s="206"/>
      <c r="BH46" s="206"/>
      <c r="BI46" s="206"/>
      <c r="BJ46" s="206"/>
      <c r="BK46" s="206"/>
      <c r="BL46" s="206"/>
      <c r="BM46" s="206"/>
      <c r="BN46" s="206"/>
      <c r="BO46" s="206"/>
      <c r="BP46" s="206"/>
      <c r="BQ46" s="206"/>
      <c r="BR46" s="206"/>
      <c r="BS46" s="206"/>
      <c r="BT46" s="206"/>
      <c r="BU46" s="206"/>
      <c r="BV46" s="206"/>
      <c r="BW46" s="206"/>
      <c r="BX46" s="206"/>
      <c r="BY46" s="206"/>
      <c r="BZ46" s="206"/>
      <c r="CA46" s="206"/>
      <c r="CB46" s="206"/>
      <c r="CC46" s="206"/>
      <c r="CD46" s="206"/>
      <c r="CE46" s="206"/>
      <c r="CF46" s="206"/>
      <c r="CG46" s="206"/>
      <c r="CH46" s="206"/>
      <c r="CI46" s="206"/>
      <c r="CJ46" s="206"/>
      <c r="CK46" s="206"/>
      <c r="CL46" s="206"/>
      <c r="CM46" s="206"/>
      <c r="CN46" s="206"/>
      <c r="CO46" s="206"/>
      <c r="CP46" s="206"/>
      <c r="CQ46" s="206"/>
      <c r="CR46" s="206"/>
      <c r="CS46" s="206"/>
      <c r="CT46" s="206"/>
    </row>
    <row r="47" s="122" customFormat="1" ht="100" hidden="1" customHeight="1" spans="1:98">
      <c r="A47" s="156" t="s">
        <v>58</v>
      </c>
      <c r="B47" s="148" t="s">
        <v>154</v>
      </c>
      <c r="C47" s="148"/>
      <c r="D47" s="148"/>
      <c r="E47" s="149"/>
      <c r="F47" s="149"/>
      <c r="G47" s="149"/>
      <c r="H47" s="149"/>
      <c r="I47" s="149"/>
      <c r="J47" s="148"/>
      <c r="K47" s="178"/>
      <c r="L47" s="178"/>
      <c r="M47" s="178"/>
      <c r="N47" s="178"/>
      <c r="O47" s="178"/>
      <c r="P47" s="178"/>
      <c r="Q47" s="178"/>
      <c r="R47" s="178"/>
      <c r="S47" s="178"/>
      <c r="T47" s="178"/>
      <c r="U47" s="178"/>
      <c r="V47" s="178"/>
      <c r="W47" s="178"/>
      <c r="X47" s="178"/>
      <c r="Y47" s="178"/>
      <c r="Z47" s="178"/>
      <c r="AA47" s="178"/>
      <c r="AB47" s="178"/>
      <c r="AC47" s="178"/>
      <c r="AD47" s="178"/>
      <c r="AE47" s="184"/>
      <c r="AF47" s="184"/>
      <c r="AG47" s="184"/>
      <c r="AH47" s="184"/>
      <c r="AI47" s="190"/>
      <c r="AJ47" s="190"/>
      <c r="AK47" s="190"/>
      <c r="AL47" s="190"/>
      <c r="AM47" s="190"/>
      <c r="AN47" s="190"/>
      <c r="AO47" s="190"/>
      <c r="AP47" s="206"/>
      <c r="AQ47" s="206"/>
      <c r="AR47" s="206"/>
      <c r="AS47" s="206"/>
      <c r="AT47" s="206"/>
      <c r="AU47" s="206"/>
      <c r="AV47" s="206"/>
      <c r="AW47" s="206"/>
      <c r="AX47" s="206"/>
      <c r="AY47" s="206"/>
      <c r="AZ47" s="206"/>
      <c r="BA47" s="206"/>
      <c r="BB47" s="206"/>
      <c r="BC47" s="206"/>
      <c r="BD47" s="206"/>
      <c r="BE47" s="206"/>
      <c r="BF47" s="206"/>
      <c r="BG47" s="206"/>
      <c r="BH47" s="206"/>
      <c r="BI47" s="206"/>
      <c r="BJ47" s="206"/>
      <c r="BK47" s="206"/>
      <c r="BL47" s="206"/>
      <c r="BM47" s="206"/>
      <c r="BN47" s="206"/>
      <c r="BO47" s="206"/>
      <c r="BP47" s="206"/>
      <c r="BQ47" s="206"/>
      <c r="BR47" s="206"/>
      <c r="BS47" s="206"/>
      <c r="BT47" s="206"/>
      <c r="BU47" s="206"/>
      <c r="BV47" s="206"/>
      <c r="BW47" s="206"/>
      <c r="BX47" s="206"/>
      <c r="BY47" s="206"/>
      <c r="BZ47" s="206"/>
      <c r="CA47" s="206"/>
      <c r="CB47" s="206"/>
      <c r="CC47" s="206"/>
      <c r="CD47" s="206"/>
      <c r="CE47" s="206"/>
      <c r="CF47" s="206"/>
      <c r="CG47" s="206"/>
      <c r="CH47" s="206"/>
      <c r="CI47" s="206"/>
      <c r="CJ47" s="206"/>
      <c r="CK47" s="206"/>
      <c r="CL47" s="206"/>
      <c r="CM47" s="206"/>
      <c r="CN47" s="206"/>
      <c r="CO47" s="206"/>
      <c r="CP47" s="206"/>
      <c r="CQ47" s="206"/>
      <c r="CR47" s="206"/>
      <c r="CS47" s="206"/>
      <c r="CT47" s="206"/>
    </row>
    <row r="48" s="122" customFormat="1" ht="100" hidden="1" customHeight="1" spans="1:98">
      <c r="A48" s="156" t="s">
        <v>58</v>
      </c>
      <c r="B48" s="148" t="s">
        <v>155</v>
      </c>
      <c r="C48" s="148"/>
      <c r="D48" s="148"/>
      <c r="E48" s="149"/>
      <c r="F48" s="149"/>
      <c r="G48" s="149"/>
      <c r="H48" s="149"/>
      <c r="I48" s="149"/>
      <c r="J48" s="148"/>
      <c r="K48" s="178"/>
      <c r="L48" s="178"/>
      <c r="M48" s="178"/>
      <c r="N48" s="178"/>
      <c r="O48" s="178"/>
      <c r="P48" s="178"/>
      <c r="Q48" s="178"/>
      <c r="R48" s="178"/>
      <c r="S48" s="178"/>
      <c r="T48" s="178"/>
      <c r="U48" s="178"/>
      <c r="V48" s="178"/>
      <c r="W48" s="178"/>
      <c r="X48" s="178"/>
      <c r="Y48" s="178"/>
      <c r="Z48" s="178"/>
      <c r="AA48" s="178"/>
      <c r="AB48" s="178"/>
      <c r="AC48" s="178"/>
      <c r="AD48" s="178"/>
      <c r="AE48" s="184"/>
      <c r="AF48" s="184"/>
      <c r="AG48" s="184"/>
      <c r="AH48" s="184"/>
      <c r="AI48" s="190"/>
      <c r="AJ48" s="190"/>
      <c r="AK48" s="190"/>
      <c r="AL48" s="190"/>
      <c r="AM48" s="190"/>
      <c r="AN48" s="190"/>
      <c r="AO48" s="190"/>
      <c r="AP48" s="206"/>
      <c r="AQ48" s="206"/>
      <c r="AR48" s="206"/>
      <c r="AS48" s="206"/>
      <c r="AT48" s="206"/>
      <c r="AU48" s="206"/>
      <c r="AV48" s="206"/>
      <c r="AW48" s="206"/>
      <c r="AX48" s="206"/>
      <c r="AY48" s="206"/>
      <c r="AZ48" s="206"/>
      <c r="BA48" s="206"/>
      <c r="BB48" s="206"/>
      <c r="BC48" s="206"/>
      <c r="BD48" s="206"/>
      <c r="BE48" s="206"/>
      <c r="BF48" s="206"/>
      <c r="BG48" s="206"/>
      <c r="BH48" s="206"/>
      <c r="BI48" s="206"/>
      <c r="BJ48" s="206"/>
      <c r="BK48" s="206"/>
      <c r="BL48" s="206"/>
      <c r="BM48" s="206"/>
      <c r="BN48" s="206"/>
      <c r="BO48" s="206"/>
      <c r="BP48" s="206"/>
      <c r="BQ48" s="206"/>
      <c r="BR48" s="206"/>
      <c r="BS48" s="206"/>
      <c r="BT48" s="206"/>
      <c r="BU48" s="206"/>
      <c r="BV48" s="206"/>
      <c r="BW48" s="206"/>
      <c r="BX48" s="206"/>
      <c r="BY48" s="206"/>
      <c r="BZ48" s="206"/>
      <c r="CA48" s="206"/>
      <c r="CB48" s="206"/>
      <c r="CC48" s="206"/>
      <c r="CD48" s="206"/>
      <c r="CE48" s="206"/>
      <c r="CF48" s="206"/>
      <c r="CG48" s="206"/>
      <c r="CH48" s="206"/>
      <c r="CI48" s="206"/>
      <c r="CJ48" s="206"/>
      <c r="CK48" s="206"/>
      <c r="CL48" s="206"/>
      <c r="CM48" s="206"/>
      <c r="CN48" s="206"/>
      <c r="CO48" s="206"/>
      <c r="CP48" s="206"/>
      <c r="CQ48" s="206"/>
      <c r="CR48" s="206"/>
      <c r="CS48" s="206"/>
      <c r="CT48" s="206"/>
    </row>
    <row r="49" s="122" customFormat="1" ht="100" hidden="1" customHeight="1" spans="1:98">
      <c r="A49" s="156" t="s">
        <v>41</v>
      </c>
      <c r="B49" s="148" t="s">
        <v>156</v>
      </c>
      <c r="C49" s="148"/>
      <c r="D49" s="148"/>
      <c r="E49" s="149"/>
      <c r="F49" s="149"/>
      <c r="G49" s="149"/>
      <c r="H49" s="149"/>
      <c r="I49" s="149"/>
      <c r="J49" s="148"/>
      <c r="K49" s="178">
        <f>K50+K52+K53+K54+K55</f>
        <v>0</v>
      </c>
      <c r="L49" s="178">
        <f>L50+L52+L53+L54+L55</f>
        <v>1300</v>
      </c>
      <c r="M49" s="178">
        <f>M50+M52+M53+M54+M55</f>
        <v>0</v>
      </c>
      <c r="N49" s="178">
        <f>N50+N52+N53+N54+N55</f>
        <v>250</v>
      </c>
      <c r="O49" s="178"/>
      <c r="P49" s="178">
        <f>P50+P52+P53+P54+P55</f>
        <v>0</v>
      </c>
      <c r="Q49" s="178">
        <f>Q50+Q52+Q53+Q54+Q55</f>
        <v>0</v>
      </c>
      <c r="R49" s="178">
        <f>R50+R52+R53+R54+R55</f>
        <v>0</v>
      </c>
      <c r="S49" s="178">
        <f>S50+S52+S53+S54+S55</f>
        <v>0</v>
      </c>
      <c r="T49" s="178">
        <f>T50+T52+T53+T54+T55</f>
        <v>250</v>
      </c>
      <c r="U49" s="178"/>
      <c r="V49" s="178">
        <f t="shared" ref="V49:AD49" si="15">V50+V52+V53+V54+V55</f>
        <v>0</v>
      </c>
      <c r="W49" s="178">
        <f t="shared" si="15"/>
        <v>0</v>
      </c>
      <c r="X49" s="178">
        <f t="shared" si="15"/>
        <v>0</v>
      </c>
      <c r="Y49" s="178">
        <f t="shared" si="15"/>
        <v>0</v>
      </c>
      <c r="Z49" s="178">
        <f t="shared" si="15"/>
        <v>0</v>
      </c>
      <c r="AA49" s="178">
        <f t="shared" si="15"/>
        <v>0</v>
      </c>
      <c r="AB49" s="178">
        <f t="shared" si="15"/>
        <v>0</v>
      </c>
      <c r="AC49" s="178">
        <f t="shared" si="15"/>
        <v>0</v>
      </c>
      <c r="AD49" s="178">
        <f t="shared" si="15"/>
        <v>0</v>
      </c>
      <c r="AE49" s="184"/>
      <c r="AF49" s="184"/>
      <c r="AG49" s="184"/>
      <c r="AH49" s="184"/>
      <c r="AI49" s="190"/>
      <c r="AJ49" s="190"/>
      <c r="AK49" s="190"/>
      <c r="AL49" s="190"/>
      <c r="AM49" s="190"/>
      <c r="AN49" s="190"/>
      <c r="AO49" s="190"/>
      <c r="AP49" s="206"/>
      <c r="AQ49" s="206"/>
      <c r="AR49" s="206"/>
      <c r="AS49" s="206"/>
      <c r="AT49" s="206"/>
      <c r="AU49" s="206"/>
      <c r="AV49" s="206"/>
      <c r="AW49" s="206"/>
      <c r="AX49" s="206"/>
      <c r="AY49" s="206"/>
      <c r="AZ49" s="206"/>
      <c r="BA49" s="206"/>
      <c r="BB49" s="206"/>
      <c r="BC49" s="206"/>
      <c r="BD49" s="206"/>
      <c r="BE49" s="206"/>
      <c r="BF49" s="206"/>
      <c r="BG49" s="206"/>
      <c r="BH49" s="206"/>
      <c r="BI49" s="206"/>
      <c r="BJ49" s="206"/>
      <c r="BK49" s="206"/>
      <c r="BL49" s="206"/>
      <c r="BM49" s="206"/>
      <c r="BN49" s="206"/>
      <c r="BO49" s="206"/>
      <c r="BP49" s="206"/>
      <c r="BQ49" s="206"/>
      <c r="BR49" s="206"/>
      <c r="BS49" s="206"/>
      <c r="BT49" s="206"/>
      <c r="BU49" s="206"/>
      <c r="BV49" s="206"/>
      <c r="BW49" s="206"/>
      <c r="BX49" s="206"/>
      <c r="BY49" s="206"/>
      <c r="BZ49" s="206"/>
      <c r="CA49" s="206"/>
      <c r="CB49" s="206"/>
      <c r="CC49" s="206"/>
      <c r="CD49" s="206"/>
      <c r="CE49" s="206"/>
      <c r="CF49" s="206"/>
      <c r="CG49" s="206"/>
      <c r="CH49" s="206"/>
      <c r="CI49" s="206"/>
      <c r="CJ49" s="206"/>
      <c r="CK49" s="206"/>
      <c r="CL49" s="206"/>
      <c r="CM49" s="206"/>
      <c r="CN49" s="206"/>
      <c r="CO49" s="206"/>
      <c r="CP49" s="206"/>
      <c r="CQ49" s="206"/>
      <c r="CR49" s="206"/>
      <c r="CS49" s="206"/>
      <c r="CT49" s="206"/>
    </row>
    <row r="50" s="122" customFormat="1" ht="100" hidden="1" customHeight="1" spans="1:98">
      <c r="A50" s="156" t="s">
        <v>58</v>
      </c>
      <c r="B50" s="148" t="s">
        <v>157</v>
      </c>
      <c r="C50" s="148"/>
      <c r="D50" s="148"/>
      <c r="E50" s="149"/>
      <c r="F50" s="149"/>
      <c r="G50" s="149"/>
      <c r="H50" s="149"/>
      <c r="I50" s="149"/>
      <c r="J50" s="148"/>
      <c r="K50" s="178">
        <f>SUM(K51)</f>
        <v>0</v>
      </c>
      <c r="L50" s="178">
        <f>SUM(L51)</f>
        <v>1300</v>
      </c>
      <c r="M50" s="178">
        <f>SUM(M51)</f>
        <v>0</v>
      </c>
      <c r="N50" s="178">
        <f>SUM(N51)</f>
        <v>250</v>
      </c>
      <c r="O50" s="178"/>
      <c r="P50" s="178">
        <f>SUM(P51)</f>
        <v>0</v>
      </c>
      <c r="Q50" s="178">
        <f>SUM(Q51)</f>
        <v>0</v>
      </c>
      <c r="R50" s="178">
        <f>SUM(R51)</f>
        <v>0</v>
      </c>
      <c r="S50" s="178">
        <f>SUM(S51)</f>
        <v>0</v>
      </c>
      <c r="T50" s="178">
        <f>SUM(T51)</f>
        <v>250</v>
      </c>
      <c r="U50" s="178"/>
      <c r="V50" s="178">
        <f t="shared" ref="V50:AD50" si="16">SUM(V51)</f>
        <v>0</v>
      </c>
      <c r="W50" s="178">
        <f t="shared" si="16"/>
        <v>0</v>
      </c>
      <c r="X50" s="178">
        <f t="shared" si="16"/>
        <v>0</v>
      </c>
      <c r="Y50" s="178">
        <f t="shared" si="16"/>
        <v>0</v>
      </c>
      <c r="Z50" s="178">
        <f t="shared" si="16"/>
        <v>0</v>
      </c>
      <c r="AA50" s="178">
        <f t="shared" si="16"/>
        <v>0</v>
      </c>
      <c r="AB50" s="178">
        <f t="shared" si="16"/>
        <v>0</v>
      </c>
      <c r="AC50" s="178">
        <f t="shared" si="16"/>
        <v>0</v>
      </c>
      <c r="AD50" s="178">
        <f t="shared" si="16"/>
        <v>0</v>
      </c>
      <c r="AE50" s="184"/>
      <c r="AF50" s="184"/>
      <c r="AG50" s="184"/>
      <c r="AH50" s="184"/>
      <c r="AI50" s="190"/>
      <c r="AJ50" s="190"/>
      <c r="AK50" s="190"/>
      <c r="AL50" s="190"/>
      <c r="AM50" s="190"/>
      <c r="AN50" s="190"/>
      <c r="AO50" s="190"/>
      <c r="AP50" s="206"/>
      <c r="AQ50" s="206"/>
      <c r="AR50" s="206"/>
      <c r="AS50" s="206"/>
      <c r="AT50" s="206"/>
      <c r="AU50" s="206"/>
      <c r="AV50" s="206"/>
      <c r="AW50" s="206"/>
      <c r="AX50" s="206"/>
      <c r="AY50" s="206"/>
      <c r="AZ50" s="206"/>
      <c r="BA50" s="206"/>
      <c r="BB50" s="206"/>
      <c r="BC50" s="206"/>
      <c r="BD50" s="206"/>
      <c r="BE50" s="206"/>
      <c r="BF50" s="206"/>
      <c r="BG50" s="206"/>
      <c r="BH50" s="206"/>
      <c r="BI50" s="206"/>
      <c r="BJ50" s="206"/>
      <c r="BK50" s="206"/>
      <c r="BL50" s="206"/>
      <c r="BM50" s="206"/>
      <c r="BN50" s="206"/>
      <c r="BO50" s="206"/>
      <c r="BP50" s="206"/>
      <c r="BQ50" s="206"/>
      <c r="BR50" s="206"/>
      <c r="BS50" s="206"/>
      <c r="BT50" s="206"/>
      <c r="BU50" s="206"/>
      <c r="BV50" s="206"/>
      <c r="BW50" s="206"/>
      <c r="BX50" s="206"/>
      <c r="BY50" s="206"/>
      <c r="BZ50" s="206"/>
      <c r="CA50" s="206"/>
      <c r="CB50" s="206"/>
      <c r="CC50" s="206"/>
      <c r="CD50" s="206"/>
      <c r="CE50" s="206"/>
      <c r="CF50" s="206"/>
      <c r="CG50" s="206"/>
      <c r="CH50" s="206"/>
      <c r="CI50" s="206"/>
      <c r="CJ50" s="206"/>
      <c r="CK50" s="206"/>
      <c r="CL50" s="206"/>
      <c r="CM50" s="206"/>
      <c r="CN50" s="206"/>
      <c r="CO50" s="206"/>
      <c r="CP50" s="206"/>
      <c r="CQ50" s="206"/>
      <c r="CR50" s="206"/>
      <c r="CS50" s="206"/>
      <c r="CT50" s="206"/>
    </row>
    <row r="51" s="124" customFormat="1" ht="168.75" spans="1:99">
      <c r="A51" s="151">
        <v>15</v>
      </c>
      <c r="B51" s="152" t="s">
        <v>158</v>
      </c>
      <c r="C51" s="161">
        <v>2025</v>
      </c>
      <c r="D51" s="167" t="s">
        <v>159</v>
      </c>
      <c r="E51" s="152" t="s">
        <v>40</v>
      </c>
      <c r="F51" s="152" t="s">
        <v>160</v>
      </c>
      <c r="G51" s="152" t="s">
        <v>47</v>
      </c>
      <c r="H51" s="152" t="s">
        <v>48</v>
      </c>
      <c r="I51" s="152" t="s">
        <v>49</v>
      </c>
      <c r="J51" s="167" t="s">
        <v>161</v>
      </c>
      <c r="K51" s="175"/>
      <c r="L51" s="175">
        <v>1300</v>
      </c>
      <c r="M51" s="175"/>
      <c r="N51" s="175">
        <v>250</v>
      </c>
      <c r="O51" s="175"/>
      <c r="P51" s="175"/>
      <c r="Q51" s="175"/>
      <c r="R51" s="175"/>
      <c r="S51" s="175"/>
      <c r="T51" s="175">
        <v>250</v>
      </c>
      <c r="U51" s="175"/>
      <c r="V51" s="175"/>
      <c r="W51" s="175"/>
      <c r="X51" s="175"/>
      <c r="Y51" s="175"/>
      <c r="Z51" s="175"/>
      <c r="AA51" s="175"/>
      <c r="AB51" s="175"/>
      <c r="AC51" s="175"/>
      <c r="AD51" s="175"/>
      <c r="AE51" s="152" t="s">
        <v>72</v>
      </c>
      <c r="AF51" s="152" t="s">
        <v>54</v>
      </c>
      <c r="AG51" s="152" t="s">
        <v>72</v>
      </c>
      <c r="AH51" s="152" t="s">
        <v>54</v>
      </c>
      <c r="AI51" s="152" t="s">
        <v>55</v>
      </c>
      <c r="AJ51" s="167" t="s">
        <v>162</v>
      </c>
      <c r="AK51" s="167" t="s">
        <v>163</v>
      </c>
      <c r="AL51" s="175" t="s">
        <v>402</v>
      </c>
      <c r="AM51" s="152" t="s">
        <v>403</v>
      </c>
      <c r="AN51" s="152" t="s">
        <v>367</v>
      </c>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4"/>
      <c r="BR51" s="134"/>
      <c r="BS51" s="134"/>
      <c r="BT51" s="134"/>
      <c r="BU51" s="134"/>
      <c r="BV51" s="134"/>
      <c r="BW51" s="134"/>
      <c r="BX51" s="134"/>
      <c r="BY51" s="134"/>
      <c r="BZ51" s="134"/>
      <c r="CA51" s="134"/>
      <c r="CB51" s="134"/>
      <c r="CC51" s="134"/>
      <c r="CD51" s="134"/>
      <c r="CE51" s="134"/>
      <c r="CF51" s="134"/>
      <c r="CG51" s="134"/>
      <c r="CH51" s="134"/>
      <c r="CI51" s="134"/>
      <c r="CJ51" s="134"/>
      <c r="CK51" s="134"/>
      <c r="CL51" s="134"/>
      <c r="CM51" s="134"/>
      <c r="CN51" s="134"/>
      <c r="CO51" s="134"/>
      <c r="CP51" s="134"/>
      <c r="CQ51" s="134"/>
      <c r="CR51" s="134"/>
      <c r="CS51" s="134"/>
      <c r="CT51" s="134"/>
      <c r="CU51" s="213"/>
    </row>
    <row r="52" s="122" customFormat="1" ht="100" hidden="1" customHeight="1" spans="1:98">
      <c r="A52" s="156" t="s">
        <v>58</v>
      </c>
      <c r="B52" s="148" t="s">
        <v>164</v>
      </c>
      <c r="C52" s="148"/>
      <c r="D52" s="148"/>
      <c r="E52" s="149"/>
      <c r="F52" s="149"/>
      <c r="G52" s="149"/>
      <c r="H52" s="149"/>
      <c r="I52" s="149"/>
      <c r="J52" s="148"/>
      <c r="K52" s="178"/>
      <c r="L52" s="178"/>
      <c r="M52" s="178"/>
      <c r="N52" s="178"/>
      <c r="O52" s="178"/>
      <c r="P52" s="178"/>
      <c r="Q52" s="178"/>
      <c r="R52" s="178"/>
      <c r="S52" s="178"/>
      <c r="T52" s="178"/>
      <c r="U52" s="178"/>
      <c r="V52" s="178"/>
      <c r="W52" s="178"/>
      <c r="X52" s="178"/>
      <c r="Y52" s="178"/>
      <c r="Z52" s="178"/>
      <c r="AA52" s="178"/>
      <c r="AB52" s="178"/>
      <c r="AC52" s="178"/>
      <c r="AD52" s="178"/>
      <c r="AE52" s="184"/>
      <c r="AF52" s="184"/>
      <c r="AG52" s="184"/>
      <c r="AH52" s="184"/>
      <c r="AI52" s="190"/>
      <c r="AJ52" s="190"/>
      <c r="AK52" s="190"/>
      <c r="AL52" s="190"/>
      <c r="AM52" s="190"/>
      <c r="AN52" s="190"/>
      <c r="AO52" s="190"/>
      <c r="AP52" s="206"/>
      <c r="AQ52" s="206"/>
      <c r="AR52" s="206"/>
      <c r="AS52" s="206"/>
      <c r="AT52" s="206"/>
      <c r="AU52" s="206"/>
      <c r="AV52" s="206"/>
      <c r="AW52" s="206"/>
      <c r="AX52" s="206"/>
      <c r="AY52" s="206"/>
      <c r="AZ52" s="206"/>
      <c r="BA52" s="206"/>
      <c r="BB52" s="206"/>
      <c r="BC52" s="206"/>
      <c r="BD52" s="206"/>
      <c r="BE52" s="206"/>
      <c r="BF52" s="206"/>
      <c r="BG52" s="206"/>
      <c r="BH52" s="206"/>
      <c r="BI52" s="206"/>
      <c r="BJ52" s="206"/>
      <c r="BK52" s="206"/>
      <c r="BL52" s="206"/>
      <c r="BM52" s="206"/>
      <c r="BN52" s="206"/>
      <c r="BO52" s="206"/>
      <c r="BP52" s="206"/>
      <c r="BQ52" s="206"/>
      <c r="BR52" s="206"/>
      <c r="BS52" s="206"/>
      <c r="BT52" s="206"/>
      <c r="BU52" s="206"/>
      <c r="BV52" s="206"/>
      <c r="BW52" s="206"/>
      <c r="BX52" s="206"/>
      <c r="BY52" s="206"/>
      <c r="BZ52" s="206"/>
      <c r="CA52" s="206"/>
      <c r="CB52" s="206"/>
      <c r="CC52" s="206"/>
      <c r="CD52" s="206"/>
      <c r="CE52" s="206"/>
      <c r="CF52" s="206"/>
      <c r="CG52" s="206"/>
      <c r="CH52" s="206"/>
      <c r="CI52" s="206"/>
      <c r="CJ52" s="206"/>
      <c r="CK52" s="206"/>
      <c r="CL52" s="206"/>
      <c r="CM52" s="206"/>
      <c r="CN52" s="206"/>
      <c r="CO52" s="206"/>
      <c r="CP52" s="206"/>
      <c r="CQ52" s="206"/>
      <c r="CR52" s="206"/>
      <c r="CS52" s="206"/>
      <c r="CT52" s="206"/>
    </row>
    <row r="53" s="122" customFormat="1" ht="100" hidden="1" customHeight="1" spans="1:98">
      <c r="A53" s="156" t="s">
        <v>58</v>
      </c>
      <c r="B53" s="148" t="s">
        <v>165</v>
      </c>
      <c r="C53" s="148"/>
      <c r="D53" s="148"/>
      <c r="E53" s="149"/>
      <c r="F53" s="149"/>
      <c r="G53" s="149"/>
      <c r="H53" s="149"/>
      <c r="I53" s="149"/>
      <c r="J53" s="148"/>
      <c r="K53" s="178"/>
      <c r="L53" s="178"/>
      <c r="M53" s="178"/>
      <c r="N53" s="178"/>
      <c r="O53" s="178"/>
      <c r="P53" s="178"/>
      <c r="Q53" s="178"/>
      <c r="R53" s="178"/>
      <c r="S53" s="178"/>
      <c r="T53" s="178"/>
      <c r="U53" s="178"/>
      <c r="V53" s="178"/>
      <c r="W53" s="178"/>
      <c r="X53" s="178"/>
      <c r="Y53" s="178"/>
      <c r="Z53" s="178"/>
      <c r="AA53" s="178"/>
      <c r="AB53" s="178"/>
      <c r="AC53" s="178"/>
      <c r="AD53" s="178"/>
      <c r="AE53" s="184"/>
      <c r="AF53" s="184"/>
      <c r="AG53" s="184"/>
      <c r="AH53" s="184"/>
      <c r="AI53" s="190"/>
      <c r="AJ53" s="190"/>
      <c r="AK53" s="190"/>
      <c r="AL53" s="190"/>
      <c r="AM53" s="190"/>
      <c r="AN53" s="190"/>
      <c r="AO53" s="190"/>
      <c r="AP53" s="206"/>
      <c r="AQ53" s="206"/>
      <c r="AR53" s="206"/>
      <c r="AS53" s="206"/>
      <c r="AT53" s="206"/>
      <c r="AU53" s="206"/>
      <c r="AV53" s="206"/>
      <c r="AW53" s="206"/>
      <c r="AX53" s="206"/>
      <c r="AY53" s="206"/>
      <c r="AZ53" s="206"/>
      <c r="BA53" s="206"/>
      <c r="BB53" s="206"/>
      <c r="BC53" s="206"/>
      <c r="BD53" s="206"/>
      <c r="BE53" s="206"/>
      <c r="BF53" s="206"/>
      <c r="BG53" s="206"/>
      <c r="BH53" s="206"/>
      <c r="BI53" s="206"/>
      <c r="BJ53" s="206"/>
      <c r="BK53" s="206"/>
      <c r="BL53" s="206"/>
      <c r="BM53" s="206"/>
      <c r="BN53" s="206"/>
      <c r="BO53" s="206"/>
      <c r="BP53" s="206"/>
      <c r="BQ53" s="206"/>
      <c r="BR53" s="206"/>
      <c r="BS53" s="206"/>
      <c r="BT53" s="206"/>
      <c r="BU53" s="206"/>
      <c r="BV53" s="206"/>
      <c r="BW53" s="206"/>
      <c r="BX53" s="206"/>
      <c r="BY53" s="206"/>
      <c r="BZ53" s="206"/>
      <c r="CA53" s="206"/>
      <c r="CB53" s="206"/>
      <c r="CC53" s="206"/>
      <c r="CD53" s="206"/>
      <c r="CE53" s="206"/>
      <c r="CF53" s="206"/>
      <c r="CG53" s="206"/>
      <c r="CH53" s="206"/>
      <c r="CI53" s="206"/>
      <c r="CJ53" s="206"/>
      <c r="CK53" s="206"/>
      <c r="CL53" s="206"/>
      <c r="CM53" s="206"/>
      <c r="CN53" s="206"/>
      <c r="CO53" s="206"/>
      <c r="CP53" s="206"/>
      <c r="CQ53" s="206"/>
      <c r="CR53" s="206"/>
      <c r="CS53" s="206"/>
      <c r="CT53" s="206"/>
    </row>
    <row r="54" s="122" customFormat="1" ht="100" hidden="1" customHeight="1" spans="1:98">
      <c r="A54" s="156" t="s">
        <v>58</v>
      </c>
      <c r="B54" s="148" t="s">
        <v>166</v>
      </c>
      <c r="C54" s="148"/>
      <c r="D54" s="148"/>
      <c r="E54" s="149"/>
      <c r="F54" s="149"/>
      <c r="G54" s="149"/>
      <c r="H54" s="149"/>
      <c r="I54" s="149"/>
      <c r="J54" s="148"/>
      <c r="K54" s="178"/>
      <c r="L54" s="178"/>
      <c r="M54" s="178"/>
      <c r="N54" s="178"/>
      <c r="O54" s="178"/>
      <c r="P54" s="178"/>
      <c r="Q54" s="178"/>
      <c r="R54" s="178"/>
      <c r="S54" s="178"/>
      <c r="T54" s="178"/>
      <c r="U54" s="178"/>
      <c r="V54" s="178"/>
      <c r="W54" s="178"/>
      <c r="X54" s="178"/>
      <c r="Y54" s="178"/>
      <c r="Z54" s="178"/>
      <c r="AA54" s="178"/>
      <c r="AB54" s="178"/>
      <c r="AC54" s="178"/>
      <c r="AD54" s="178"/>
      <c r="AE54" s="184"/>
      <c r="AF54" s="184"/>
      <c r="AG54" s="184"/>
      <c r="AH54" s="184"/>
      <c r="AI54" s="190"/>
      <c r="AJ54" s="190"/>
      <c r="AK54" s="190"/>
      <c r="AL54" s="190"/>
      <c r="AM54" s="190"/>
      <c r="AN54" s="190"/>
      <c r="AO54" s="190"/>
      <c r="AP54" s="206"/>
      <c r="AQ54" s="206"/>
      <c r="AR54" s="206"/>
      <c r="AS54" s="206"/>
      <c r="AT54" s="206"/>
      <c r="AU54" s="206"/>
      <c r="AV54" s="206"/>
      <c r="AW54" s="206"/>
      <c r="AX54" s="206"/>
      <c r="AY54" s="206"/>
      <c r="AZ54" s="206"/>
      <c r="BA54" s="206"/>
      <c r="BB54" s="206"/>
      <c r="BC54" s="206"/>
      <c r="BD54" s="206"/>
      <c r="BE54" s="206"/>
      <c r="BF54" s="206"/>
      <c r="BG54" s="206"/>
      <c r="BH54" s="206"/>
      <c r="BI54" s="206"/>
      <c r="BJ54" s="206"/>
      <c r="BK54" s="206"/>
      <c r="BL54" s="206"/>
      <c r="BM54" s="206"/>
      <c r="BN54" s="206"/>
      <c r="BO54" s="206"/>
      <c r="BP54" s="206"/>
      <c r="BQ54" s="206"/>
      <c r="BR54" s="206"/>
      <c r="BS54" s="206"/>
      <c r="BT54" s="206"/>
      <c r="BU54" s="206"/>
      <c r="BV54" s="206"/>
      <c r="BW54" s="206"/>
      <c r="BX54" s="206"/>
      <c r="BY54" s="206"/>
      <c r="BZ54" s="206"/>
      <c r="CA54" s="206"/>
      <c r="CB54" s="206"/>
      <c r="CC54" s="206"/>
      <c r="CD54" s="206"/>
      <c r="CE54" s="206"/>
      <c r="CF54" s="206"/>
      <c r="CG54" s="206"/>
      <c r="CH54" s="206"/>
      <c r="CI54" s="206"/>
      <c r="CJ54" s="206"/>
      <c r="CK54" s="206"/>
      <c r="CL54" s="206"/>
      <c r="CM54" s="206"/>
      <c r="CN54" s="206"/>
      <c r="CO54" s="206"/>
      <c r="CP54" s="206"/>
      <c r="CQ54" s="206"/>
      <c r="CR54" s="206"/>
      <c r="CS54" s="206"/>
      <c r="CT54" s="206"/>
    </row>
    <row r="55" s="122" customFormat="1" ht="100" hidden="1" customHeight="1" spans="1:98">
      <c r="A55" s="156" t="s">
        <v>58</v>
      </c>
      <c r="B55" s="148" t="s">
        <v>167</v>
      </c>
      <c r="C55" s="148"/>
      <c r="D55" s="148"/>
      <c r="E55" s="149"/>
      <c r="F55" s="149"/>
      <c r="G55" s="149"/>
      <c r="H55" s="149"/>
      <c r="I55" s="149"/>
      <c r="J55" s="148"/>
      <c r="K55" s="178"/>
      <c r="L55" s="178"/>
      <c r="M55" s="178"/>
      <c r="N55" s="178"/>
      <c r="O55" s="178"/>
      <c r="P55" s="178"/>
      <c r="Q55" s="178"/>
      <c r="R55" s="178"/>
      <c r="S55" s="178"/>
      <c r="T55" s="178"/>
      <c r="U55" s="178"/>
      <c r="V55" s="178"/>
      <c r="W55" s="178"/>
      <c r="X55" s="178"/>
      <c r="Y55" s="178"/>
      <c r="Z55" s="178"/>
      <c r="AA55" s="178"/>
      <c r="AB55" s="178"/>
      <c r="AC55" s="178"/>
      <c r="AD55" s="178"/>
      <c r="AE55" s="184"/>
      <c r="AF55" s="184"/>
      <c r="AG55" s="184"/>
      <c r="AH55" s="184"/>
      <c r="AI55" s="190"/>
      <c r="AJ55" s="190"/>
      <c r="AK55" s="190"/>
      <c r="AL55" s="190"/>
      <c r="AM55" s="190"/>
      <c r="AN55" s="190"/>
      <c r="AO55" s="190"/>
      <c r="AP55" s="206"/>
      <c r="AQ55" s="206"/>
      <c r="AR55" s="206"/>
      <c r="AS55" s="206"/>
      <c r="AT55" s="206"/>
      <c r="AU55" s="206"/>
      <c r="AV55" s="206"/>
      <c r="AW55" s="206"/>
      <c r="AX55" s="206"/>
      <c r="AY55" s="206"/>
      <c r="AZ55" s="206"/>
      <c r="BA55" s="206"/>
      <c r="BB55" s="206"/>
      <c r="BC55" s="206"/>
      <c r="BD55" s="206"/>
      <c r="BE55" s="206"/>
      <c r="BF55" s="206"/>
      <c r="BG55" s="206"/>
      <c r="BH55" s="206"/>
      <c r="BI55" s="206"/>
      <c r="BJ55" s="206"/>
      <c r="BK55" s="206"/>
      <c r="BL55" s="206"/>
      <c r="BM55" s="206"/>
      <c r="BN55" s="206"/>
      <c r="BO55" s="206"/>
      <c r="BP55" s="206"/>
      <c r="BQ55" s="206"/>
      <c r="BR55" s="206"/>
      <c r="BS55" s="206"/>
      <c r="BT55" s="206"/>
      <c r="BU55" s="206"/>
      <c r="BV55" s="206"/>
      <c r="BW55" s="206"/>
      <c r="BX55" s="206"/>
      <c r="BY55" s="206"/>
      <c r="BZ55" s="206"/>
      <c r="CA55" s="206"/>
      <c r="CB55" s="206"/>
      <c r="CC55" s="206"/>
      <c r="CD55" s="206"/>
      <c r="CE55" s="206"/>
      <c r="CF55" s="206"/>
      <c r="CG55" s="206"/>
      <c r="CH55" s="206"/>
      <c r="CI55" s="206"/>
      <c r="CJ55" s="206"/>
      <c r="CK55" s="206"/>
      <c r="CL55" s="206"/>
      <c r="CM55" s="206"/>
      <c r="CN55" s="206"/>
      <c r="CO55" s="206"/>
      <c r="CP55" s="206"/>
      <c r="CQ55" s="206"/>
      <c r="CR55" s="206"/>
      <c r="CS55" s="206"/>
      <c r="CT55" s="206"/>
    </row>
    <row r="56" s="122" customFormat="1" ht="100" hidden="1" customHeight="1" spans="1:98">
      <c r="A56" s="147" t="s">
        <v>39</v>
      </c>
      <c r="B56" s="148" t="s">
        <v>168</v>
      </c>
      <c r="C56" s="148"/>
      <c r="D56" s="148"/>
      <c r="E56" s="149"/>
      <c r="F56" s="149"/>
      <c r="G56" s="149"/>
      <c r="H56" s="149"/>
      <c r="I56" s="149"/>
      <c r="J56" s="148"/>
      <c r="K56" s="178">
        <f>K57+K61+K65+K68+K72</f>
        <v>0</v>
      </c>
      <c r="L56" s="178">
        <f>L57+L61+L65+L68+L72</f>
        <v>0</v>
      </c>
      <c r="M56" s="178">
        <f>M57+M61+M65+M68+M72</f>
        <v>0</v>
      </c>
      <c r="N56" s="178">
        <f>N57+N61+N65+N68+N72</f>
        <v>102</v>
      </c>
      <c r="O56" s="178"/>
      <c r="P56" s="178">
        <f>P57+P61+P65+P68+P72</f>
        <v>60</v>
      </c>
      <c r="Q56" s="178">
        <f>Q57+Q61+Q65+Q68+Q72</f>
        <v>60</v>
      </c>
      <c r="R56" s="178">
        <f>R57+R61+R65+R68+R72</f>
        <v>0</v>
      </c>
      <c r="S56" s="178">
        <f>S57+S61+S65+S68+S72</f>
        <v>0</v>
      </c>
      <c r="T56" s="178">
        <f>T57+T61+T65+T68+T72</f>
        <v>40</v>
      </c>
      <c r="U56" s="178"/>
      <c r="V56" s="178">
        <f t="shared" ref="V56:AD56" si="17">V57+V61+V65+V68+V72</f>
        <v>0</v>
      </c>
      <c r="W56" s="178">
        <f t="shared" si="17"/>
        <v>0</v>
      </c>
      <c r="X56" s="178">
        <f t="shared" si="17"/>
        <v>0</v>
      </c>
      <c r="Y56" s="178">
        <f t="shared" si="17"/>
        <v>0</v>
      </c>
      <c r="Z56" s="178">
        <f t="shared" si="17"/>
        <v>2</v>
      </c>
      <c r="AA56" s="178">
        <f t="shared" si="17"/>
        <v>0</v>
      </c>
      <c r="AB56" s="178">
        <f t="shared" si="17"/>
        <v>0</v>
      </c>
      <c r="AC56" s="178">
        <f t="shared" si="17"/>
        <v>0</v>
      </c>
      <c r="AD56" s="178">
        <f t="shared" si="17"/>
        <v>0</v>
      </c>
      <c r="AE56" s="184"/>
      <c r="AF56" s="184"/>
      <c r="AG56" s="184"/>
      <c r="AH56" s="184"/>
      <c r="AI56" s="190"/>
      <c r="AJ56" s="190"/>
      <c r="AK56" s="190"/>
      <c r="AL56" s="190"/>
      <c r="AM56" s="190"/>
      <c r="AN56" s="190"/>
      <c r="AO56" s="190"/>
      <c r="AP56" s="206"/>
      <c r="AQ56" s="206"/>
      <c r="AR56" s="206"/>
      <c r="AS56" s="206"/>
      <c r="AT56" s="206"/>
      <c r="AU56" s="206"/>
      <c r="AV56" s="206"/>
      <c r="AW56" s="206"/>
      <c r="AX56" s="206"/>
      <c r="AY56" s="206"/>
      <c r="AZ56" s="206"/>
      <c r="BA56" s="206"/>
      <c r="BB56" s="206"/>
      <c r="BC56" s="206"/>
      <c r="BD56" s="206"/>
      <c r="BE56" s="206"/>
      <c r="BF56" s="206"/>
      <c r="BG56" s="206"/>
      <c r="BH56" s="206"/>
      <c r="BI56" s="206"/>
      <c r="BJ56" s="206"/>
      <c r="BK56" s="206"/>
      <c r="BL56" s="206"/>
      <c r="BM56" s="206"/>
      <c r="BN56" s="206"/>
      <c r="BO56" s="206"/>
      <c r="BP56" s="206"/>
      <c r="BQ56" s="206"/>
      <c r="BR56" s="206"/>
      <c r="BS56" s="206"/>
      <c r="BT56" s="206"/>
      <c r="BU56" s="206"/>
      <c r="BV56" s="206"/>
      <c r="BW56" s="206"/>
      <c r="BX56" s="206"/>
      <c r="BY56" s="206"/>
      <c r="BZ56" s="206"/>
      <c r="CA56" s="206"/>
      <c r="CB56" s="206"/>
      <c r="CC56" s="206"/>
      <c r="CD56" s="206"/>
      <c r="CE56" s="206"/>
      <c r="CF56" s="206"/>
      <c r="CG56" s="206"/>
      <c r="CH56" s="206"/>
      <c r="CI56" s="206"/>
      <c r="CJ56" s="206"/>
      <c r="CK56" s="206"/>
      <c r="CL56" s="206"/>
      <c r="CM56" s="206"/>
      <c r="CN56" s="206"/>
      <c r="CO56" s="206"/>
      <c r="CP56" s="206"/>
      <c r="CQ56" s="206"/>
      <c r="CR56" s="206"/>
      <c r="CS56" s="206"/>
      <c r="CT56" s="206"/>
    </row>
    <row r="57" s="122" customFormat="1" ht="100" hidden="1" customHeight="1" spans="1:98">
      <c r="A57" s="147" t="s">
        <v>41</v>
      </c>
      <c r="B57" s="148" t="s">
        <v>169</v>
      </c>
      <c r="C57" s="148"/>
      <c r="D57" s="148"/>
      <c r="E57" s="149"/>
      <c r="F57" s="149"/>
      <c r="G57" s="149"/>
      <c r="H57" s="149"/>
      <c r="I57" s="149"/>
      <c r="J57" s="148"/>
      <c r="K57" s="178">
        <f>K58+K60</f>
        <v>0</v>
      </c>
      <c r="L57" s="178">
        <f>L58+L60</f>
        <v>0</v>
      </c>
      <c r="M57" s="178">
        <f>M58+M60</f>
        <v>0</v>
      </c>
      <c r="N57" s="178">
        <f>N58+N60</f>
        <v>102</v>
      </c>
      <c r="O57" s="178"/>
      <c r="P57" s="178">
        <f>P58+P60</f>
        <v>60</v>
      </c>
      <c r="Q57" s="178">
        <f>Q58+Q60</f>
        <v>60</v>
      </c>
      <c r="R57" s="178">
        <f>R58+R60</f>
        <v>0</v>
      </c>
      <c r="S57" s="178">
        <f>S58+S60</f>
        <v>0</v>
      </c>
      <c r="T57" s="178">
        <f>T58+T60</f>
        <v>40</v>
      </c>
      <c r="U57" s="178"/>
      <c r="V57" s="178">
        <f t="shared" ref="V57:AD57" si="18">V58+V60</f>
        <v>0</v>
      </c>
      <c r="W57" s="178">
        <f t="shared" si="18"/>
        <v>0</v>
      </c>
      <c r="X57" s="178">
        <f t="shared" si="18"/>
        <v>0</v>
      </c>
      <c r="Y57" s="178">
        <f t="shared" si="18"/>
        <v>0</v>
      </c>
      <c r="Z57" s="178">
        <f t="shared" si="18"/>
        <v>2</v>
      </c>
      <c r="AA57" s="178">
        <f t="shared" si="18"/>
        <v>0</v>
      </c>
      <c r="AB57" s="178">
        <f t="shared" si="18"/>
        <v>0</v>
      </c>
      <c r="AC57" s="178">
        <f t="shared" si="18"/>
        <v>0</v>
      </c>
      <c r="AD57" s="178">
        <f t="shared" si="18"/>
        <v>0</v>
      </c>
      <c r="AE57" s="184"/>
      <c r="AF57" s="184"/>
      <c r="AG57" s="184"/>
      <c r="AH57" s="184"/>
      <c r="AI57" s="190"/>
      <c r="AJ57" s="190"/>
      <c r="AK57" s="190"/>
      <c r="AL57" s="190"/>
      <c r="AM57" s="190"/>
      <c r="AN57" s="190"/>
      <c r="AO57" s="190"/>
      <c r="AP57" s="206"/>
      <c r="AQ57" s="206"/>
      <c r="AR57" s="206"/>
      <c r="AS57" s="206"/>
      <c r="AT57" s="206"/>
      <c r="AU57" s="206"/>
      <c r="AV57" s="206"/>
      <c r="AW57" s="206"/>
      <c r="AX57" s="206"/>
      <c r="AY57" s="206"/>
      <c r="AZ57" s="206"/>
      <c r="BA57" s="206"/>
      <c r="BB57" s="206"/>
      <c r="BC57" s="206"/>
      <c r="BD57" s="206"/>
      <c r="BE57" s="206"/>
      <c r="BF57" s="206"/>
      <c r="BG57" s="206"/>
      <c r="BH57" s="206"/>
      <c r="BI57" s="206"/>
      <c r="BJ57" s="206"/>
      <c r="BK57" s="206"/>
      <c r="BL57" s="206"/>
      <c r="BM57" s="206"/>
      <c r="BN57" s="206"/>
      <c r="BO57" s="206"/>
      <c r="BP57" s="206"/>
      <c r="BQ57" s="206"/>
      <c r="BR57" s="206"/>
      <c r="BS57" s="206"/>
      <c r="BT57" s="206"/>
      <c r="BU57" s="206"/>
      <c r="BV57" s="206"/>
      <c r="BW57" s="206"/>
      <c r="BX57" s="206"/>
      <c r="BY57" s="206"/>
      <c r="BZ57" s="206"/>
      <c r="CA57" s="206"/>
      <c r="CB57" s="206"/>
      <c r="CC57" s="206"/>
      <c r="CD57" s="206"/>
      <c r="CE57" s="206"/>
      <c r="CF57" s="206"/>
      <c r="CG57" s="206"/>
      <c r="CH57" s="206"/>
      <c r="CI57" s="206"/>
      <c r="CJ57" s="206"/>
      <c r="CK57" s="206"/>
      <c r="CL57" s="206"/>
      <c r="CM57" s="206"/>
      <c r="CN57" s="206"/>
      <c r="CO57" s="206"/>
      <c r="CP57" s="206"/>
      <c r="CQ57" s="206"/>
      <c r="CR57" s="206"/>
      <c r="CS57" s="206"/>
      <c r="CT57" s="206"/>
    </row>
    <row r="58" s="122" customFormat="1" ht="100" hidden="1" customHeight="1" spans="1:98">
      <c r="A58" s="156" t="s">
        <v>58</v>
      </c>
      <c r="B58" s="148" t="s">
        <v>170</v>
      </c>
      <c r="C58" s="148"/>
      <c r="D58" s="148"/>
      <c r="E58" s="149"/>
      <c r="F58" s="149"/>
      <c r="G58" s="149"/>
      <c r="H58" s="149"/>
      <c r="I58" s="149"/>
      <c r="J58" s="148"/>
      <c r="K58" s="178">
        <f>SUM(K59)</f>
        <v>0</v>
      </c>
      <c r="L58" s="178">
        <f>SUM(L59)</f>
        <v>0</v>
      </c>
      <c r="M58" s="178">
        <f>SUM(M59)</f>
        <v>0</v>
      </c>
      <c r="N58" s="178">
        <f>SUM(N59)</f>
        <v>102</v>
      </c>
      <c r="O58" s="178"/>
      <c r="P58" s="178">
        <f>SUM(P59)</f>
        <v>60</v>
      </c>
      <c r="Q58" s="178">
        <f>SUM(Q59)</f>
        <v>60</v>
      </c>
      <c r="R58" s="178">
        <f>SUM(R59)</f>
        <v>0</v>
      </c>
      <c r="S58" s="178">
        <f>SUM(S59)</f>
        <v>0</v>
      </c>
      <c r="T58" s="178">
        <f>SUM(T59)</f>
        <v>40</v>
      </c>
      <c r="U58" s="178"/>
      <c r="V58" s="178">
        <f t="shared" ref="V58:AD58" si="19">SUM(V59)</f>
        <v>0</v>
      </c>
      <c r="W58" s="178">
        <f t="shared" si="19"/>
        <v>0</v>
      </c>
      <c r="X58" s="178">
        <f t="shared" si="19"/>
        <v>0</v>
      </c>
      <c r="Y58" s="178">
        <f t="shared" si="19"/>
        <v>0</v>
      </c>
      <c r="Z58" s="178">
        <f t="shared" si="19"/>
        <v>2</v>
      </c>
      <c r="AA58" s="178">
        <f t="shared" si="19"/>
        <v>0</v>
      </c>
      <c r="AB58" s="178">
        <f t="shared" si="19"/>
        <v>0</v>
      </c>
      <c r="AC58" s="178">
        <f t="shared" si="19"/>
        <v>0</v>
      </c>
      <c r="AD58" s="178">
        <f t="shared" si="19"/>
        <v>0</v>
      </c>
      <c r="AE58" s="184"/>
      <c r="AF58" s="184"/>
      <c r="AG58" s="184"/>
      <c r="AH58" s="184"/>
      <c r="AI58" s="190"/>
      <c r="AJ58" s="190"/>
      <c r="AK58" s="190"/>
      <c r="AL58" s="190"/>
      <c r="AM58" s="190"/>
      <c r="AN58" s="190"/>
      <c r="AO58" s="190"/>
      <c r="AP58" s="206"/>
      <c r="AQ58" s="206"/>
      <c r="AR58" s="206"/>
      <c r="AS58" s="206"/>
      <c r="AT58" s="206"/>
      <c r="AU58" s="206"/>
      <c r="AV58" s="206"/>
      <c r="AW58" s="206"/>
      <c r="AX58" s="206"/>
      <c r="AY58" s="206"/>
      <c r="AZ58" s="206"/>
      <c r="BA58" s="206"/>
      <c r="BB58" s="206"/>
      <c r="BC58" s="206"/>
      <c r="BD58" s="206"/>
      <c r="BE58" s="206"/>
      <c r="BF58" s="206"/>
      <c r="BG58" s="206"/>
      <c r="BH58" s="206"/>
      <c r="BI58" s="206"/>
      <c r="BJ58" s="206"/>
      <c r="BK58" s="206"/>
      <c r="BL58" s="206"/>
      <c r="BM58" s="206"/>
      <c r="BN58" s="206"/>
      <c r="BO58" s="206"/>
      <c r="BP58" s="206"/>
      <c r="BQ58" s="206"/>
      <c r="BR58" s="206"/>
      <c r="BS58" s="206"/>
      <c r="BT58" s="206"/>
      <c r="BU58" s="206"/>
      <c r="BV58" s="206"/>
      <c r="BW58" s="206"/>
      <c r="BX58" s="206"/>
      <c r="BY58" s="206"/>
      <c r="BZ58" s="206"/>
      <c r="CA58" s="206"/>
      <c r="CB58" s="206"/>
      <c r="CC58" s="206"/>
      <c r="CD58" s="206"/>
      <c r="CE58" s="206"/>
      <c r="CF58" s="206"/>
      <c r="CG58" s="206"/>
      <c r="CH58" s="206"/>
      <c r="CI58" s="206"/>
      <c r="CJ58" s="206"/>
      <c r="CK58" s="206"/>
      <c r="CL58" s="206"/>
      <c r="CM58" s="206"/>
      <c r="CN58" s="206"/>
      <c r="CO58" s="206"/>
      <c r="CP58" s="206"/>
      <c r="CQ58" s="206"/>
      <c r="CR58" s="206"/>
      <c r="CS58" s="206"/>
      <c r="CT58" s="206"/>
    </row>
    <row r="59" s="124" customFormat="1" ht="298" customHeight="1" spans="1:99">
      <c r="A59" s="151">
        <v>16</v>
      </c>
      <c r="B59" s="152" t="s">
        <v>171</v>
      </c>
      <c r="C59" s="161">
        <v>2025</v>
      </c>
      <c r="D59" s="167" t="s">
        <v>172</v>
      </c>
      <c r="E59" s="152" t="s">
        <v>168</v>
      </c>
      <c r="F59" s="152" t="s">
        <v>170</v>
      </c>
      <c r="G59" s="152" t="s">
        <v>47</v>
      </c>
      <c r="H59" s="152" t="s">
        <v>48</v>
      </c>
      <c r="I59" s="152" t="s">
        <v>49</v>
      </c>
      <c r="J59" s="167" t="s">
        <v>173</v>
      </c>
      <c r="K59" s="175"/>
      <c r="L59" s="175"/>
      <c r="M59" s="175"/>
      <c r="N59" s="175">
        <v>102</v>
      </c>
      <c r="O59" s="175"/>
      <c r="P59" s="175">
        <v>60</v>
      </c>
      <c r="Q59" s="175">
        <v>60</v>
      </c>
      <c r="R59" s="175"/>
      <c r="S59" s="175"/>
      <c r="T59" s="175">
        <v>40</v>
      </c>
      <c r="U59" s="175"/>
      <c r="V59" s="175"/>
      <c r="W59" s="175"/>
      <c r="X59" s="175"/>
      <c r="Y59" s="175"/>
      <c r="Z59" s="175">
        <v>2</v>
      </c>
      <c r="AA59" s="175"/>
      <c r="AB59" s="175"/>
      <c r="AC59" s="175"/>
      <c r="AD59" s="175"/>
      <c r="AE59" s="152" t="s">
        <v>174</v>
      </c>
      <c r="AF59" s="152" t="s">
        <v>175</v>
      </c>
      <c r="AG59" s="152" t="s">
        <v>174</v>
      </c>
      <c r="AH59" s="152" t="s">
        <v>175</v>
      </c>
      <c r="AI59" s="152" t="s">
        <v>176</v>
      </c>
      <c r="AJ59" s="167" t="s">
        <v>177</v>
      </c>
      <c r="AK59" s="167" t="s">
        <v>178</v>
      </c>
      <c r="AL59" s="175" t="s">
        <v>402</v>
      </c>
      <c r="AM59" s="152" t="s">
        <v>403</v>
      </c>
      <c r="AN59" s="152" t="s">
        <v>367</v>
      </c>
      <c r="AP59" s="134"/>
      <c r="AQ59" s="134"/>
      <c r="AR59" s="134"/>
      <c r="AS59" s="134"/>
      <c r="AT59" s="134"/>
      <c r="AU59" s="134"/>
      <c r="AV59" s="134"/>
      <c r="AW59" s="134"/>
      <c r="AX59" s="134"/>
      <c r="AY59" s="134"/>
      <c r="AZ59" s="134"/>
      <c r="BA59" s="134"/>
      <c r="BB59" s="134"/>
      <c r="BC59" s="134"/>
      <c r="BD59" s="134"/>
      <c r="BE59" s="134"/>
      <c r="BF59" s="134"/>
      <c r="BG59" s="134"/>
      <c r="BH59" s="134"/>
      <c r="BI59" s="134"/>
      <c r="BJ59" s="134"/>
      <c r="BK59" s="134"/>
      <c r="BL59" s="134"/>
      <c r="BM59" s="134"/>
      <c r="BN59" s="134"/>
      <c r="BO59" s="134"/>
      <c r="BP59" s="134"/>
      <c r="BQ59" s="134"/>
      <c r="BR59" s="134"/>
      <c r="BS59" s="134"/>
      <c r="BT59" s="134"/>
      <c r="BU59" s="134"/>
      <c r="BV59" s="134"/>
      <c r="BW59" s="134"/>
      <c r="BX59" s="134"/>
      <c r="BY59" s="134"/>
      <c r="BZ59" s="134"/>
      <c r="CA59" s="134"/>
      <c r="CB59" s="134"/>
      <c r="CC59" s="134"/>
      <c r="CD59" s="134"/>
      <c r="CE59" s="134"/>
      <c r="CF59" s="134"/>
      <c r="CG59" s="134"/>
      <c r="CH59" s="134"/>
      <c r="CI59" s="134"/>
      <c r="CJ59" s="134"/>
      <c r="CK59" s="134"/>
      <c r="CL59" s="134"/>
      <c r="CM59" s="134"/>
      <c r="CN59" s="134"/>
      <c r="CO59" s="134"/>
      <c r="CP59" s="134"/>
      <c r="CQ59" s="134"/>
      <c r="CR59" s="134"/>
      <c r="CS59" s="134"/>
      <c r="CT59" s="134"/>
      <c r="CU59" s="213"/>
    </row>
    <row r="60" s="122" customFormat="1" ht="100" hidden="1" customHeight="1" spans="1:98">
      <c r="A60" s="156" t="s">
        <v>58</v>
      </c>
      <c r="B60" s="148" t="s">
        <v>179</v>
      </c>
      <c r="C60" s="148"/>
      <c r="D60" s="148"/>
      <c r="E60" s="149"/>
      <c r="F60" s="149"/>
      <c r="G60" s="149"/>
      <c r="H60" s="149"/>
      <c r="I60" s="149"/>
      <c r="J60" s="148"/>
      <c r="K60" s="178"/>
      <c r="L60" s="178"/>
      <c r="M60" s="178"/>
      <c r="N60" s="178"/>
      <c r="O60" s="178"/>
      <c r="P60" s="178"/>
      <c r="Q60" s="178"/>
      <c r="R60" s="178"/>
      <c r="S60" s="178"/>
      <c r="T60" s="178"/>
      <c r="U60" s="178"/>
      <c r="V60" s="178"/>
      <c r="W60" s="178"/>
      <c r="X60" s="178"/>
      <c r="Y60" s="178"/>
      <c r="Z60" s="178"/>
      <c r="AA60" s="178"/>
      <c r="AB60" s="178"/>
      <c r="AC60" s="178"/>
      <c r="AD60" s="178"/>
      <c r="AE60" s="184"/>
      <c r="AF60" s="184"/>
      <c r="AG60" s="184"/>
      <c r="AH60" s="184"/>
      <c r="AI60" s="190"/>
      <c r="AJ60" s="190"/>
      <c r="AK60" s="190"/>
      <c r="AL60" s="190"/>
      <c r="AM60" s="190"/>
      <c r="AN60" s="190"/>
      <c r="AO60" s="190"/>
      <c r="AP60" s="206"/>
      <c r="AQ60" s="206"/>
      <c r="AR60" s="206"/>
      <c r="AS60" s="206"/>
      <c r="AT60" s="206"/>
      <c r="AU60" s="206"/>
      <c r="AV60" s="206"/>
      <c r="AW60" s="206"/>
      <c r="AX60" s="206"/>
      <c r="AY60" s="206"/>
      <c r="AZ60" s="206"/>
      <c r="BA60" s="206"/>
      <c r="BB60" s="206"/>
      <c r="BC60" s="206"/>
      <c r="BD60" s="206"/>
      <c r="BE60" s="206"/>
      <c r="BF60" s="206"/>
      <c r="BG60" s="206"/>
      <c r="BH60" s="206"/>
      <c r="BI60" s="206"/>
      <c r="BJ60" s="206"/>
      <c r="BK60" s="206"/>
      <c r="BL60" s="206"/>
      <c r="BM60" s="206"/>
      <c r="BN60" s="206"/>
      <c r="BO60" s="206"/>
      <c r="BP60" s="206"/>
      <c r="BQ60" s="206"/>
      <c r="BR60" s="206"/>
      <c r="BS60" s="206"/>
      <c r="BT60" s="206"/>
      <c r="BU60" s="206"/>
      <c r="BV60" s="206"/>
      <c r="BW60" s="206"/>
      <c r="BX60" s="206"/>
      <c r="BY60" s="206"/>
      <c r="BZ60" s="206"/>
      <c r="CA60" s="206"/>
      <c r="CB60" s="206"/>
      <c r="CC60" s="206"/>
      <c r="CD60" s="206"/>
      <c r="CE60" s="206"/>
      <c r="CF60" s="206"/>
      <c r="CG60" s="206"/>
      <c r="CH60" s="206"/>
      <c r="CI60" s="206"/>
      <c r="CJ60" s="206"/>
      <c r="CK60" s="206"/>
      <c r="CL60" s="206"/>
      <c r="CM60" s="206"/>
      <c r="CN60" s="206"/>
      <c r="CO60" s="206"/>
      <c r="CP60" s="206"/>
      <c r="CQ60" s="206"/>
      <c r="CR60" s="206"/>
      <c r="CS60" s="206"/>
      <c r="CT60" s="206"/>
    </row>
    <row r="61" s="122" customFormat="1" ht="100" hidden="1" customHeight="1" spans="1:98">
      <c r="A61" s="156" t="s">
        <v>41</v>
      </c>
      <c r="B61" s="148" t="s">
        <v>180</v>
      </c>
      <c r="C61" s="148"/>
      <c r="D61" s="148"/>
      <c r="E61" s="149"/>
      <c r="F61" s="149"/>
      <c r="G61" s="149"/>
      <c r="H61" s="149"/>
      <c r="I61" s="149"/>
      <c r="J61" s="148"/>
      <c r="K61" s="178">
        <f>K62+K63+K64</f>
        <v>0</v>
      </c>
      <c r="L61" s="178">
        <f>L62+L63+L64</f>
        <v>0</v>
      </c>
      <c r="M61" s="178">
        <f>M62+M63+M64</f>
        <v>0</v>
      </c>
      <c r="N61" s="178">
        <f>N62+N63+N64</f>
        <v>0</v>
      </c>
      <c r="O61" s="178"/>
      <c r="P61" s="178">
        <f>P62+P63+P64</f>
        <v>0</v>
      </c>
      <c r="Q61" s="178">
        <f>Q62+Q63+Q64</f>
        <v>0</v>
      </c>
      <c r="R61" s="178">
        <f>R62+R63+R64</f>
        <v>0</v>
      </c>
      <c r="S61" s="178">
        <f>S62+S63+S64</f>
        <v>0</v>
      </c>
      <c r="T61" s="178">
        <f>T62+T63+T64</f>
        <v>0</v>
      </c>
      <c r="U61" s="178"/>
      <c r="V61" s="178">
        <f t="shared" ref="V61:AD61" si="20">V62+V63+V64</f>
        <v>0</v>
      </c>
      <c r="W61" s="178">
        <f t="shared" si="20"/>
        <v>0</v>
      </c>
      <c r="X61" s="178">
        <f t="shared" si="20"/>
        <v>0</v>
      </c>
      <c r="Y61" s="178">
        <f t="shared" si="20"/>
        <v>0</v>
      </c>
      <c r="Z61" s="178">
        <f t="shared" si="20"/>
        <v>0</v>
      </c>
      <c r="AA61" s="178">
        <f t="shared" si="20"/>
        <v>0</v>
      </c>
      <c r="AB61" s="178">
        <f t="shared" si="20"/>
        <v>0</v>
      </c>
      <c r="AC61" s="178">
        <f t="shared" si="20"/>
        <v>0</v>
      </c>
      <c r="AD61" s="178">
        <f t="shared" si="20"/>
        <v>0</v>
      </c>
      <c r="AE61" s="184"/>
      <c r="AF61" s="184"/>
      <c r="AG61" s="184"/>
      <c r="AH61" s="184"/>
      <c r="AI61" s="190"/>
      <c r="AJ61" s="190"/>
      <c r="AK61" s="190"/>
      <c r="AL61" s="190"/>
      <c r="AM61" s="190"/>
      <c r="AN61" s="190"/>
      <c r="AO61" s="190"/>
      <c r="AP61" s="206"/>
      <c r="AQ61" s="206"/>
      <c r="AR61" s="206"/>
      <c r="AS61" s="206"/>
      <c r="AT61" s="206"/>
      <c r="AU61" s="206"/>
      <c r="AV61" s="206"/>
      <c r="AW61" s="206"/>
      <c r="AX61" s="206"/>
      <c r="AY61" s="206"/>
      <c r="AZ61" s="206"/>
      <c r="BA61" s="206"/>
      <c r="BB61" s="206"/>
      <c r="BC61" s="206"/>
      <c r="BD61" s="206"/>
      <c r="BE61" s="206"/>
      <c r="BF61" s="206"/>
      <c r="BG61" s="206"/>
      <c r="BH61" s="206"/>
      <c r="BI61" s="206"/>
      <c r="BJ61" s="206"/>
      <c r="BK61" s="206"/>
      <c r="BL61" s="206"/>
      <c r="BM61" s="206"/>
      <c r="BN61" s="206"/>
      <c r="BO61" s="206"/>
      <c r="BP61" s="206"/>
      <c r="BQ61" s="206"/>
      <c r="BR61" s="206"/>
      <c r="BS61" s="206"/>
      <c r="BT61" s="206"/>
      <c r="BU61" s="206"/>
      <c r="BV61" s="206"/>
      <c r="BW61" s="206"/>
      <c r="BX61" s="206"/>
      <c r="BY61" s="206"/>
      <c r="BZ61" s="206"/>
      <c r="CA61" s="206"/>
      <c r="CB61" s="206"/>
      <c r="CC61" s="206"/>
      <c r="CD61" s="206"/>
      <c r="CE61" s="206"/>
      <c r="CF61" s="206"/>
      <c r="CG61" s="206"/>
      <c r="CH61" s="206"/>
      <c r="CI61" s="206"/>
      <c r="CJ61" s="206"/>
      <c r="CK61" s="206"/>
      <c r="CL61" s="206"/>
      <c r="CM61" s="206"/>
      <c r="CN61" s="206"/>
      <c r="CO61" s="206"/>
      <c r="CP61" s="206"/>
      <c r="CQ61" s="206"/>
      <c r="CR61" s="206"/>
      <c r="CS61" s="206"/>
      <c r="CT61" s="206"/>
    </row>
    <row r="62" s="122" customFormat="1" ht="100" hidden="1" customHeight="1" spans="1:98">
      <c r="A62" s="156" t="s">
        <v>58</v>
      </c>
      <c r="B62" s="148" t="s">
        <v>181</v>
      </c>
      <c r="C62" s="148"/>
      <c r="D62" s="148"/>
      <c r="E62" s="149"/>
      <c r="F62" s="149"/>
      <c r="G62" s="149"/>
      <c r="H62" s="149"/>
      <c r="I62" s="149"/>
      <c r="J62" s="148"/>
      <c r="K62" s="178"/>
      <c r="L62" s="178"/>
      <c r="M62" s="178"/>
      <c r="N62" s="178"/>
      <c r="O62" s="178"/>
      <c r="P62" s="178"/>
      <c r="Q62" s="178"/>
      <c r="R62" s="178"/>
      <c r="S62" s="178"/>
      <c r="T62" s="178"/>
      <c r="U62" s="178"/>
      <c r="V62" s="178"/>
      <c r="W62" s="178"/>
      <c r="X62" s="178"/>
      <c r="Y62" s="178"/>
      <c r="Z62" s="178"/>
      <c r="AA62" s="178"/>
      <c r="AB62" s="178"/>
      <c r="AC62" s="178"/>
      <c r="AD62" s="178"/>
      <c r="AE62" s="184"/>
      <c r="AF62" s="184"/>
      <c r="AG62" s="184"/>
      <c r="AH62" s="184"/>
      <c r="AI62" s="190"/>
      <c r="AJ62" s="190"/>
      <c r="AK62" s="190"/>
      <c r="AL62" s="190"/>
      <c r="AM62" s="190"/>
      <c r="AN62" s="190"/>
      <c r="AO62" s="190"/>
      <c r="AP62" s="206"/>
      <c r="AQ62" s="206"/>
      <c r="AR62" s="206"/>
      <c r="AS62" s="206"/>
      <c r="AT62" s="206"/>
      <c r="AU62" s="206"/>
      <c r="AV62" s="206"/>
      <c r="AW62" s="206"/>
      <c r="AX62" s="206"/>
      <c r="AY62" s="206"/>
      <c r="AZ62" s="206"/>
      <c r="BA62" s="206"/>
      <c r="BB62" s="206"/>
      <c r="BC62" s="206"/>
      <c r="BD62" s="206"/>
      <c r="BE62" s="206"/>
      <c r="BF62" s="206"/>
      <c r="BG62" s="206"/>
      <c r="BH62" s="206"/>
      <c r="BI62" s="206"/>
      <c r="BJ62" s="206"/>
      <c r="BK62" s="206"/>
      <c r="BL62" s="206"/>
      <c r="BM62" s="206"/>
      <c r="BN62" s="206"/>
      <c r="BO62" s="206"/>
      <c r="BP62" s="206"/>
      <c r="BQ62" s="206"/>
      <c r="BR62" s="206"/>
      <c r="BS62" s="206"/>
      <c r="BT62" s="206"/>
      <c r="BU62" s="206"/>
      <c r="BV62" s="206"/>
      <c r="BW62" s="206"/>
      <c r="BX62" s="206"/>
      <c r="BY62" s="206"/>
      <c r="BZ62" s="206"/>
      <c r="CA62" s="206"/>
      <c r="CB62" s="206"/>
      <c r="CC62" s="206"/>
      <c r="CD62" s="206"/>
      <c r="CE62" s="206"/>
      <c r="CF62" s="206"/>
      <c r="CG62" s="206"/>
      <c r="CH62" s="206"/>
      <c r="CI62" s="206"/>
      <c r="CJ62" s="206"/>
      <c r="CK62" s="206"/>
      <c r="CL62" s="206"/>
      <c r="CM62" s="206"/>
      <c r="CN62" s="206"/>
      <c r="CO62" s="206"/>
      <c r="CP62" s="206"/>
      <c r="CQ62" s="206"/>
      <c r="CR62" s="206"/>
      <c r="CS62" s="206"/>
      <c r="CT62" s="206"/>
    </row>
    <row r="63" s="122" customFormat="1" ht="100" hidden="1" customHeight="1" spans="1:98">
      <c r="A63" s="156" t="s">
        <v>58</v>
      </c>
      <c r="B63" s="148" t="s">
        <v>182</v>
      </c>
      <c r="C63" s="148"/>
      <c r="D63" s="148"/>
      <c r="E63" s="149"/>
      <c r="F63" s="149"/>
      <c r="G63" s="149"/>
      <c r="H63" s="149"/>
      <c r="I63" s="149"/>
      <c r="J63" s="148"/>
      <c r="K63" s="178"/>
      <c r="L63" s="178"/>
      <c r="M63" s="178"/>
      <c r="N63" s="178"/>
      <c r="O63" s="178"/>
      <c r="P63" s="178"/>
      <c r="Q63" s="178"/>
      <c r="R63" s="178"/>
      <c r="S63" s="178"/>
      <c r="T63" s="178"/>
      <c r="U63" s="178"/>
      <c r="V63" s="178"/>
      <c r="W63" s="178"/>
      <c r="X63" s="178"/>
      <c r="Y63" s="178"/>
      <c r="Z63" s="178"/>
      <c r="AA63" s="178"/>
      <c r="AB63" s="178"/>
      <c r="AC63" s="178"/>
      <c r="AD63" s="178"/>
      <c r="AE63" s="184"/>
      <c r="AF63" s="184"/>
      <c r="AG63" s="184"/>
      <c r="AH63" s="184"/>
      <c r="AI63" s="190"/>
      <c r="AJ63" s="190"/>
      <c r="AK63" s="190"/>
      <c r="AL63" s="190"/>
      <c r="AM63" s="190"/>
      <c r="AN63" s="190"/>
      <c r="AO63" s="190"/>
      <c r="AP63" s="206"/>
      <c r="AQ63" s="206"/>
      <c r="AR63" s="206"/>
      <c r="AS63" s="206"/>
      <c r="AT63" s="206"/>
      <c r="AU63" s="206"/>
      <c r="AV63" s="206"/>
      <c r="AW63" s="206"/>
      <c r="AX63" s="206"/>
      <c r="AY63" s="206"/>
      <c r="AZ63" s="206"/>
      <c r="BA63" s="206"/>
      <c r="BB63" s="206"/>
      <c r="BC63" s="206"/>
      <c r="BD63" s="206"/>
      <c r="BE63" s="206"/>
      <c r="BF63" s="206"/>
      <c r="BG63" s="206"/>
      <c r="BH63" s="206"/>
      <c r="BI63" s="206"/>
      <c r="BJ63" s="206"/>
      <c r="BK63" s="206"/>
      <c r="BL63" s="206"/>
      <c r="BM63" s="206"/>
      <c r="BN63" s="206"/>
      <c r="BO63" s="206"/>
      <c r="BP63" s="206"/>
      <c r="BQ63" s="206"/>
      <c r="BR63" s="206"/>
      <c r="BS63" s="206"/>
      <c r="BT63" s="206"/>
      <c r="BU63" s="206"/>
      <c r="BV63" s="206"/>
      <c r="BW63" s="206"/>
      <c r="BX63" s="206"/>
      <c r="BY63" s="206"/>
      <c r="BZ63" s="206"/>
      <c r="CA63" s="206"/>
      <c r="CB63" s="206"/>
      <c r="CC63" s="206"/>
      <c r="CD63" s="206"/>
      <c r="CE63" s="206"/>
      <c r="CF63" s="206"/>
      <c r="CG63" s="206"/>
      <c r="CH63" s="206"/>
      <c r="CI63" s="206"/>
      <c r="CJ63" s="206"/>
      <c r="CK63" s="206"/>
      <c r="CL63" s="206"/>
      <c r="CM63" s="206"/>
      <c r="CN63" s="206"/>
      <c r="CO63" s="206"/>
      <c r="CP63" s="206"/>
      <c r="CQ63" s="206"/>
      <c r="CR63" s="206"/>
      <c r="CS63" s="206"/>
      <c r="CT63" s="206"/>
    </row>
    <row r="64" s="122" customFormat="1" ht="100" hidden="1" customHeight="1" spans="1:98">
      <c r="A64" s="156" t="s">
        <v>58</v>
      </c>
      <c r="B64" s="148" t="s">
        <v>183</v>
      </c>
      <c r="C64" s="148"/>
      <c r="D64" s="148"/>
      <c r="E64" s="149"/>
      <c r="F64" s="149"/>
      <c r="G64" s="149"/>
      <c r="H64" s="149"/>
      <c r="I64" s="149"/>
      <c r="J64" s="148"/>
      <c r="K64" s="178"/>
      <c r="L64" s="178"/>
      <c r="M64" s="178"/>
      <c r="N64" s="178"/>
      <c r="O64" s="178"/>
      <c r="P64" s="178"/>
      <c r="Q64" s="178"/>
      <c r="R64" s="178"/>
      <c r="S64" s="178"/>
      <c r="T64" s="178"/>
      <c r="U64" s="178"/>
      <c r="V64" s="178"/>
      <c r="W64" s="178"/>
      <c r="X64" s="178"/>
      <c r="Y64" s="178"/>
      <c r="Z64" s="178"/>
      <c r="AA64" s="178"/>
      <c r="AB64" s="178"/>
      <c r="AC64" s="178"/>
      <c r="AD64" s="178"/>
      <c r="AE64" s="184"/>
      <c r="AF64" s="184"/>
      <c r="AG64" s="184"/>
      <c r="AH64" s="184"/>
      <c r="AI64" s="190"/>
      <c r="AJ64" s="190"/>
      <c r="AK64" s="190"/>
      <c r="AL64" s="190"/>
      <c r="AM64" s="190"/>
      <c r="AN64" s="190"/>
      <c r="AO64" s="190"/>
      <c r="AP64" s="206"/>
      <c r="AQ64" s="206"/>
      <c r="AR64" s="206"/>
      <c r="AS64" s="206"/>
      <c r="AT64" s="206"/>
      <c r="AU64" s="206"/>
      <c r="AV64" s="206"/>
      <c r="AW64" s="206"/>
      <c r="AX64" s="206"/>
      <c r="AY64" s="206"/>
      <c r="AZ64" s="206"/>
      <c r="BA64" s="206"/>
      <c r="BB64" s="206"/>
      <c r="BC64" s="206"/>
      <c r="BD64" s="206"/>
      <c r="BE64" s="206"/>
      <c r="BF64" s="206"/>
      <c r="BG64" s="206"/>
      <c r="BH64" s="206"/>
      <c r="BI64" s="206"/>
      <c r="BJ64" s="206"/>
      <c r="BK64" s="206"/>
      <c r="BL64" s="206"/>
      <c r="BM64" s="206"/>
      <c r="BN64" s="206"/>
      <c r="BO64" s="206"/>
      <c r="BP64" s="206"/>
      <c r="BQ64" s="206"/>
      <c r="BR64" s="206"/>
      <c r="BS64" s="206"/>
      <c r="BT64" s="206"/>
      <c r="BU64" s="206"/>
      <c r="BV64" s="206"/>
      <c r="BW64" s="206"/>
      <c r="BX64" s="206"/>
      <c r="BY64" s="206"/>
      <c r="BZ64" s="206"/>
      <c r="CA64" s="206"/>
      <c r="CB64" s="206"/>
      <c r="CC64" s="206"/>
      <c r="CD64" s="206"/>
      <c r="CE64" s="206"/>
      <c r="CF64" s="206"/>
      <c r="CG64" s="206"/>
      <c r="CH64" s="206"/>
      <c r="CI64" s="206"/>
      <c r="CJ64" s="206"/>
      <c r="CK64" s="206"/>
      <c r="CL64" s="206"/>
      <c r="CM64" s="206"/>
      <c r="CN64" s="206"/>
      <c r="CO64" s="206"/>
      <c r="CP64" s="206"/>
      <c r="CQ64" s="206"/>
      <c r="CR64" s="206"/>
      <c r="CS64" s="206"/>
      <c r="CT64" s="206"/>
    </row>
    <row r="65" s="122" customFormat="1" ht="100" hidden="1" customHeight="1" spans="1:98">
      <c r="A65" s="156" t="s">
        <v>41</v>
      </c>
      <c r="B65" s="148" t="s">
        <v>184</v>
      </c>
      <c r="C65" s="148"/>
      <c r="D65" s="148"/>
      <c r="E65" s="149"/>
      <c r="F65" s="149"/>
      <c r="G65" s="149"/>
      <c r="H65" s="149"/>
      <c r="I65" s="149"/>
      <c r="J65" s="148"/>
      <c r="K65" s="178">
        <f>K66+K67</f>
        <v>0</v>
      </c>
      <c r="L65" s="178">
        <f>L66+L67</f>
        <v>0</v>
      </c>
      <c r="M65" s="178">
        <f>M66+M67</f>
        <v>0</v>
      </c>
      <c r="N65" s="178">
        <f>N66+N67</f>
        <v>0</v>
      </c>
      <c r="O65" s="178"/>
      <c r="P65" s="178">
        <f>P66+P67</f>
        <v>0</v>
      </c>
      <c r="Q65" s="178">
        <f>Q66+Q67</f>
        <v>0</v>
      </c>
      <c r="R65" s="178">
        <f>R66+R67</f>
        <v>0</v>
      </c>
      <c r="S65" s="178">
        <f>S66+S67</f>
        <v>0</v>
      </c>
      <c r="T65" s="178">
        <f>T66+T67</f>
        <v>0</v>
      </c>
      <c r="U65" s="178"/>
      <c r="V65" s="178">
        <f t="shared" ref="V65:AD65" si="21">V66+V67</f>
        <v>0</v>
      </c>
      <c r="W65" s="178">
        <f t="shared" si="21"/>
        <v>0</v>
      </c>
      <c r="X65" s="178">
        <f t="shared" si="21"/>
        <v>0</v>
      </c>
      <c r="Y65" s="178">
        <f t="shared" si="21"/>
        <v>0</v>
      </c>
      <c r="Z65" s="178">
        <f t="shared" si="21"/>
        <v>0</v>
      </c>
      <c r="AA65" s="178">
        <f t="shared" si="21"/>
        <v>0</v>
      </c>
      <c r="AB65" s="178">
        <f t="shared" si="21"/>
        <v>0</v>
      </c>
      <c r="AC65" s="178">
        <f t="shared" si="21"/>
        <v>0</v>
      </c>
      <c r="AD65" s="178">
        <f t="shared" si="21"/>
        <v>0</v>
      </c>
      <c r="AE65" s="184"/>
      <c r="AF65" s="184"/>
      <c r="AG65" s="184"/>
      <c r="AH65" s="184"/>
      <c r="AI65" s="190"/>
      <c r="AJ65" s="190"/>
      <c r="AK65" s="190"/>
      <c r="AL65" s="190"/>
      <c r="AM65" s="190"/>
      <c r="AN65" s="190"/>
      <c r="AO65" s="190"/>
      <c r="AP65" s="206"/>
      <c r="AQ65" s="206"/>
      <c r="AR65" s="206"/>
      <c r="AS65" s="206"/>
      <c r="AT65" s="206"/>
      <c r="AU65" s="206"/>
      <c r="AV65" s="206"/>
      <c r="AW65" s="206"/>
      <c r="AX65" s="206"/>
      <c r="AY65" s="206"/>
      <c r="AZ65" s="206"/>
      <c r="BA65" s="206"/>
      <c r="BB65" s="206"/>
      <c r="BC65" s="206"/>
      <c r="BD65" s="206"/>
      <c r="BE65" s="206"/>
      <c r="BF65" s="206"/>
      <c r="BG65" s="206"/>
      <c r="BH65" s="206"/>
      <c r="BI65" s="206"/>
      <c r="BJ65" s="206"/>
      <c r="BK65" s="206"/>
      <c r="BL65" s="206"/>
      <c r="BM65" s="206"/>
      <c r="BN65" s="206"/>
      <c r="BO65" s="206"/>
      <c r="BP65" s="206"/>
      <c r="BQ65" s="206"/>
      <c r="BR65" s="206"/>
      <c r="BS65" s="206"/>
      <c r="BT65" s="206"/>
      <c r="BU65" s="206"/>
      <c r="BV65" s="206"/>
      <c r="BW65" s="206"/>
      <c r="BX65" s="206"/>
      <c r="BY65" s="206"/>
      <c r="BZ65" s="206"/>
      <c r="CA65" s="206"/>
      <c r="CB65" s="206"/>
      <c r="CC65" s="206"/>
      <c r="CD65" s="206"/>
      <c r="CE65" s="206"/>
      <c r="CF65" s="206"/>
      <c r="CG65" s="206"/>
      <c r="CH65" s="206"/>
      <c r="CI65" s="206"/>
      <c r="CJ65" s="206"/>
      <c r="CK65" s="206"/>
      <c r="CL65" s="206"/>
      <c r="CM65" s="206"/>
      <c r="CN65" s="206"/>
      <c r="CO65" s="206"/>
      <c r="CP65" s="206"/>
      <c r="CQ65" s="206"/>
      <c r="CR65" s="206"/>
      <c r="CS65" s="206"/>
      <c r="CT65" s="206"/>
    </row>
    <row r="66" s="122" customFormat="1" ht="100" hidden="1" customHeight="1" spans="1:98">
      <c r="A66" s="156" t="s">
        <v>58</v>
      </c>
      <c r="B66" s="148" t="s">
        <v>185</v>
      </c>
      <c r="C66" s="148"/>
      <c r="D66" s="148"/>
      <c r="E66" s="149"/>
      <c r="F66" s="149"/>
      <c r="G66" s="149"/>
      <c r="H66" s="149"/>
      <c r="I66" s="149"/>
      <c r="J66" s="148"/>
      <c r="K66" s="178"/>
      <c r="L66" s="178"/>
      <c r="M66" s="178"/>
      <c r="N66" s="178"/>
      <c r="O66" s="178"/>
      <c r="P66" s="178"/>
      <c r="Q66" s="178"/>
      <c r="R66" s="178"/>
      <c r="S66" s="178"/>
      <c r="T66" s="178"/>
      <c r="U66" s="178"/>
      <c r="V66" s="178"/>
      <c r="W66" s="178"/>
      <c r="X66" s="178"/>
      <c r="Y66" s="178"/>
      <c r="Z66" s="178"/>
      <c r="AA66" s="178"/>
      <c r="AB66" s="178"/>
      <c r="AC66" s="178"/>
      <c r="AD66" s="178"/>
      <c r="AE66" s="184"/>
      <c r="AF66" s="184"/>
      <c r="AG66" s="184"/>
      <c r="AH66" s="184"/>
      <c r="AI66" s="190"/>
      <c r="AJ66" s="190"/>
      <c r="AK66" s="190"/>
      <c r="AL66" s="190"/>
      <c r="AM66" s="190"/>
      <c r="AN66" s="190"/>
      <c r="AO66" s="190"/>
      <c r="AP66" s="206"/>
      <c r="AQ66" s="206"/>
      <c r="AR66" s="206"/>
      <c r="AS66" s="206"/>
      <c r="AT66" s="206"/>
      <c r="AU66" s="206"/>
      <c r="AV66" s="206"/>
      <c r="AW66" s="206"/>
      <c r="AX66" s="206"/>
      <c r="AY66" s="206"/>
      <c r="AZ66" s="206"/>
      <c r="BA66" s="206"/>
      <c r="BB66" s="206"/>
      <c r="BC66" s="206"/>
      <c r="BD66" s="206"/>
      <c r="BE66" s="206"/>
      <c r="BF66" s="206"/>
      <c r="BG66" s="206"/>
      <c r="BH66" s="206"/>
      <c r="BI66" s="206"/>
      <c r="BJ66" s="206"/>
      <c r="BK66" s="206"/>
      <c r="BL66" s="206"/>
      <c r="BM66" s="206"/>
      <c r="BN66" s="206"/>
      <c r="BO66" s="206"/>
      <c r="BP66" s="206"/>
      <c r="BQ66" s="206"/>
      <c r="BR66" s="206"/>
      <c r="BS66" s="206"/>
      <c r="BT66" s="206"/>
      <c r="BU66" s="206"/>
      <c r="BV66" s="206"/>
      <c r="BW66" s="206"/>
      <c r="BX66" s="206"/>
      <c r="BY66" s="206"/>
      <c r="BZ66" s="206"/>
      <c r="CA66" s="206"/>
      <c r="CB66" s="206"/>
      <c r="CC66" s="206"/>
      <c r="CD66" s="206"/>
      <c r="CE66" s="206"/>
      <c r="CF66" s="206"/>
      <c r="CG66" s="206"/>
      <c r="CH66" s="206"/>
      <c r="CI66" s="206"/>
      <c r="CJ66" s="206"/>
      <c r="CK66" s="206"/>
      <c r="CL66" s="206"/>
      <c r="CM66" s="206"/>
      <c r="CN66" s="206"/>
      <c r="CO66" s="206"/>
      <c r="CP66" s="206"/>
      <c r="CQ66" s="206"/>
      <c r="CR66" s="206"/>
      <c r="CS66" s="206"/>
      <c r="CT66" s="206"/>
    </row>
    <row r="67" s="122" customFormat="1" ht="100" hidden="1" customHeight="1" spans="1:98">
      <c r="A67" s="156" t="s">
        <v>58</v>
      </c>
      <c r="B67" s="148" t="s">
        <v>186</v>
      </c>
      <c r="C67" s="148"/>
      <c r="D67" s="148"/>
      <c r="E67" s="149"/>
      <c r="F67" s="149"/>
      <c r="G67" s="149"/>
      <c r="H67" s="149"/>
      <c r="I67" s="149"/>
      <c r="J67" s="148"/>
      <c r="K67" s="178"/>
      <c r="L67" s="178"/>
      <c r="M67" s="178"/>
      <c r="N67" s="178"/>
      <c r="O67" s="178"/>
      <c r="P67" s="178"/>
      <c r="Q67" s="178"/>
      <c r="R67" s="178"/>
      <c r="S67" s="178"/>
      <c r="T67" s="178"/>
      <c r="U67" s="178"/>
      <c r="V67" s="178"/>
      <c r="W67" s="178"/>
      <c r="X67" s="178"/>
      <c r="Y67" s="178"/>
      <c r="Z67" s="178"/>
      <c r="AA67" s="178"/>
      <c r="AB67" s="178"/>
      <c r="AC67" s="178"/>
      <c r="AD67" s="178"/>
      <c r="AE67" s="184"/>
      <c r="AF67" s="184"/>
      <c r="AG67" s="184"/>
      <c r="AH67" s="184"/>
      <c r="AI67" s="190"/>
      <c r="AJ67" s="190"/>
      <c r="AK67" s="190"/>
      <c r="AL67" s="190"/>
      <c r="AM67" s="190"/>
      <c r="AN67" s="190"/>
      <c r="AO67" s="190"/>
      <c r="AP67" s="206"/>
      <c r="AQ67" s="206"/>
      <c r="AR67" s="206"/>
      <c r="AS67" s="206"/>
      <c r="AT67" s="206"/>
      <c r="AU67" s="206"/>
      <c r="AV67" s="206"/>
      <c r="AW67" s="206"/>
      <c r="AX67" s="206"/>
      <c r="AY67" s="206"/>
      <c r="AZ67" s="206"/>
      <c r="BA67" s="206"/>
      <c r="BB67" s="206"/>
      <c r="BC67" s="206"/>
      <c r="BD67" s="206"/>
      <c r="BE67" s="206"/>
      <c r="BF67" s="206"/>
      <c r="BG67" s="206"/>
      <c r="BH67" s="206"/>
      <c r="BI67" s="206"/>
      <c r="BJ67" s="206"/>
      <c r="BK67" s="206"/>
      <c r="BL67" s="206"/>
      <c r="BM67" s="206"/>
      <c r="BN67" s="206"/>
      <c r="BO67" s="206"/>
      <c r="BP67" s="206"/>
      <c r="BQ67" s="206"/>
      <c r="BR67" s="206"/>
      <c r="BS67" s="206"/>
      <c r="BT67" s="206"/>
      <c r="BU67" s="206"/>
      <c r="BV67" s="206"/>
      <c r="BW67" s="206"/>
      <c r="BX67" s="206"/>
      <c r="BY67" s="206"/>
      <c r="BZ67" s="206"/>
      <c r="CA67" s="206"/>
      <c r="CB67" s="206"/>
      <c r="CC67" s="206"/>
      <c r="CD67" s="206"/>
      <c r="CE67" s="206"/>
      <c r="CF67" s="206"/>
      <c r="CG67" s="206"/>
      <c r="CH67" s="206"/>
      <c r="CI67" s="206"/>
      <c r="CJ67" s="206"/>
      <c r="CK67" s="206"/>
      <c r="CL67" s="206"/>
      <c r="CM67" s="206"/>
      <c r="CN67" s="206"/>
      <c r="CO67" s="206"/>
      <c r="CP67" s="206"/>
      <c r="CQ67" s="206"/>
      <c r="CR67" s="206"/>
      <c r="CS67" s="206"/>
      <c r="CT67" s="206"/>
    </row>
    <row r="68" s="122" customFormat="1" ht="100" hidden="1" customHeight="1" spans="1:98">
      <c r="A68" s="156" t="s">
        <v>41</v>
      </c>
      <c r="B68" s="148" t="s">
        <v>187</v>
      </c>
      <c r="C68" s="148"/>
      <c r="D68" s="148"/>
      <c r="E68" s="149"/>
      <c r="F68" s="149"/>
      <c r="G68" s="149"/>
      <c r="H68" s="149"/>
      <c r="I68" s="149"/>
      <c r="J68" s="148"/>
      <c r="K68" s="178">
        <f>K69+K70+K71</f>
        <v>0</v>
      </c>
      <c r="L68" s="178">
        <f>L69+L70+L71</f>
        <v>0</v>
      </c>
      <c r="M68" s="178">
        <f>M69+M70+M71</f>
        <v>0</v>
      </c>
      <c r="N68" s="178">
        <f>N69+N70+N71</f>
        <v>0</v>
      </c>
      <c r="O68" s="178"/>
      <c r="P68" s="178">
        <f>P69+P70+P71</f>
        <v>0</v>
      </c>
      <c r="Q68" s="178">
        <f>Q69+Q70+Q71</f>
        <v>0</v>
      </c>
      <c r="R68" s="178">
        <f>R69+R70+R71</f>
        <v>0</v>
      </c>
      <c r="S68" s="178">
        <f>S69+S70+S71</f>
        <v>0</v>
      </c>
      <c r="T68" s="178">
        <f>T69+T70+T71</f>
        <v>0</v>
      </c>
      <c r="U68" s="178"/>
      <c r="V68" s="178">
        <f t="shared" ref="V68:AD68" si="22">V69+V70+V71</f>
        <v>0</v>
      </c>
      <c r="W68" s="178">
        <f t="shared" si="22"/>
        <v>0</v>
      </c>
      <c r="X68" s="178">
        <f t="shared" si="22"/>
        <v>0</v>
      </c>
      <c r="Y68" s="178">
        <f t="shared" si="22"/>
        <v>0</v>
      </c>
      <c r="Z68" s="178">
        <f t="shared" si="22"/>
        <v>0</v>
      </c>
      <c r="AA68" s="178">
        <f t="shared" si="22"/>
        <v>0</v>
      </c>
      <c r="AB68" s="178">
        <f t="shared" si="22"/>
        <v>0</v>
      </c>
      <c r="AC68" s="178">
        <f t="shared" si="22"/>
        <v>0</v>
      </c>
      <c r="AD68" s="178">
        <f t="shared" si="22"/>
        <v>0</v>
      </c>
      <c r="AE68" s="184"/>
      <c r="AF68" s="184"/>
      <c r="AG68" s="184"/>
      <c r="AH68" s="184"/>
      <c r="AI68" s="190"/>
      <c r="AJ68" s="190"/>
      <c r="AK68" s="190"/>
      <c r="AL68" s="190"/>
      <c r="AM68" s="190"/>
      <c r="AN68" s="190"/>
      <c r="AO68" s="190"/>
      <c r="AP68" s="206"/>
      <c r="AQ68" s="206"/>
      <c r="AR68" s="206"/>
      <c r="AS68" s="206"/>
      <c r="AT68" s="206"/>
      <c r="AU68" s="206"/>
      <c r="AV68" s="206"/>
      <c r="AW68" s="206"/>
      <c r="AX68" s="206"/>
      <c r="AY68" s="206"/>
      <c r="AZ68" s="206"/>
      <c r="BA68" s="206"/>
      <c r="BB68" s="206"/>
      <c r="BC68" s="206"/>
      <c r="BD68" s="206"/>
      <c r="BE68" s="206"/>
      <c r="BF68" s="206"/>
      <c r="BG68" s="206"/>
      <c r="BH68" s="206"/>
      <c r="BI68" s="206"/>
      <c r="BJ68" s="206"/>
      <c r="BK68" s="206"/>
      <c r="BL68" s="206"/>
      <c r="BM68" s="206"/>
      <c r="BN68" s="206"/>
      <c r="BO68" s="206"/>
      <c r="BP68" s="206"/>
      <c r="BQ68" s="206"/>
      <c r="BR68" s="206"/>
      <c r="BS68" s="206"/>
      <c r="BT68" s="206"/>
      <c r="BU68" s="206"/>
      <c r="BV68" s="206"/>
      <c r="BW68" s="206"/>
      <c r="BX68" s="206"/>
      <c r="BY68" s="206"/>
      <c r="BZ68" s="206"/>
      <c r="CA68" s="206"/>
      <c r="CB68" s="206"/>
      <c r="CC68" s="206"/>
      <c r="CD68" s="206"/>
      <c r="CE68" s="206"/>
      <c r="CF68" s="206"/>
      <c r="CG68" s="206"/>
      <c r="CH68" s="206"/>
      <c r="CI68" s="206"/>
      <c r="CJ68" s="206"/>
      <c r="CK68" s="206"/>
      <c r="CL68" s="206"/>
      <c r="CM68" s="206"/>
      <c r="CN68" s="206"/>
      <c r="CO68" s="206"/>
      <c r="CP68" s="206"/>
      <c r="CQ68" s="206"/>
      <c r="CR68" s="206"/>
      <c r="CS68" s="206"/>
      <c r="CT68" s="206"/>
    </row>
    <row r="69" s="122" customFormat="1" ht="100" hidden="1" customHeight="1" spans="1:98">
      <c r="A69" s="156" t="s">
        <v>58</v>
      </c>
      <c r="B69" s="148" t="s">
        <v>188</v>
      </c>
      <c r="C69" s="148"/>
      <c r="D69" s="148"/>
      <c r="E69" s="149"/>
      <c r="F69" s="149"/>
      <c r="G69" s="149"/>
      <c r="H69" s="149"/>
      <c r="I69" s="149"/>
      <c r="J69" s="148"/>
      <c r="K69" s="178"/>
      <c r="L69" s="178"/>
      <c r="M69" s="178"/>
      <c r="N69" s="178"/>
      <c r="O69" s="178"/>
      <c r="P69" s="178"/>
      <c r="Q69" s="178"/>
      <c r="R69" s="178"/>
      <c r="S69" s="178"/>
      <c r="T69" s="178"/>
      <c r="U69" s="178"/>
      <c r="V69" s="178"/>
      <c r="W69" s="178"/>
      <c r="X69" s="178"/>
      <c r="Y69" s="178"/>
      <c r="Z69" s="178"/>
      <c r="AA69" s="178"/>
      <c r="AB69" s="178"/>
      <c r="AC69" s="178"/>
      <c r="AD69" s="178"/>
      <c r="AE69" s="184"/>
      <c r="AF69" s="184"/>
      <c r="AG69" s="184"/>
      <c r="AH69" s="184"/>
      <c r="AI69" s="190"/>
      <c r="AJ69" s="190"/>
      <c r="AK69" s="190"/>
      <c r="AL69" s="190"/>
      <c r="AM69" s="190"/>
      <c r="AN69" s="190"/>
      <c r="AO69" s="190"/>
      <c r="AP69" s="206"/>
      <c r="AQ69" s="206"/>
      <c r="AR69" s="206"/>
      <c r="AS69" s="206"/>
      <c r="AT69" s="206"/>
      <c r="AU69" s="206"/>
      <c r="AV69" s="206"/>
      <c r="AW69" s="206"/>
      <c r="AX69" s="206"/>
      <c r="AY69" s="206"/>
      <c r="AZ69" s="206"/>
      <c r="BA69" s="206"/>
      <c r="BB69" s="206"/>
      <c r="BC69" s="206"/>
      <c r="BD69" s="206"/>
      <c r="BE69" s="206"/>
      <c r="BF69" s="206"/>
      <c r="BG69" s="206"/>
      <c r="BH69" s="206"/>
      <c r="BI69" s="206"/>
      <c r="BJ69" s="206"/>
      <c r="BK69" s="206"/>
      <c r="BL69" s="206"/>
      <c r="BM69" s="206"/>
      <c r="BN69" s="206"/>
      <c r="BO69" s="206"/>
      <c r="BP69" s="206"/>
      <c r="BQ69" s="206"/>
      <c r="BR69" s="206"/>
      <c r="BS69" s="206"/>
      <c r="BT69" s="206"/>
      <c r="BU69" s="206"/>
      <c r="BV69" s="206"/>
      <c r="BW69" s="206"/>
      <c r="BX69" s="206"/>
      <c r="BY69" s="206"/>
      <c r="BZ69" s="206"/>
      <c r="CA69" s="206"/>
      <c r="CB69" s="206"/>
      <c r="CC69" s="206"/>
      <c r="CD69" s="206"/>
      <c r="CE69" s="206"/>
      <c r="CF69" s="206"/>
      <c r="CG69" s="206"/>
      <c r="CH69" s="206"/>
      <c r="CI69" s="206"/>
      <c r="CJ69" s="206"/>
      <c r="CK69" s="206"/>
      <c r="CL69" s="206"/>
      <c r="CM69" s="206"/>
      <c r="CN69" s="206"/>
      <c r="CO69" s="206"/>
      <c r="CP69" s="206"/>
      <c r="CQ69" s="206"/>
      <c r="CR69" s="206"/>
      <c r="CS69" s="206"/>
      <c r="CT69" s="206"/>
    </row>
    <row r="70" s="122" customFormat="1" ht="100" hidden="1" customHeight="1" spans="1:98">
      <c r="A70" s="156" t="s">
        <v>58</v>
      </c>
      <c r="B70" s="148" t="s">
        <v>189</v>
      </c>
      <c r="C70" s="148"/>
      <c r="D70" s="148"/>
      <c r="E70" s="149"/>
      <c r="F70" s="149"/>
      <c r="G70" s="149"/>
      <c r="H70" s="149"/>
      <c r="I70" s="149"/>
      <c r="J70" s="148"/>
      <c r="K70" s="178"/>
      <c r="L70" s="178"/>
      <c r="M70" s="178"/>
      <c r="N70" s="178"/>
      <c r="O70" s="178"/>
      <c r="P70" s="178"/>
      <c r="Q70" s="178"/>
      <c r="R70" s="178"/>
      <c r="S70" s="178"/>
      <c r="T70" s="178"/>
      <c r="U70" s="178"/>
      <c r="V70" s="178"/>
      <c r="W70" s="178"/>
      <c r="X70" s="178"/>
      <c r="Y70" s="178"/>
      <c r="Z70" s="178"/>
      <c r="AA70" s="178"/>
      <c r="AB70" s="178"/>
      <c r="AC70" s="178"/>
      <c r="AD70" s="178"/>
      <c r="AE70" s="184"/>
      <c r="AF70" s="184"/>
      <c r="AG70" s="184"/>
      <c r="AH70" s="184"/>
      <c r="AI70" s="190"/>
      <c r="AJ70" s="190"/>
      <c r="AK70" s="190"/>
      <c r="AL70" s="190"/>
      <c r="AM70" s="190"/>
      <c r="AN70" s="190"/>
      <c r="AO70" s="190"/>
      <c r="AP70" s="206"/>
      <c r="AQ70" s="206"/>
      <c r="AR70" s="206"/>
      <c r="AS70" s="206"/>
      <c r="AT70" s="206"/>
      <c r="AU70" s="206"/>
      <c r="AV70" s="206"/>
      <c r="AW70" s="206"/>
      <c r="AX70" s="206"/>
      <c r="AY70" s="206"/>
      <c r="AZ70" s="206"/>
      <c r="BA70" s="206"/>
      <c r="BB70" s="206"/>
      <c r="BC70" s="206"/>
      <c r="BD70" s="206"/>
      <c r="BE70" s="206"/>
      <c r="BF70" s="206"/>
      <c r="BG70" s="206"/>
      <c r="BH70" s="206"/>
      <c r="BI70" s="206"/>
      <c r="BJ70" s="206"/>
      <c r="BK70" s="206"/>
      <c r="BL70" s="206"/>
      <c r="BM70" s="206"/>
      <c r="BN70" s="206"/>
      <c r="BO70" s="206"/>
      <c r="BP70" s="206"/>
      <c r="BQ70" s="206"/>
      <c r="BR70" s="206"/>
      <c r="BS70" s="206"/>
      <c r="BT70" s="206"/>
      <c r="BU70" s="206"/>
      <c r="BV70" s="206"/>
      <c r="BW70" s="206"/>
      <c r="BX70" s="206"/>
      <c r="BY70" s="206"/>
      <c r="BZ70" s="206"/>
      <c r="CA70" s="206"/>
      <c r="CB70" s="206"/>
      <c r="CC70" s="206"/>
      <c r="CD70" s="206"/>
      <c r="CE70" s="206"/>
      <c r="CF70" s="206"/>
      <c r="CG70" s="206"/>
      <c r="CH70" s="206"/>
      <c r="CI70" s="206"/>
      <c r="CJ70" s="206"/>
      <c r="CK70" s="206"/>
      <c r="CL70" s="206"/>
      <c r="CM70" s="206"/>
      <c r="CN70" s="206"/>
      <c r="CO70" s="206"/>
      <c r="CP70" s="206"/>
      <c r="CQ70" s="206"/>
      <c r="CR70" s="206"/>
      <c r="CS70" s="206"/>
      <c r="CT70" s="206"/>
    </row>
    <row r="71" s="122" customFormat="1" ht="100" hidden="1" customHeight="1" spans="1:98">
      <c r="A71" s="156" t="s">
        <v>58</v>
      </c>
      <c r="B71" s="148" t="s">
        <v>190</v>
      </c>
      <c r="C71" s="148"/>
      <c r="D71" s="148"/>
      <c r="E71" s="149"/>
      <c r="F71" s="149"/>
      <c r="G71" s="149"/>
      <c r="H71" s="149"/>
      <c r="I71" s="149"/>
      <c r="J71" s="148"/>
      <c r="K71" s="178"/>
      <c r="L71" s="178"/>
      <c r="M71" s="178"/>
      <c r="N71" s="178"/>
      <c r="O71" s="178"/>
      <c r="P71" s="178"/>
      <c r="Q71" s="178"/>
      <c r="R71" s="178"/>
      <c r="S71" s="178"/>
      <c r="T71" s="178"/>
      <c r="U71" s="178"/>
      <c r="V71" s="178"/>
      <c r="W71" s="178"/>
      <c r="X71" s="178"/>
      <c r="Y71" s="178"/>
      <c r="Z71" s="178"/>
      <c r="AA71" s="178"/>
      <c r="AB71" s="178"/>
      <c r="AC71" s="178"/>
      <c r="AD71" s="178"/>
      <c r="AE71" s="184"/>
      <c r="AF71" s="184"/>
      <c r="AG71" s="184"/>
      <c r="AH71" s="184"/>
      <c r="AI71" s="190"/>
      <c r="AJ71" s="190"/>
      <c r="AK71" s="190"/>
      <c r="AL71" s="190"/>
      <c r="AM71" s="190"/>
      <c r="AN71" s="190"/>
      <c r="AO71" s="190"/>
      <c r="AP71" s="206"/>
      <c r="AQ71" s="206"/>
      <c r="AR71" s="206"/>
      <c r="AS71" s="206"/>
      <c r="AT71" s="206"/>
      <c r="AU71" s="206"/>
      <c r="AV71" s="206"/>
      <c r="AW71" s="206"/>
      <c r="AX71" s="206"/>
      <c r="AY71" s="206"/>
      <c r="AZ71" s="206"/>
      <c r="BA71" s="206"/>
      <c r="BB71" s="206"/>
      <c r="BC71" s="206"/>
      <c r="BD71" s="206"/>
      <c r="BE71" s="206"/>
      <c r="BF71" s="206"/>
      <c r="BG71" s="206"/>
      <c r="BH71" s="206"/>
      <c r="BI71" s="206"/>
      <c r="BJ71" s="206"/>
      <c r="BK71" s="206"/>
      <c r="BL71" s="206"/>
      <c r="BM71" s="206"/>
      <c r="BN71" s="206"/>
      <c r="BO71" s="206"/>
      <c r="BP71" s="206"/>
      <c r="BQ71" s="206"/>
      <c r="BR71" s="206"/>
      <c r="BS71" s="206"/>
      <c r="BT71" s="206"/>
      <c r="BU71" s="206"/>
      <c r="BV71" s="206"/>
      <c r="BW71" s="206"/>
      <c r="BX71" s="206"/>
      <c r="BY71" s="206"/>
      <c r="BZ71" s="206"/>
      <c r="CA71" s="206"/>
      <c r="CB71" s="206"/>
      <c r="CC71" s="206"/>
      <c r="CD71" s="206"/>
      <c r="CE71" s="206"/>
      <c r="CF71" s="206"/>
      <c r="CG71" s="206"/>
      <c r="CH71" s="206"/>
      <c r="CI71" s="206"/>
      <c r="CJ71" s="206"/>
      <c r="CK71" s="206"/>
      <c r="CL71" s="206"/>
      <c r="CM71" s="206"/>
      <c r="CN71" s="206"/>
      <c r="CO71" s="206"/>
      <c r="CP71" s="206"/>
      <c r="CQ71" s="206"/>
      <c r="CR71" s="206"/>
      <c r="CS71" s="206"/>
      <c r="CT71" s="206"/>
    </row>
    <row r="72" s="122" customFormat="1" ht="100" hidden="1" customHeight="1" spans="1:98">
      <c r="A72" s="156" t="s">
        <v>41</v>
      </c>
      <c r="B72" s="148" t="s">
        <v>191</v>
      </c>
      <c r="C72" s="148"/>
      <c r="D72" s="148"/>
      <c r="E72" s="149"/>
      <c r="F72" s="149"/>
      <c r="G72" s="149"/>
      <c r="H72" s="149"/>
      <c r="I72" s="149"/>
      <c r="J72" s="148"/>
      <c r="K72" s="178">
        <f>K73</f>
        <v>0</v>
      </c>
      <c r="L72" s="178">
        <f>L73</f>
        <v>0</v>
      </c>
      <c r="M72" s="178">
        <f>M73</f>
        <v>0</v>
      </c>
      <c r="N72" s="178">
        <f>N73</f>
        <v>0</v>
      </c>
      <c r="O72" s="178"/>
      <c r="P72" s="178">
        <f>P73</f>
        <v>0</v>
      </c>
      <c r="Q72" s="178">
        <f>Q73</f>
        <v>0</v>
      </c>
      <c r="R72" s="178">
        <f>R73</f>
        <v>0</v>
      </c>
      <c r="S72" s="178">
        <f>S73</f>
        <v>0</v>
      </c>
      <c r="T72" s="178">
        <f>T73</f>
        <v>0</v>
      </c>
      <c r="U72" s="178"/>
      <c r="V72" s="178">
        <f t="shared" ref="V72:AD72" si="23">V73</f>
        <v>0</v>
      </c>
      <c r="W72" s="178">
        <f t="shared" si="23"/>
        <v>0</v>
      </c>
      <c r="X72" s="178">
        <f t="shared" si="23"/>
        <v>0</v>
      </c>
      <c r="Y72" s="178">
        <f t="shared" si="23"/>
        <v>0</v>
      </c>
      <c r="Z72" s="178">
        <f t="shared" si="23"/>
        <v>0</v>
      </c>
      <c r="AA72" s="178">
        <f t="shared" si="23"/>
        <v>0</v>
      </c>
      <c r="AB72" s="178">
        <f t="shared" si="23"/>
        <v>0</v>
      </c>
      <c r="AC72" s="178">
        <f t="shared" si="23"/>
        <v>0</v>
      </c>
      <c r="AD72" s="178">
        <f t="shared" si="23"/>
        <v>0</v>
      </c>
      <c r="AE72" s="184"/>
      <c r="AF72" s="184"/>
      <c r="AG72" s="184"/>
      <c r="AH72" s="184"/>
      <c r="AI72" s="190"/>
      <c r="AJ72" s="190"/>
      <c r="AK72" s="190"/>
      <c r="AL72" s="190"/>
      <c r="AM72" s="190"/>
      <c r="AN72" s="190"/>
      <c r="AO72" s="190"/>
      <c r="AP72" s="206"/>
      <c r="AQ72" s="206"/>
      <c r="AR72" s="206"/>
      <c r="AS72" s="206"/>
      <c r="AT72" s="206"/>
      <c r="AU72" s="206"/>
      <c r="AV72" s="206"/>
      <c r="AW72" s="206"/>
      <c r="AX72" s="206"/>
      <c r="AY72" s="206"/>
      <c r="AZ72" s="206"/>
      <c r="BA72" s="206"/>
      <c r="BB72" s="206"/>
      <c r="BC72" s="206"/>
      <c r="BD72" s="206"/>
      <c r="BE72" s="206"/>
      <c r="BF72" s="206"/>
      <c r="BG72" s="206"/>
      <c r="BH72" s="206"/>
      <c r="BI72" s="206"/>
      <c r="BJ72" s="206"/>
      <c r="BK72" s="206"/>
      <c r="BL72" s="206"/>
      <c r="BM72" s="206"/>
      <c r="BN72" s="206"/>
      <c r="BO72" s="206"/>
      <c r="BP72" s="206"/>
      <c r="BQ72" s="206"/>
      <c r="BR72" s="206"/>
      <c r="BS72" s="206"/>
      <c r="BT72" s="206"/>
      <c r="BU72" s="206"/>
      <c r="BV72" s="206"/>
      <c r="BW72" s="206"/>
      <c r="BX72" s="206"/>
      <c r="BY72" s="206"/>
      <c r="BZ72" s="206"/>
      <c r="CA72" s="206"/>
      <c r="CB72" s="206"/>
      <c r="CC72" s="206"/>
      <c r="CD72" s="206"/>
      <c r="CE72" s="206"/>
      <c r="CF72" s="206"/>
      <c r="CG72" s="206"/>
      <c r="CH72" s="206"/>
      <c r="CI72" s="206"/>
      <c r="CJ72" s="206"/>
      <c r="CK72" s="206"/>
      <c r="CL72" s="206"/>
      <c r="CM72" s="206"/>
      <c r="CN72" s="206"/>
      <c r="CO72" s="206"/>
      <c r="CP72" s="206"/>
      <c r="CQ72" s="206"/>
      <c r="CR72" s="206"/>
      <c r="CS72" s="206"/>
      <c r="CT72" s="206"/>
    </row>
    <row r="73" s="122" customFormat="1" ht="100" hidden="1" customHeight="1" spans="1:98">
      <c r="A73" s="156" t="s">
        <v>58</v>
      </c>
      <c r="B73" s="148" t="s">
        <v>191</v>
      </c>
      <c r="C73" s="148"/>
      <c r="D73" s="148"/>
      <c r="E73" s="149"/>
      <c r="F73" s="149"/>
      <c r="G73" s="149"/>
      <c r="H73" s="149"/>
      <c r="I73" s="149"/>
      <c r="J73" s="148"/>
      <c r="K73" s="178"/>
      <c r="L73" s="178"/>
      <c r="M73" s="178"/>
      <c r="N73" s="178"/>
      <c r="O73" s="178"/>
      <c r="P73" s="178"/>
      <c r="Q73" s="178"/>
      <c r="R73" s="178"/>
      <c r="S73" s="178"/>
      <c r="T73" s="178"/>
      <c r="U73" s="178"/>
      <c r="V73" s="178"/>
      <c r="W73" s="178"/>
      <c r="X73" s="178"/>
      <c r="Y73" s="178"/>
      <c r="Z73" s="178"/>
      <c r="AA73" s="178"/>
      <c r="AB73" s="178"/>
      <c r="AC73" s="178"/>
      <c r="AD73" s="178"/>
      <c r="AE73" s="184"/>
      <c r="AF73" s="184"/>
      <c r="AG73" s="184"/>
      <c r="AH73" s="184"/>
      <c r="AI73" s="190"/>
      <c r="AJ73" s="190"/>
      <c r="AK73" s="190"/>
      <c r="AL73" s="190"/>
      <c r="AM73" s="190"/>
      <c r="AN73" s="190"/>
      <c r="AO73" s="190"/>
      <c r="AP73" s="206"/>
      <c r="AQ73" s="206"/>
      <c r="AR73" s="206"/>
      <c r="AS73" s="206"/>
      <c r="AT73" s="206"/>
      <c r="AU73" s="206"/>
      <c r="AV73" s="206"/>
      <c r="AW73" s="206"/>
      <c r="AX73" s="206"/>
      <c r="AY73" s="206"/>
      <c r="AZ73" s="206"/>
      <c r="BA73" s="206"/>
      <c r="BB73" s="206"/>
      <c r="BC73" s="206"/>
      <c r="BD73" s="206"/>
      <c r="BE73" s="206"/>
      <c r="BF73" s="206"/>
      <c r="BG73" s="206"/>
      <c r="BH73" s="206"/>
      <c r="BI73" s="206"/>
      <c r="BJ73" s="206"/>
      <c r="BK73" s="206"/>
      <c r="BL73" s="206"/>
      <c r="BM73" s="206"/>
      <c r="BN73" s="206"/>
      <c r="BO73" s="206"/>
      <c r="BP73" s="206"/>
      <c r="BQ73" s="206"/>
      <c r="BR73" s="206"/>
      <c r="BS73" s="206"/>
      <c r="BT73" s="206"/>
      <c r="BU73" s="206"/>
      <c r="BV73" s="206"/>
      <c r="BW73" s="206"/>
      <c r="BX73" s="206"/>
      <c r="BY73" s="206"/>
      <c r="BZ73" s="206"/>
      <c r="CA73" s="206"/>
      <c r="CB73" s="206"/>
      <c r="CC73" s="206"/>
      <c r="CD73" s="206"/>
      <c r="CE73" s="206"/>
      <c r="CF73" s="206"/>
      <c r="CG73" s="206"/>
      <c r="CH73" s="206"/>
      <c r="CI73" s="206"/>
      <c r="CJ73" s="206"/>
      <c r="CK73" s="206"/>
      <c r="CL73" s="206"/>
      <c r="CM73" s="206"/>
      <c r="CN73" s="206"/>
      <c r="CO73" s="206"/>
      <c r="CP73" s="206"/>
      <c r="CQ73" s="206"/>
      <c r="CR73" s="206"/>
      <c r="CS73" s="206"/>
      <c r="CT73" s="206"/>
    </row>
    <row r="74" s="122" customFormat="1" ht="100" hidden="1" customHeight="1" spans="1:98">
      <c r="A74" s="147" t="s">
        <v>39</v>
      </c>
      <c r="B74" s="148" t="s">
        <v>192</v>
      </c>
      <c r="C74" s="148"/>
      <c r="D74" s="148"/>
      <c r="E74" s="149"/>
      <c r="F74" s="149"/>
      <c r="G74" s="149"/>
      <c r="H74" s="149"/>
      <c r="I74" s="149"/>
      <c r="J74" s="148"/>
      <c r="K74" s="178">
        <f>K75+K88+K97</f>
        <v>55.663</v>
      </c>
      <c r="L74" s="178">
        <f>L75+L88+L97</f>
        <v>7288</v>
      </c>
      <c r="M74" s="178">
        <f>M75+M88+M97</f>
        <v>35011</v>
      </c>
      <c r="N74" s="178">
        <f>N75+N88+N97</f>
        <v>6517.39</v>
      </c>
      <c r="O74" s="178"/>
      <c r="P74" s="178">
        <f>P75+P88+P97</f>
        <v>1282</v>
      </c>
      <c r="Q74" s="178">
        <f>Q75+Q88+Q97</f>
        <v>552</v>
      </c>
      <c r="R74" s="178">
        <f>R75+R88+R97</f>
        <v>400</v>
      </c>
      <c r="S74" s="178">
        <f>S75+S88+S97</f>
        <v>330</v>
      </c>
      <c r="T74" s="178">
        <f>T75+T88+T97</f>
        <v>1324</v>
      </c>
      <c r="U74" s="178"/>
      <c r="V74" s="178">
        <f t="shared" ref="V74:AD74" si="24">V75+V88+V97</f>
        <v>0</v>
      </c>
      <c r="W74" s="178">
        <f t="shared" si="24"/>
        <v>0</v>
      </c>
      <c r="X74" s="178">
        <f t="shared" si="24"/>
        <v>1169</v>
      </c>
      <c r="Y74" s="178">
        <f t="shared" si="24"/>
        <v>0</v>
      </c>
      <c r="Z74" s="178">
        <f t="shared" si="24"/>
        <v>40</v>
      </c>
      <c r="AA74" s="178">
        <f t="shared" si="24"/>
        <v>185</v>
      </c>
      <c r="AB74" s="178">
        <f t="shared" si="24"/>
        <v>2517.39</v>
      </c>
      <c r="AC74" s="178">
        <f t="shared" si="24"/>
        <v>0</v>
      </c>
      <c r="AD74" s="178">
        <f t="shared" si="24"/>
        <v>0</v>
      </c>
      <c r="AE74" s="184"/>
      <c r="AF74" s="184"/>
      <c r="AG74" s="184"/>
      <c r="AH74" s="184"/>
      <c r="AI74" s="190"/>
      <c r="AJ74" s="190"/>
      <c r="AK74" s="190"/>
      <c r="AL74" s="190"/>
      <c r="AM74" s="190"/>
      <c r="AN74" s="190"/>
      <c r="AO74" s="190"/>
      <c r="AP74" s="206"/>
      <c r="AQ74" s="206"/>
      <c r="AR74" s="206"/>
      <c r="AS74" s="206"/>
      <c r="AT74" s="206"/>
      <c r="AU74" s="206"/>
      <c r="AV74" s="206"/>
      <c r="AW74" s="206"/>
      <c r="AX74" s="206"/>
      <c r="AY74" s="206"/>
      <c r="AZ74" s="206"/>
      <c r="BA74" s="206"/>
      <c r="BB74" s="206"/>
      <c r="BC74" s="206"/>
      <c r="BD74" s="206"/>
      <c r="BE74" s="206"/>
      <c r="BF74" s="206"/>
      <c r="BG74" s="206"/>
      <c r="BH74" s="206"/>
      <c r="BI74" s="206"/>
      <c r="BJ74" s="206"/>
      <c r="BK74" s="206"/>
      <c r="BL74" s="206"/>
      <c r="BM74" s="206"/>
      <c r="BN74" s="206"/>
      <c r="BO74" s="206"/>
      <c r="BP74" s="206"/>
      <c r="BQ74" s="206"/>
      <c r="BR74" s="206"/>
      <c r="BS74" s="206"/>
      <c r="BT74" s="206"/>
      <c r="BU74" s="206"/>
      <c r="BV74" s="206"/>
      <c r="BW74" s="206"/>
      <c r="BX74" s="206"/>
      <c r="BY74" s="206"/>
      <c r="BZ74" s="206"/>
      <c r="CA74" s="206"/>
      <c r="CB74" s="206"/>
      <c r="CC74" s="206"/>
      <c r="CD74" s="206"/>
      <c r="CE74" s="206"/>
      <c r="CF74" s="206"/>
      <c r="CG74" s="206"/>
      <c r="CH74" s="206"/>
      <c r="CI74" s="206"/>
      <c r="CJ74" s="206"/>
      <c r="CK74" s="206"/>
      <c r="CL74" s="206"/>
      <c r="CM74" s="206"/>
      <c r="CN74" s="206"/>
      <c r="CO74" s="206"/>
      <c r="CP74" s="206"/>
      <c r="CQ74" s="206"/>
      <c r="CR74" s="206"/>
      <c r="CS74" s="206"/>
      <c r="CT74" s="206"/>
    </row>
    <row r="75" s="122" customFormat="1" ht="100" hidden="1" customHeight="1" spans="1:98">
      <c r="A75" s="147" t="s">
        <v>41</v>
      </c>
      <c r="B75" s="148" t="s">
        <v>193</v>
      </c>
      <c r="C75" s="148"/>
      <c r="D75" s="148"/>
      <c r="E75" s="149"/>
      <c r="F75" s="149"/>
      <c r="G75" s="149"/>
      <c r="H75" s="149"/>
      <c r="I75" s="149"/>
      <c r="J75" s="148"/>
      <c r="K75" s="178">
        <f>K76+K77+K78+K79+K83+K84+K85+K86+K87</f>
        <v>20.18</v>
      </c>
      <c r="L75" s="178">
        <f>L76+L77+L78+L79+L83+L84+L85+L86+L87</f>
        <v>6091</v>
      </c>
      <c r="M75" s="178">
        <f>M76+M77+M78+M79+M83+M84+M85+M86+M87</f>
        <v>30843</v>
      </c>
      <c r="N75" s="178">
        <f>N76+N77+N78+N79+N83+N84+N85+N86+N87</f>
        <v>4017.39</v>
      </c>
      <c r="O75" s="178"/>
      <c r="P75" s="178">
        <f>P76+P77+P78+P79+P83+P84+P85+P86+P87</f>
        <v>0</v>
      </c>
      <c r="Q75" s="178">
        <f>Q76+Q77+Q78+Q79+Q83+Q84+Q85+Q86+Q87</f>
        <v>0</v>
      </c>
      <c r="R75" s="178">
        <f>R76+R77+R78+R79+R83+R84+R85+R86+R87</f>
        <v>0</v>
      </c>
      <c r="S75" s="178">
        <f>S76+S77+S78+S79+S83+S84+S85+S86+S87</f>
        <v>0</v>
      </c>
      <c r="T75" s="178">
        <f>T76+T77+T78+T79+T83+T84+T85+T86+T87</f>
        <v>331</v>
      </c>
      <c r="U75" s="178"/>
      <c r="V75" s="178">
        <f t="shared" ref="V75:AD75" si="25">V76+V77+V78+V79+V83+V84+V85+V86+V87</f>
        <v>0</v>
      </c>
      <c r="W75" s="178">
        <f t="shared" si="25"/>
        <v>0</v>
      </c>
      <c r="X75" s="178">
        <f t="shared" si="25"/>
        <v>1169</v>
      </c>
      <c r="Y75" s="178">
        <f t="shared" si="25"/>
        <v>0</v>
      </c>
      <c r="Z75" s="178">
        <f t="shared" si="25"/>
        <v>0</v>
      </c>
      <c r="AA75" s="178">
        <f t="shared" si="25"/>
        <v>0</v>
      </c>
      <c r="AB75" s="178">
        <f t="shared" si="25"/>
        <v>2517.39</v>
      </c>
      <c r="AC75" s="178">
        <f t="shared" si="25"/>
        <v>0</v>
      </c>
      <c r="AD75" s="178">
        <f t="shared" si="25"/>
        <v>0</v>
      </c>
      <c r="AE75" s="184"/>
      <c r="AF75" s="184"/>
      <c r="AG75" s="184"/>
      <c r="AH75" s="184"/>
      <c r="AI75" s="190"/>
      <c r="AJ75" s="190"/>
      <c r="AK75" s="190"/>
      <c r="AL75" s="190"/>
      <c r="AM75" s="190"/>
      <c r="AN75" s="190"/>
      <c r="AO75" s="190"/>
      <c r="AP75" s="206"/>
      <c r="AQ75" s="206"/>
      <c r="AR75" s="206"/>
      <c r="AS75" s="206"/>
      <c r="AT75" s="206"/>
      <c r="AU75" s="206"/>
      <c r="AV75" s="206"/>
      <c r="AW75" s="206"/>
      <c r="AX75" s="206"/>
      <c r="AY75" s="206"/>
      <c r="AZ75" s="206"/>
      <c r="BA75" s="206"/>
      <c r="BB75" s="206"/>
      <c r="BC75" s="206"/>
      <c r="BD75" s="206"/>
      <c r="BE75" s="206"/>
      <c r="BF75" s="206"/>
      <c r="BG75" s="206"/>
      <c r="BH75" s="206"/>
      <c r="BI75" s="206"/>
      <c r="BJ75" s="206"/>
      <c r="BK75" s="206"/>
      <c r="BL75" s="206"/>
      <c r="BM75" s="206"/>
      <c r="BN75" s="206"/>
      <c r="BO75" s="206"/>
      <c r="BP75" s="206"/>
      <c r="BQ75" s="206"/>
      <c r="BR75" s="206"/>
      <c r="BS75" s="206"/>
      <c r="BT75" s="206"/>
      <c r="BU75" s="206"/>
      <c r="BV75" s="206"/>
      <c r="BW75" s="206"/>
      <c r="BX75" s="206"/>
      <c r="BY75" s="206"/>
      <c r="BZ75" s="206"/>
      <c r="CA75" s="206"/>
      <c r="CB75" s="206"/>
      <c r="CC75" s="206"/>
      <c r="CD75" s="206"/>
      <c r="CE75" s="206"/>
      <c r="CF75" s="206"/>
      <c r="CG75" s="206"/>
      <c r="CH75" s="206"/>
      <c r="CI75" s="206"/>
      <c r="CJ75" s="206"/>
      <c r="CK75" s="206"/>
      <c r="CL75" s="206"/>
      <c r="CM75" s="206"/>
      <c r="CN75" s="206"/>
      <c r="CO75" s="206"/>
      <c r="CP75" s="206"/>
      <c r="CQ75" s="206"/>
      <c r="CR75" s="206"/>
      <c r="CS75" s="206"/>
      <c r="CT75" s="206"/>
    </row>
    <row r="76" s="127" customFormat="1" ht="100" hidden="1" customHeight="1" spans="1:98">
      <c r="A76" s="156" t="s">
        <v>58</v>
      </c>
      <c r="B76" s="148" t="s">
        <v>194</v>
      </c>
      <c r="C76" s="148"/>
      <c r="D76" s="148"/>
      <c r="E76" s="149"/>
      <c r="F76" s="149"/>
      <c r="G76" s="149"/>
      <c r="H76" s="149"/>
      <c r="I76" s="149"/>
      <c r="J76" s="148"/>
      <c r="K76" s="178"/>
      <c r="L76" s="178"/>
      <c r="M76" s="178"/>
      <c r="N76" s="178"/>
      <c r="O76" s="178"/>
      <c r="P76" s="178"/>
      <c r="Q76" s="178"/>
      <c r="R76" s="178"/>
      <c r="S76" s="178"/>
      <c r="T76" s="178"/>
      <c r="U76" s="178"/>
      <c r="V76" s="178"/>
      <c r="W76" s="178"/>
      <c r="X76" s="178"/>
      <c r="Y76" s="178"/>
      <c r="Z76" s="178"/>
      <c r="AA76" s="178"/>
      <c r="AB76" s="178"/>
      <c r="AC76" s="178"/>
      <c r="AD76" s="178"/>
      <c r="AE76" s="184"/>
      <c r="AF76" s="184"/>
      <c r="AG76" s="184"/>
      <c r="AH76" s="184"/>
      <c r="AI76" s="217"/>
      <c r="AJ76" s="217"/>
      <c r="AK76" s="217"/>
      <c r="AL76" s="217"/>
      <c r="AM76" s="217"/>
      <c r="AN76" s="217"/>
      <c r="AO76" s="217"/>
      <c r="AP76" s="218"/>
      <c r="AQ76" s="218"/>
      <c r="AR76" s="218"/>
      <c r="AS76" s="218"/>
      <c r="AT76" s="218"/>
      <c r="AU76" s="218"/>
      <c r="AV76" s="218"/>
      <c r="AW76" s="218"/>
      <c r="AX76" s="218"/>
      <c r="AY76" s="218"/>
      <c r="AZ76" s="218"/>
      <c r="BA76" s="218"/>
      <c r="BB76" s="218"/>
      <c r="BC76" s="218"/>
      <c r="BD76" s="218"/>
      <c r="BE76" s="218"/>
      <c r="BF76" s="218"/>
      <c r="BG76" s="218"/>
      <c r="BH76" s="218"/>
      <c r="BI76" s="218"/>
      <c r="BJ76" s="218"/>
      <c r="BK76" s="218"/>
      <c r="BL76" s="218"/>
      <c r="BM76" s="218"/>
      <c r="BN76" s="218"/>
      <c r="BO76" s="218"/>
      <c r="BP76" s="218"/>
      <c r="BQ76" s="218"/>
      <c r="BR76" s="218"/>
      <c r="BS76" s="218"/>
      <c r="BT76" s="218"/>
      <c r="BU76" s="218"/>
      <c r="BV76" s="218"/>
      <c r="BW76" s="218"/>
      <c r="BX76" s="218"/>
      <c r="BY76" s="218"/>
      <c r="BZ76" s="218"/>
      <c r="CA76" s="218"/>
      <c r="CB76" s="218"/>
      <c r="CC76" s="218"/>
      <c r="CD76" s="218"/>
      <c r="CE76" s="218"/>
      <c r="CF76" s="218"/>
      <c r="CG76" s="218"/>
      <c r="CH76" s="218"/>
      <c r="CI76" s="218"/>
      <c r="CJ76" s="218"/>
      <c r="CK76" s="218"/>
      <c r="CL76" s="218"/>
      <c r="CM76" s="218"/>
      <c r="CN76" s="218"/>
      <c r="CO76" s="218"/>
      <c r="CP76" s="218"/>
      <c r="CQ76" s="218"/>
      <c r="CR76" s="218"/>
      <c r="CS76" s="218"/>
      <c r="CT76" s="218"/>
    </row>
    <row r="77" s="127" customFormat="1" ht="100" hidden="1" customHeight="1" spans="1:98">
      <c r="A77" s="156" t="s">
        <v>58</v>
      </c>
      <c r="B77" s="148" t="s">
        <v>195</v>
      </c>
      <c r="C77" s="148"/>
      <c r="D77" s="148"/>
      <c r="E77" s="149"/>
      <c r="F77" s="149"/>
      <c r="G77" s="149"/>
      <c r="H77" s="149"/>
      <c r="I77" s="149"/>
      <c r="J77" s="148"/>
      <c r="K77" s="178"/>
      <c r="L77" s="178"/>
      <c r="M77" s="178"/>
      <c r="N77" s="178"/>
      <c r="O77" s="178"/>
      <c r="P77" s="178"/>
      <c r="Q77" s="178"/>
      <c r="R77" s="178"/>
      <c r="S77" s="178"/>
      <c r="T77" s="178"/>
      <c r="U77" s="178"/>
      <c r="V77" s="178"/>
      <c r="W77" s="178"/>
      <c r="X77" s="178"/>
      <c r="Y77" s="178"/>
      <c r="Z77" s="178"/>
      <c r="AA77" s="178"/>
      <c r="AB77" s="178"/>
      <c r="AC77" s="178"/>
      <c r="AD77" s="178"/>
      <c r="AE77" s="184"/>
      <c r="AF77" s="184"/>
      <c r="AG77" s="184"/>
      <c r="AH77" s="184"/>
      <c r="AI77" s="217"/>
      <c r="AJ77" s="217"/>
      <c r="AK77" s="217"/>
      <c r="AL77" s="217"/>
      <c r="AM77" s="217"/>
      <c r="AN77" s="217"/>
      <c r="AO77" s="217"/>
      <c r="AP77" s="218"/>
      <c r="AQ77" s="218"/>
      <c r="AR77" s="218"/>
      <c r="AS77" s="218"/>
      <c r="AT77" s="218"/>
      <c r="AU77" s="218"/>
      <c r="AV77" s="218"/>
      <c r="AW77" s="218"/>
      <c r="AX77" s="218"/>
      <c r="AY77" s="218"/>
      <c r="AZ77" s="218"/>
      <c r="BA77" s="218"/>
      <c r="BB77" s="218"/>
      <c r="BC77" s="218"/>
      <c r="BD77" s="218"/>
      <c r="BE77" s="218"/>
      <c r="BF77" s="218"/>
      <c r="BG77" s="218"/>
      <c r="BH77" s="218"/>
      <c r="BI77" s="218"/>
      <c r="BJ77" s="218"/>
      <c r="BK77" s="218"/>
      <c r="BL77" s="218"/>
      <c r="BM77" s="218"/>
      <c r="BN77" s="218"/>
      <c r="BO77" s="218"/>
      <c r="BP77" s="218"/>
      <c r="BQ77" s="218"/>
      <c r="BR77" s="218"/>
      <c r="BS77" s="218"/>
      <c r="BT77" s="218"/>
      <c r="BU77" s="218"/>
      <c r="BV77" s="218"/>
      <c r="BW77" s="218"/>
      <c r="BX77" s="218"/>
      <c r="BY77" s="218"/>
      <c r="BZ77" s="218"/>
      <c r="CA77" s="218"/>
      <c r="CB77" s="218"/>
      <c r="CC77" s="218"/>
      <c r="CD77" s="218"/>
      <c r="CE77" s="218"/>
      <c r="CF77" s="218"/>
      <c r="CG77" s="218"/>
      <c r="CH77" s="218"/>
      <c r="CI77" s="218"/>
      <c r="CJ77" s="218"/>
      <c r="CK77" s="218"/>
      <c r="CL77" s="218"/>
      <c r="CM77" s="218"/>
      <c r="CN77" s="218"/>
      <c r="CO77" s="218"/>
      <c r="CP77" s="218"/>
      <c r="CQ77" s="218"/>
      <c r="CR77" s="218"/>
      <c r="CS77" s="218"/>
      <c r="CT77" s="218"/>
    </row>
    <row r="78" s="127" customFormat="1" ht="100" hidden="1" customHeight="1" spans="1:98">
      <c r="A78" s="156" t="s">
        <v>58</v>
      </c>
      <c r="B78" s="148" t="s">
        <v>196</v>
      </c>
      <c r="C78" s="148"/>
      <c r="D78" s="148"/>
      <c r="E78" s="149"/>
      <c r="F78" s="149"/>
      <c r="G78" s="149"/>
      <c r="H78" s="149"/>
      <c r="I78" s="149"/>
      <c r="J78" s="148"/>
      <c r="K78" s="178"/>
      <c r="L78" s="178"/>
      <c r="M78" s="178"/>
      <c r="N78" s="178"/>
      <c r="O78" s="178"/>
      <c r="P78" s="178"/>
      <c r="Q78" s="178"/>
      <c r="R78" s="178"/>
      <c r="S78" s="178"/>
      <c r="T78" s="178"/>
      <c r="U78" s="178"/>
      <c r="V78" s="178"/>
      <c r="W78" s="178"/>
      <c r="X78" s="178"/>
      <c r="Y78" s="178"/>
      <c r="Z78" s="178"/>
      <c r="AA78" s="178"/>
      <c r="AB78" s="178"/>
      <c r="AC78" s="178"/>
      <c r="AD78" s="178"/>
      <c r="AE78" s="184"/>
      <c r="AF78" s="184"/>
      <c r="AG78" s="184"/>
      <c r="AH78" s="184"/>
      <c r="AI78" s="217"/>
      <c r="AJ78" s="217"/>
      <c r="AK78" s="217"/>
      <c r="AL78" s="217"/>
      <c r="AM78" s="217"/>
      <c r="AN78" s="217"/>
      <c r="AO78" s="217"/>
      <c r="AP78" s="218"/>
      <c r="AQ78" s="218"/>
      <c r="AR78" s="218"/>
      <c r="AS78" s="218"/>
      <c r="AT78" s="218"/>
      <c r="AU78" s="218"/>
      <c r="AV78" s="218"/>
      <c r="AW78" s="218"/>
      <c r="AX78" s="218"/>
      <c r="AY78" s="218"/>
      <c r="AZ78" s="218"/>
      <c r="BA78" s="218"/>
      <c r="BB78" s="218"/>
      <c r="BC78" s="218"/>
      <c r="BD78" s="218"/>
      <c r="BE78" s="218"/>
      <c r="BF78" s="218"/>
      <c r="BG78" s="218"/>
      <c r="BH78" s="218"/>
      <c r="BI78" s="218"/>
      <c r="BJ78" s="218"/>
      <c r="BK78" s="218"/>
      <c r="BL78" s="218"/>
      <c r="BM78" s="218"/>
      <c r="BN78" s="218"/>
      <c r="BO78" s="218"/>
      <c r="BP78" s="218"/>
      <c r="BQ78" s="218"/>
      <c r="BR78" s="218"/>
      <c r="BS78" s="218"/>
      <c r="BT78" s="218"/>
      <c r="BU78" s="218"/>
      <c r="BV78" s="218"/>
      <c r="BW78" s="218"/>
      <c r="BX78" s="218"/>
      <c r="BY78" s="218"/>
      <c r="BZ78" s="218"/>
      <c r="CA78" s="218"/>
      <c r="CB78" s="218"/>
      <c r="CC78" s="218"/>
      <c r="CD78" s="218"/>
      <c r="CE78" s="218"/>
      <c r="CF78" s="218"/>
      <c r="CG78" s="218"/>
      <c r="CH78" s="218"/>
      <c r="CI78" s="218"/>
      <c r="CJ78" s="218"/>
      <c r="CK78" s="218"/>
      <c r="CL78" s="218"/>
      <c r="CM78" s="218"/>
      <c r="CN78" s="218"/>
      <c r="CO78" s="218"/>
      <c r="CP78" s="218"/>
      <c r="CQ78" s="218"/>
      <c r="CR78" s="218"/>
      <c r="CS78" s="218"/>
      <c r="CT78" s="218"/>
    </row>
    <row r="79" s="127" customFormat="1" ht="100" hidden="1" customHeight="1" spans="1:98">
      <c r="A79" s="156" t="s">
        <v>58</v>
      </c>
      <c r="B79" s="148" t="s">
        <v>197</v>
      </c>
      <c r="C79" s="148"/>
      <c r="D79" s="148"/>
      <c r="E79" s="149"/>
      <c r="F79" s="149"/>
      <c r="G79" s="149"/>
      <c r="H79" s="149"/>
      <c r="I79" s="149"/>
      <c r="J79" s="148"/>
      <c r="K79" s="178">
        <f>SUM(K80:K82)</f>
        <v>20.18</v>
      </c>
      <c r="L79" s="178">
        <f>SUM(L80:L82)</f>
        <v>6091</v>
      </c>
      <c r="M79" s="178">
        <f>SUM(M80:M82)</f>
        <v>30843</v>
      </c>
      <c r="N79" s="178">
        <f>SUM(N80:N82)</f>
        <v>4017.39</v>
      </c>
      <c r="O79" s="178"/>
      <c r="P79" s="178">
        <f>SUM(P80:P82)</f>
        <v>0</v>
      </c>
      <c r="Q79" s="178">
        <f>SUM(Q80:Q82)</f>
        <v>0</v>
      </c>
      <c r="R79" s="178">
        <f>SUM(R80:R82)</f>
        <v>0</v>
      </c>
      <c r="S79" s="178">
        <f>SUM(S80:S82)</f>
        <v>0</v>
      </c>
      <c r="T79" s="178">
        <f>SUM(T80:T82)</f>
        <v>331</v>
      </c>
      <c r="U79" s="178"/>
      <c r="V79" s="178">
        <f t="shared" ref="V79:AD79" si="26">SUM(V80:V82)</f>
        <v>0</v>
      </c>
      <c r="W79" s="178">
        <f t="shared" si="26"/>
        <v>0</v>
      </c>
      <c r="X79" s="178">
        <f t="shared" si="26"/>
        <v>1169</v>
      </c>
      <c r="Y79" s="178">
        <f t="shared" si="26"/>
        <v>0</v>
      </c>
      <c r="Z79" s="178">
        <f t="shared" si="26"/>
        <v>0</v>
      </c>
      <c r="AA79" s="178">
        <f t="shared" si="26"/>
        <v>0</v>
      </c>
      <c r="AB79" s="178">
        <f t="shared" si="26"/>
        <v>2517.39</v>
      </c>
      <c r="AC79" s="178">
        <f t="shared" si="26"/>
        <v>0</v>
      </c>
      <c r="AD79" s="178">
        <f t="shared" si="26"/>
        <v>0</v>
      </c>
      <c r="AE79" s="184"/>
      <c r="AF79" s="184"/>
      <c r="AG79" s="184"/>
      <c r="AH79" s="184"/>
      <c r="AI79" s="217"/>
      <c r="AJ79" s="217"/>
      <c r="AK79" s="217"/>
      <c r="AL79" s="217"/>
      <c r="AM79" s="217"/>
      <c r="AN79" s="217"/>
      <c r="AO79" s="217"/>
      <c r="AP79" s="218"/>
      <c r="AQ79" s="218"/>
      <c r="AR79" s="218"/>
      <c r="AS79" s="218"/>
      <c r="AT79" s="218"/>
      <c r="AU79" s="218"/>
      <c r="AV79" s="218"/>
      <c r="AW79" s="218"/>
      <c r="AX79" s="218"/>
      <c r="AY79" s="218"/>
      <c r="AZ79" s="218"/>
      <c r="BA79" s="218"/>
      <c r="BB79" s="218"/>
      <c r="BC79" s="218"/>
      <c r="BD79" s="218"/>
      <c r="BE79" s="218"/>
      <c r="BF79" s="218"/>
      <c r="BG79" s="218"/>
      <c r="BH79" s="218"/>
      <c r="BI79" s="218"/>
      <c r="BJ79" s="218"/>
      <c r="BK79" s="218"/>
      <c r="BL79" s="218"/>
      <c r="BM79" s="218"/>
      <c r="BN79" s="218"/>
      <c r="BO79" s="218"/>
      <c r="BP79" s="218"/>
      <c r="BQ79" s="218"/>
      <c r="BR79" s="218"/>
      <c r="BS79" s="218"/>
      <c r="BT79" s="218"/>
      <c r="BU79" s="218"/>
      <c r="BV79" s="218"/>
      <c r="BW79" s="218"/>
      <c r="BX79" s="218"/>
      <c r="BY79" s="218"/>
      <c r="BZ79" s="218"/>
      <c r="CA79" s="218"/>
      <c r="CB79" s="218"/>
      <c r="CC79" s="218"/>
      <c r="CD79" s="218"/>
      <c r="CE79" s="218"/>
      <c r="CF79" s="218"/>
      <c r="CG79" s="218"/>
      <c r="CH79" s="218"/>
      <c r="CI79" s="218"/>
      <c r="CJ79" s="218"/>
      <c r="CK79" s="218"/>
      <c r="CL79" s="218"/>
      <c r="CM79" s="218"/>
      <c r="CN79" s="218"/>
      <c r="CO79" s="218"/>
      <c r="CP79" s="218"/>
      <c r="CQ79" s="218"/>
      <c r="CR79" s="218"/>
      <c r="CS79" s="218"/>
      <c r="CT79" s="218"/>
    </row>
    <row r="80" s="124" customFormat="1" ht="409" customHeight="1" spans="1:99">
      <c r="A80" s="151">
        <v>17</v>
      </c>
      <c r="B80" s="152" t="s">
        <v>198</v>
      </c>
      <c r="C80" s="161">
        <v>2025</v>
      </c>
      <c r="D80" s="215" t="s">
        <v>199</v>
      </c>
      <c r="E80" s="152" t="s">
        <v>123</v>
      </c>
      <c r="F80" s="152" t="s">
        <v>142</v>
      </c>
      <c r="G80" s="154" t="s">
        <v>200</v>
      </c>
      <c r="H80" s="152" t="s">
        <v>201</v>
      </c>
      <c r="I80" s="154" t="s">
        <v>202</v>
      </c>
      <c r="J80" s="215" t="s">
        <v>337</v>
      </c>
      <c r="K80" s="152">
        <v>4.18</v>
      </c>
      <c r="L80" s="175">
        <v>2363</v>
      </c>
      <c r="M80" s="175">
        <v>8581</v>
      </c>
      <c r="N80" s="152">
        <v>2579.41</v>
      </c>
      <c r="O80" s="152"/>
      <c r="P80" s="175"/>
      <c r="Q80" s="175"/>
      <c r="R80" s="152"/>
      <c r="S80" s="175"/>
      <c r="T80" s="175"/>
      <c r="U80" s="175"/>
      <c r="V80" s="152"/>
      <c r="W80" s="175"/>
      <c r="X80" s="175">
        <v>1000</v>
      </c>
      <c r="Y80" s="152"/>
      <c r="Z80" s="175"/>
      <c r="AA80" s="175"/>
      <c r="AB80" s="152">
        <f>N80-X80</f>
        <v>1579.41</v>
      </c>
      <c r="AC80" s="175" t="s">
        <v>478</v>
      </c>
      <c r="AD80" s="175"/>
      <c r="AE80" s="152" t="s">
        <v>204</v>
      </c>
      <c r="AF80" s="152" t="s">
        <v>205</v>
      </c>
      <c r="AG80" s="152" t="s">
        <v>135</v>
      </c>
      <c r="AH80" s="152" t="s">
        <v>136</v>
      </c>
      <c r="AI80" s="152" t="s">
        <v>137</v>
      </c>
      <c r="AJ80" s="153" t="s">
        <v>338</v>
      </c>
      <c r="AK80" s="153" t="s">
        <v>207</v>
      </c>
      <c r="AL80" s="175" t="s">
        <v>402</v>
      </c>
      <c r="AM80" s="152" t="s">
        <v>403</v>
      </c>
      <c r="AN80" s="152" t="s">
        <v>367</v>
      </c>
      <c r="AO80" s="204" t="s">
        <v>477</v>
      </c>
      <c r="AP80" s="134"/>
      <c r="AQ80" s="134"/>
      <c r="AR80" s="134"/>
      <c r="AS80" s="134"/>
      <c r="AT80" s="134"/>
      <c r="AU80" s="134"/>
      <c r="AV80" s="134"/>
      <c r="AW80" s="134"/>
      <c r="AX80" s="134"/>
      <c r="AY80" s="134"/>
      <c r="AZ80" s="134"/>
      <c r="BA80" s="134"/>
      <c r="BB80" s="134"/>
      <c r="BC80" s="134"/>
      <c r="BD80" s="134"/>
      <c r="BE80" s="134"/>
      <c r="BF80" s="134"/>
      <c r="BG80" s="134"/>
      <c r="BH80" s="134"/>
      <c r="BI80" s="134"/>
      <c r="BJ80" s="134"/>
      <c r="BK80" s="134"/>
      <c r="BL80" s="134"/>
      <c r="BM80" s="134"/>
      <c r="BN80" s="134"/>
      <c r="BO80" s="134"/>
      <c r="BP80" s="134"/>
      <c r="BQ80" s="134"/>
      <c r="BR80" s="134"/>
      <c r="BS80" s="134"/>
      <c r="BT80" s="134"/>
      <c r="BU80" s="134"/>
      <c r="BV80" s="134"/>
      <c r="BW80" s="134"/>
      <c r="BX80" s="134"/>
      <c r="BY80" s="134"/>
      <c r="BZ80" s="134"/>
      <c r="CA80" s="134"/>
      <c r="CB80" s="134"/>
      <c r="CC80" s="134"/>
      <c r="CD80" s="134"/>
      <c r="CE80" s="134"/>
      <c r="CF80" s="134"/>
      <c r="CG80" s="134"/>
      <c r="CH80" s="134"/>
      <c r="CI80" s="134"/>
      <c r="CJ80" s="134"/>
      <c r="CK80" s="134"/>
      <c r="CL80" s="134"/>
      <c r="CM80" s="134"/>
      <c r="CN80" s="134"/>
      <c r="CO80" s="134"/>
      <c r="CP80" s="134"/>
      <c r="CQ80" s="134"/>
      <c r="CR80" s="134"/>
      <c r="CS80" s="134"/>
      <c r="CT80" s="134"/>
      <c r="CU80" s="213"/>
    </row>
    <row r="81" s="124" customFormat="1" ht="202.5" spans="1:99">
      <c r="A81" s="151">
        <v>18</v>
      </c>
      <c r="B81" s="152" t="s">
        <v>208</v>
      </c>
      <c r="C81" s="152">
        <v>2025</v>
      </c>
      <c r="D81" s="153" t="s">
        <v>209</v>
      </c>
      <c r="E81" s="152" t="s">
        <v>123</v>
      </c>
      <c r="F81" s="152" t="s">
        <v>142</v>
      </c>
      <c r="G81" s="154" t="s">
        <v>200</v>
      </c>
      <c r="H81" s="152" t="s">
        <v>210</v>
      </c>
      <c r="I81" s="152" t="s">
        <v>211</v>
      </c>
      <c r="J81" s="167" t="s">
        <v>339</v>
      </c>
      <c r="K81" s="152">
        <v>10</v>
      </c>
      <c r="L81" s="175">
        <v>132</v>
      </c>
      <c r="M81" s="175">
        <v>684</v>
      </c>
      <c r="N81" s="152">
        <v>800</v>
      </c>
      <c r="O81" s="152"/>
      <c r="P81" s="175"/>
      <c r="Q81" s="175"/>
      <c r="R81" s="152"/>
      <c r="S81" s="175"/>
      <c r="T81" s="175">
        <v>100</v>
      </c>
      <c r="U81" s="175"/>
      <c r="V81" s="152"/>
      <c r="W81" s="175"/>
      <c r="X81" s="175"/>
      <c r="Y81" s="152"/>
      <c r="Z81" s="175"/>
      <c r="AA81" s="175"/>
      <c r="AB81" s="152">
        <v>700</v>
      </c>
      <c r="AC81" s="152" t="s">
        <v>213</v>
      </c>
      <c r="AD81" s="175"/>
      <c r="AE81" s="152" t="s">
        <v>204</v>
      </c>
      <c r="AF81" s="152" t="s">
        <v>205</v>
      </c>
      <c r="AG81" s="152" t="s">
        <v>135</v>
      </c>
      <c r="AH81" s="152" t="s">
        <v>136</v>
      </c>
      <c r="AI81" s="152" t="s">
        <v>137</v>
      </c>
      <c r="AJ81" s="153" t="s">
        <v>340</v>
      </c>
      <c r="AK81" s="153" t="s">
        <v>215</v>
      </c>
      <c r="AL81" s="175" t="s">
        <v>402</v>
      </c>
      <c r="AM81" s="152" t="s">
        <v>403</v>
      </c>
      <c r="AN81" s="152" t="s">
        <v>367</v>
      </c>
      <c r="AP81" s="134"/>
      <c r="AQ81" s="134"/>
      <c r="AR81" s="134"/>
      <c r="AS81" s="134"/>
      <c r="AT81" s="134"/>
      <c r="AU81" s="134"/>
      <c r="AV81" s="134"/>
      <c r="AW81" s="134"/>
      <c r="AX81" s="134"/>
      <c r="AY81" s="134"/>
      <c r="AZ81" s="134"/>
      <c r="BA81" s="134"/>
      <c r="BB81" s="134"/>
      <c r="BC81" s="134"/>
      <c r="BD81" s="134"/>
      <c r="BE81" s="134"/>
      <c r="BF81" s="134"/>
      <c r="BG81" s="134"/>
      <c r="BH81" s="134"/>
      <c r="BI81" s="134"/>
      <c r="BJ81" s="134"/>
      <c r="BK81" s="134"/>
      <c r="BL81" s="134"/>
      <c r="BM81" s="134"/>
      <c r="BN81" s="134"/>
      <c r="BO81" s="134"/>
      <c r="BP81" s="134"/>
      <c r="BQ81" s="134"/>
      <c r="BR81" s="134"/>
      <c r="BS81" s="134"/>
      <c r="BT81" s="134"/>
      <c r="BU81" s="134"/>
      <c r="BV81" s="134"/>
      <c r="BW81" s="134"/>
      <c r="BX81" s="134"/>
      <c r="BY81" s="134"/>
      <c r="BZ81" s="134"/>
      <c r="CA81" s="134"/>
      <c r="CB81" s="134"/>
      <c r="CC81" s="134"/>
      <c r="CD81" s="134"/>
      <c r="CE81" s="134"/>
      <c r="CF81" s="134"/>
      <c r="CG81" s="134"/>
      <c r="CH81" s="134"/>
      <c r="CI81" s="134"/>
      <c r="CJ81" s="134"/>
      <c r="CK81" s="134"/>
      <c r="CL81" s="134"/>
      <c r="CM81" s="134"/>
      <c r="CN81" s="134"/>
      <c r="CO81" s="134"/>
      <c r="CP81" s="134"/>
      <c r="CQ81" s="134"/>
      <c r="CR81" s="134"/>
      <c r="CS81" s="134"/>
      <c r="CT81" s="134"/>
      <c r="CU81" s="213"/>
    </row>
    <row r="82" s="131" customFormat="1" ht="230" customHeight="1" spans="1:98">
      <c r="A82" s="151">
        <v>19</v>
      </c>
      <c r="B82" s="152" t="s">
        <v>407</v>
      </c>
      <c r="C82" s="224">
        <v>2025</v>
      </c>
      <c r="D82" s="225" t="s">
        <v>408</v>
      </c>
      <c r="E82" s="225" t="s">
        <v>123</v>
      </c>
      <c r="F82" s="225" t="s">
        <v>142</v>
      </c>
      <c r="G82" s="224" t="s">
        <v>47</v>
      </c>
      <c r="H82" s="224" t="s">
        <v>422</v>
      </c>
      <c r="I82" s="224" t="s">
        <v>409</v>
      </c>
      <c r="J82" s="256" t="s">
        <v>423</v>
      </c>
      <c r="K82" s="273">
        <v>6</v>
      </c>
      <c r="L82" s="274">
        <v>3596</v>
      </c>
      <c r="M82" s="274">
        <v>21578</v>
      </c>
      <c r="N82" s="175">
        <v>637.98</v>
      </c>
      <c r="O82" s="175"/>
      <c r="P82" s="274"/>
      <c r="Q82" s="230"/>
      <c r="R82" s="175"/>
      <c r="S82" s="230"/>
      <c r="T82" s="230">
        <v>231</v>
      </c>
      <c r="U82" s="230"/>
      <c r="V82" s="175"/>
      <c r="W82" s="230"/>
      <c r="X82" s="230">
        <v>169</v>
      </c>
      <c r="Y82" s="175"/>
      <c r="Z82" s="230"/>
      <c r="AA82" s="230"/>
      <c r="AB82" s="175">
        <f>N82-X82-T82</f>
        <v>237.98</v>
      </c>
      <c r="AC82" s="224" t="s">
        <v>479</v>
      </c>
      <c r="AD82" s="124"/>
      <c r="AE82" s="224" t="s">
        <v>204</v>
      </c>
      <c r="AF82" s="276" t="s">
        <v>205</v>
      </c>
      <c r="AG82" s="224" t="s">
        <v>412</v>
      </c>
      <c r="AH82" s="276" t="s">
        <v>136</v>
      </c>
      <c r="AI82" s="274" t="s">
        <v>137</v>
      </c>
      <c r="AJ82" s="276" t="s">
        <v>424</v>
      </c>
      <c r="AK82" s="277" t="s">
        <v>425</v>
      </c>
      <c r="AL82" s="274"/>
      <c r="AM82" s="276"/>
      <c r="AN82" s="266" t="s">
        <v>367</v>
      </c>
      <c r="AO82" s="204" t="s">
        <v>477</v>
      </c>
      <c r="AP82" s="134"/>
      <c r="AQ82" s="134"/>
      <c r="AR82" s="134"/>
      <c r="AS82" s="134"/>
      <c r="AT82" s="134"/>
      <c r="AU82" s="134"/>
      <c r="AV82" s="134"/>
      <c r="AW82" s="134"/>
      <c r="AX82" s="134"/>
      <c r="AY82" s="134"/>
      <c r="AZ82" s="134"/>
      <c r="BA82" s="134"/>
      <c r="BB82" s="134"/>
      <c r="BC82" s="134"/>
      <c r="BD82" s="134"/>
      <c r="BE82" s="134"/>
      <c r="BF82" s="134"/>
      <c r="BG82" s="134"/>
      <c r="BH82" s="134"/>
      <c r="BI82" s="134"/>
      <c r="BJ82" s="134"/>
      <c r="BK82" s="134"/>
      <c r="BL82" s="134"/>
      <c r="BM82" s="134"/>
      <c r="BN82" s="134"/>
      <c r="BO82" s="134"/>
      <c r="BP82" s="134"/>
      <c r="BQ82" s="134"/>
      <c r="BR82" s="134"/>
      <c r="BS82" s="134"/>
      <c r="BT82" s="134"/>
      <c r="BU82" s="134"/>
      <c r="BV82" s="134"/>
      <c r="BW82" s="134"/>
      <c r="BX82" s="134"/>
      <c r="BY82" s="134"/>
      <c r="BZ82" s="134"/>
      <c r="CA82" s="134"/>
      <c r="CB82" s="134"/>
      <c r="CC82" s="134"/>
      <c r="CD82" s="134"/>
      <c r="CE82" s="134"/>
      <c r="CF82" s="134"/>
      <c r="CG82" s="134"/>
      <c r="CH82" s="134"/>
      <c r="CI82" s="134"/>
      <c r="CJ82" s="134"/>
      <c r="CK82" s="134"/>
      <c r="CL82" s="134"/>
      <c r="CM82" s="134"/>
      <c r="CN82" s="134"/>
      <c r="CO82" s="134"/>
      <c r="CP82" s="134"/>
      <c r="CQ82" s="134"/>
      <c r="CR82" s="134"/>
      <c r="CS82" s="134"/>
      <c r="CT82" s="134"/>
    </row>
    <row r="83" s="127" customFormat="1" ht="100" hidden="1" customHeight="1" spans="1:98">
      <c r="A83" s="156" t="s">
        <v>58</v>
      </c>
      <c r="B83" s="148" t="s">
        <v>216</v>
      </c>
      <c r="C83" s="148"/>
      <c r="D83" s="148"/>
      <c r="E83" s="149"/>
      <c r="F83" s="149"/>
      <c r="G83" s="149"/>
      <c r="H83" s="149"/>
      <c r="I83" s="149"/>
      <c r="J83" s="148"/>
      <c r="K83" s="178"/>
      <c r="L83" s="178"/>
      <c r="M83" s="178"/>
      <c r="N83" s="178"/>
      <c r="O83" s="178"/>
      <c r="P83" s="178"/>
      <c r="Q83" s="178"/>
      <c r="R83" s="178"/>
      <c r="S83" s="178"/>
      <c r="T83" s="178"/>
      <c r="U83" s="178"/>
      <c r="V83" s="178"/>
      <c r="W83" s="178"/>
      <c r="X83" s="178"/>
      <c r="Y83" s="178"/>
      <c r="Z83" s="178"/>
      <c r="AA83" s="178"/>
      <c r="AB83" s="178"/>
      <c r="AC83" s="178"/>
      <c r="AD83" s="178"/>
      <c r="AE83" s="184"/>
      <c r="AF83" s="184"/>
      <c r="AG83" s="184"/>
      <c r="AH83" s="184"/>
      <c r="AI83" s="217"/>
      <c r="AJ83" s="217"/>
      <c r="AK83" s="217"/>
      <c r="AL83" s="217"/>
      <c r="AM83" s="217"/>
      <c r="AN83" s="217"/>
      <c r="AO83" s="217"/>
      <c r="AP83" s="218"/>
      <c r="AQ83" s="218"/>
      <c r="AR83" s="218"/>
      <c r="AS83" s="218"/>
      <c r="AT83" s="218"/>
      <c r="AU83" s="218"/>
      <c r="AV83" s="218"/>
      <c r="AW83" s="218"/>
      <c r="AX83" s="218"/>
      <c r="AY83" s="218"/>
      <c r="AZ83" s="218"/>
      <c r="BA83" s="218"/>
      <c r="BB83" s="218"/>
      <c r="BC83" s="218"/>
      <c r="BD83" s="218"/>
      <c r="BE83" s="218"/>
      <c r="BF83" s="218"/>
      <c r="BG83" s="218"/>
      <c r="BH83" s="218"/>
      <c r="BI83" s="218"/>
      <c r="BJ83" s="218"/>
      <c r="BK83" s="218"/>
      <c r="BL83" s="218"/>
      <c r="BM83" s="218"/>
      <c r="BN83" s="218"/>
      <c r="BO83" s="218"/>
      <c r="BP83" s="218"/>
      <c r="BQ83" s="218"/>
      <c r="BR83" s="218"/>
      <c r="BS83" s="218"/>
      <c r="BT83" s="218"/>
      <c r="BU83" s="218"/>
      <c r="BV83" s="218"/>
      <c r="BW83" s="218"/>
      <c r="BX83" s="218"/>
      <c r="BY83" s="218"/>
      <c r="BZ83" s="218"/>
      <c r="CA83" s="218"/>
      <c r="CB83" s="218"/>
      <c r="CC83" s="218"/>
      <c r="CD83" s="218"/>
      <c r="CE83" s="218"/>
      <c r="CF83" s="218"/>
      <c r="CG83" s="218"/>
      <c r="CH83" s="218"/>
      <c r="CI83" s="218"/>
      <c r="CJ83" s="218"/>
      <c r="CK83" s="218"/>
      <c r="CL83" s="218"/>
      <c r="CM83" s="218"/>
      <c r="CN83" s="218"/>
      <c r="CO83" s="218"/>
      <c r="CP83" s="218"/>
      <c r="CQ83" s="218"/>
      <c r="CR83" s="218"/>
      <c r="CS83" s="218"/>
      <c r="CT83" s="218"/>
    </row>
    <row r="84" s="127" customFormat="1" ht="100" hidden="1" customHeight="1" spans="1:98">
      <c r="A84" s="156" t="s">
        <v>58</v>
      </c>
      <c r="B84" s="148" t="s">
        <v>217</v>
      </c>
      <c r="C84" s="148"/>
      <c r="D84" s="148"/>
      <c r="E84" s="149"/>
      <c r="F84" s="149"/>
      <c r="G84" s="149"/>
      <c r="H84" s="149"/>
      <c r="I84" s="149"/>
      <c r="J84" s="148"/>
      <c r="K84" s="178"/>
      <c r="L84" s="178"/>
      <c r="M84" s="178"/>
      <c r="N84" s="178"/>
      <c r="O84" s="178"/>
      <c r="P84" s="178"/>
      <c r="Q84" s="178"/>
      <c r="R84" s="178"/>
      <c r="S84" s="178"/>
      <c r="T84" s="178"/>
      <c r="U84" s="178"/>
      <c r="V84" s="178"/>
      <c r="W84" s="178"/>
      <c r="X84" s="178"/>
      <c r="Y84" s="178"/>
      <c r="Z84" s="178"/>
      <c r="AA84" s="178"/>
      <c r="AB84" s="178"/>
      <c r="AC84" s="178"/>
      <c r="AD84" s="178"/>
      <c r="AE84" s="184"/>
      <c r="AF84" s="184"/>
      <c r="AG84" s="184"/>
      <c r="AH84" s="184"/>
      <c r="AI84" s="217"/>
      <c r="AJ84" s="217"/>
      <c r="AK84" s="217"/>
      <c r="AL84" s="217"/>
      <c r="AM84" s="217"/>
      <c r="AN84" s="217"/>
      <c r="AO84" s="217"/>
      <c r="AP84" s="218"/>
      <c r="AQ84" s="218"/>
      <c r="AR84" s="218"/>
      <c r="AS84" s="218"/>
      <c r="AT84" s="218"/>
      <c r="AU84" s="218"/>
      <c r="AV84" s="218"/>
      <c r="AW84" s="218"/>
      <c r="AX84" s="218"/>
      <c r="AY84" s="218"/>
      <c r="AZ84" s="218"/>
      <c r="BA84" s="218"/>
      <c r="BB84" s="218"/>
      <c r="BC84" s="218"/>
      <c r="BD84" s="218"/>
      <c r="BE84" s="218"/>
      <c r="BF84" s="218"/>
      <c r="BG84" s="218"/>
      <c r="BH84" s="218"/>
      <c r="BI84" s="218"/>
      <c r="BJ84" s="218"/>
      <c r="BK84" s="218"/>
      <c r="BL84" s="218"/>
      <c r="BM84" s="218"/>
      <c r="BN84" s="218"/>
      <c r="BO84" s="218"/>
      <c r="BP84" s="218"/>
      <c r="BQ84" s="218"/>
      <c r="BR84" s="218"/>
      <c r="BS84" s="218"/>
      <c r="BT84" s="218"/>
      <c r="BU84" s="218"/>
      <c r="BV84" s="218"/>
      <c r="BW84" s="218"/>
      <c r="BX84" s="218"/>
      <c r="BY84" s="218"/>
      <c r="BZ84" s="218"/>
      <c r="CA84" s="218"/>
      <c r="CB84" s="218"/>
      <c r="CC84" s="218"/>
      <c r="CD84" s="218"/>
      <c r="CE84" s="218"/>
      <c r="CF84" s="218"/>
      <c r="CG84" s="218"/>
      <c r="CH84" s="218"/>
      <c r="CI84" s="218"/>
      <c r="CJ84" s="218"/>
      <c r="CK84" s="218"/>
      <c r="CL84" s="218"/>
      <c r="CM84" s="218"/>
      <c r="CN84" s="218"/>
      <c r="CO84" s="218"/>
      <c r="CP84" s="218"/>
      <c r="CQ84" s="218"/>
      <c r="CR84" s="218"/>
      <c r="CS84" s="218"/>
      <c r="CT84" s="218"/>
    </row>
    <row r="85" s="127" customFormat="1" ht="100" hidden="1" customHeight="1" spans="1:98">
      <c r="A85" s="156" t="s">
        <v>58</v>
      </c>
      <c r="B85" s="148" t="s">
        <v>405</v>
      </c>
      <c r="C85" s="148"/>
      <c r="D85" s="148"/>
      <c r="E85" s="149"/>
      <c r="F85" s="149"/>
      <c r="G85" s="149"/>
      <c r="H85" s="149"/>
      <c r="I85" s="149"/>
      <c r="J85" s="148"/>
      <c r="K85" s="178"/>
      <c r="L85" s="178"/>
      <c r="M85" s="178"/>
      <c r="N85" s="178"/>
      <c r="O85" s="178"/>
      <c r="P85" s="178"/>
      <c r="Q85" s="178"/>
      <c r="R85" s="178"/>
      <c r="S85" s="178"/>
      <c r="T85" s="178"/>
      <c r="U85" s="178"/>
      <c r="V85" s="178"/>
      <c r="W85" s="178"/>
      <c r="X85" s="178"/>
      <c r="Y85" s="178"/>
      <c r="Z85" s="178"/>
      <c r="AA85" s="178"/>
      <c r="AB85" s="178"/>
      <c r="AC85" s="178"/>
      <c r="AD85" s="178"/>
      <c r="AE85" s="184"/>
      <c r="AF85" s="184"/>
      <c r="AG85" s="184"/>
      <c r="AH85" s="184"/>
      <c r="AI85" s="217"/>
      <c r="AJ85" s="217"/>
      <c r="AK85" s="217"/>
      <c r="AL85" s="217"/>
      <c r="AM85" s="217"/>
      <c r="AN85" s="217"/>
      <c r="AO85" s="217"/>
      <c r="AP85" s="218"/>
      <c r="AQ85" s="218"/>
      <c r="AR85" s="218"/>
      <c r="AS85" s="218"/>
      <c r="AT85" s="218"/>
      <c r="AU85" s="218"/>
      <c r="AV85" s="218"/>
      <c r="AW85" s="218"/>
      <c r="AX85" s="218"/>
      <c r="AY85" s="218"/>
      <c r="AZ85" s="218"/>
      <c r="BA85" s="218"/>
      <c r="BB85" s="218"/>
      <c r="BC85" s="218"/>
      <c r="BD85" s="218"/>
      <c r="BE85" s="218"/>
      <c r="BF85" s="218"/>
      <c r="BG85" s="218"/>
      <c r="BH85" s="218"/>
      <c r="BI85" s="218"/>
      <c r="BJ85" s="218"/>
      <c r="BK85" s="218"/>
      <c r="BL85" s="218"/>
      <c r="BM85" s="218"/>
      <c r="BN85" s="218"/>
      <c r="BO85" s="218"/>
      <c r="BP85" s="218"/>
      <c r="BQ85" s="218"/>
      <c r="BR85" s="218"/>
      <c r="BS85" s="218"/>
      <c r="BT85" s="218"/>
      <c r="BU85" s="218"/>
      <c r="BV85" s="218"/>
      <c r="BW85" s="218"/>
      <c r="BX85" s="218"/>
      <c r="BY85" s="218"/>
      <c r="BZ85" s="218"/>
      <c r="CA85" s="218"/>
      <c r="CB85" s="218"/>
      <c r="CC85" s="218"/>
      <c r="CD85" s="218"/>
      <c r="CE85" s="218"/>
      <c r="CF85" s="218"/>
      <c r="CG85" s="218"/>
      <c r="CH85" s="218"/>
      <c r="CI85" s="218"/>
      <c r="CJ85" s="218"/>
      <c r="CK85" s="218"/>
      <c r="CL85" s="218"/>
      <c r="CM85" s="218"/>
      <c r="CN85" s="218"/>
      <c r="CO85" s="218"/>
      <c r="CP85" s="218"/>
      <c r="CQ85" s="218"/>
      <c r="CR85" s="218"/>
      <c r="CS85" s="218"/>
      <c r="CT85" s="218"/>
    </row>
    <row r="86" s="127" customFormat="1" ht="100" hidden="1" customHeight="1" spans="1:98">
      <c r="A86" s="156" t="s">
        <v>58</v>
      </c>
      <c r="B86" s="148" t="s">
        <v>219</v>
      </c>
      <c r="C86" s="148"/>
      <c r="D86" s="148"/>
      <c r="E86" s="149"/>
      <c r="F86" s="149"/>
      <c r="G86" s="149"/>
      <c r="H86" s="149"/>
      <c r="I86" s="149"/>
      <c r="J86" s="148"/>
      <c r="K86" s="178"/>
      <c r="L86" s="178"/>
      <c r="M86" s="178"/>
      <c r="N86" s="178"/>
      <c r="O86" s="178"/>
      <c r="P86" s="178"/>
      <c r="Q86" s="178"/>
      <c r="R86" s="178"/>
      <c r="S86" s="178"/>
      <c r="T86" s="178"/>
      <c r="U86" s="178"/>
      <c r="V86" s="178"/>
      <c r="W86" s="178"/>
      <c r="X86" s="178"/>
      <c r="Y86" s="178"/>
      <c r="Z86" s="178"/>
      <c r="AA86" s="178"/>
      <c r="AB86" s="178"/>
      <c r="AC86" s="178"/>
      <c r="AD86" s="178"/>
      <c r="AE86" s="184"/>
      <c r="AF86" s="184"/>
      <c r="AG86" s="184"/>
      <c r="AH86" s="184"/>
      <c r="AI86" s="217"/>
      <c r="AJ86" s="217"/>
      <c r="AK86" s="217"/>
      <c r="AL86" s="217"/>
      <c r="AM86" s="217"/>
      <c r="AN86" s="217"/>
      <c r="AO86" s="217"/>
      <c r="AP86" s="218"/>
      <c r="AQ86" s="218"/>
      <c r="AR86" s="218"/>
      <c r="AS86" s="218"/>
      <c r="AT86" s="218"/>
      <c r="AU86" s="218"/>
      <c r="AV86" s="218"/>
      <c r="AW86" s="218"/>
      <c r="AX86" s="218"/>
      <c r="AY86" s="218"/>
      <c r="AZ86" s="218"/>
      <c r="BA86" s="218"/>
      <c r="BB86" s="218"/>
      <c r="BC86" s="218"/>
      <c r="BD86" s="218"/>
      <c r="BE86" s="218"/>
      <c r="BF86" s="218"/>
      <c r="BG86" s="218"/>
      <c r="BH86" s="218"/>
      <c r="BI86" s="218"/>
      <c r="BJ86" s="218"/>
      <c r="BK86" s="218"/>
      <c r="BL86" s="218"/>
      <c r="BM86" s="218"/>
      <c r="BN86" s="218"/>
      <c r="BO86" s="218"/>
      <c r="BP86" s="218"/>
      <c r="BQ86" s="218"/>
      <c r="BR86" s="218"/>
      <c r="BS86" s="218"/>
      <c r="BT86" s="218"/>
      <c r="BU86" s="218"/>
      <c r="BV86" s="218"/>
      <c r="BW86" s="218"/>
      <c r="BX86" s="218"/>
      <c r="BY86" s="218"/>
      <c r="BZ86" s="218"/>
      <c r="CA86" s="218"/>
      <c r="CB86" s="218"/>
      <c r="CC86" s="218"/>
      <c r="CD86" s="218"/>
      <c r="CE86" s="218"/>
      <c r="CF86" s="218"/>
      <c r="CG86" s="218"/>
      <c r="CH86" s="218"/>
      <c r="CI86" s="218"/>
      <c r="CJ86" s="218"/>
      <c r="CK86" s="218"/>
      <c r="CL86" s="218"/>
      <c r="CM86" s="218"/>
      <c r="CN86" s="218"/>
      <c r="CO86" s="218"/>
      <c r="CP86" s="218"/>
      <c r="CQ86" s="218"/>
      <c r="CR86" s="218"/>
      <c r="CS86" s="218"/>
      <c r="CT86" s="218"/>
    </row>
    <row r="87" s="127" customFormat="1" ht="100" hidden="1" customHeight="1" spans="1:98">
      <c r="A87" s="156" t="s">
        <v>58</v>
      </c>
      <c r="B87" s="148" t="s">
        <v>220</v>
      </c>
      <c r="C87" s="148"/>
      <c r="D87" s="148"/>
      <c r="E87" s="149"/>
      <c r="F87" s="149"/>
      <c r="G87" s="149"/>
      <c r="H87" s="149"/>
      <c r="I87" s="149"/>
      <c r="J87" s="148"/>
      <c r="K87" s="178">
        <v>0</v>
      </c>
      <c r="L87" s="178">
        <v>0</v>
      </c>
      <c r="M87" s="178">
        <v>0</v>
      </c>
      <c r="N87" s="178">
        <v>0</v>
      </c>
      <c r="O87" s="178"/>
      <c r="P87" s="178">
        <v>0</v>
      </c>
      <c r="Q87" s="178">
        <v>0</v>
      </c>
      <c r="R87" s="178">
        <v>0</v>
      </c>
      <c r="S87" s="178">
        <v>0</v>
      </c>
      <c r="T87" s="178">
        <v>0</v>
      </c>
      <c r="U87" s="178"/>
      <c r="V87" s="178">
        <v>0</v>
      </c>
      <c r="W87" s="178">
        <v>0</v>
      </c>
      <c r="X87" s="178">
        <v>0</v>
      </c>
      <c r="Y87" s="178">
        <v>0</v>
      </c>
      <c r="Z87" s="178">
        <v>0</v>
      </c>
      <c r="AA87" s="178">
        <v>0</v>
      </c>
      <c r="AB87" s="178">
        <v>0</v>
      </c>
      <c r="AC87" s="178">
        <v>0</v>
      </c>
      <c r="AD87" s="178">
        <v>0</v>
      </c>
      <c r="AE87" s="178">
        <v>0</v>
      </c>
      <c r="AF87" s="178">
        <v>0</v>
      </c>
      <c r="AG87" s="178">
        <v>0</v>
      </c>
      <c r="AH87" s="178">
        <v>0</v>
      </c>
      <c r="AI87" s="178">
        <v>0</v>
      </c>
      <c r="AJ87" s="217"/>
      <c r="AK87" s="217"/>
      <c r="AL87" s="217"/>
      <c r="AM87" s="217"/>
      <c r="AN87" s="217"/>
      <c r="AO87" s="217"/>
      <c r="AP87" s="218"/>
      <c r="AQ87" s="218"/>
      <c r="AR87" s="218"/>
      <c r="AS87" s="218"/>
      <c r="AT87" s="218"/>
      <c r="AU87" s="218"/>
      <c r="AV87" s="218"/>
      <c r="AW87" s="218"/>
      <c r="AX87" s="218"/>
      <c r="AY87" s="218"/>
      <c r="AZ87" s="218"/>
      <c r="BA87" s="218"/>
      <c r="BB87" s="218"/>
      <c r="BC87" s="218"/>
      <c r="BD87" s="218"/>
      <c r="BE87" s="218"/>
      <c r="BF87" s="218"/>
      <c r="BG87" s="218"/>
      <c r="BH87" s="218"/>
      <c r="BI87" s="218"/>
      <c r="BJ87" s="218"/>
      <c r="BK87" s="218"/>
      <c r="BL87" s="218"/>
      <c r="BM87" s="218"/>
      <c r="BN87" s="218"/>
      <c r="BO87" s="218"/>
      <c r="BP87" s="218"/>
      <c r="BQ87" s="218"/>
      <c r="BR87" s="218"/>
      <c r="BS87" s="218"/>
      <c r="BT87" s="218"/>
      <c r="BU87" s="218"/>
      <c r="BV87" s="218"/>
      <c r="BW87" s="218"/>
      <c r="BX87" s="218"/>
      <c r="BY87" s="218"/>
      <c r="BZ87" s="218"/>
      <c r="CA87" s="218"/>
      <c r="CB87" s="218"/>
      <c r="CC87" s="218"/>
      <c r="CD87" s="218"/>
      <c r="CE87" s="218"/>
      <c r="CF87" s="218"/>
      <c r="CG87" s="218"/>
      <c r="CH87" s="218"/>
      <c r="CI87" s="218"/>
      <c r="CJ87" s="218"/>
      <c r="CK87" s="218"/>
      <c r="CL87" s="218"/>
      <c r="CM87" s="218"/>
      <c r="CN87" s="218"/>
      <c r="CO87" s="218"/>
      <c r="CP87" s="218"/>
      <c r="CQ87" s="218"/>
      <c r="CR87" s="218"/>
      <c r="CS87" s="218"/>
      <c r="CT87" s="218"/>
    </row>
    <row r="88" s="127" customFormat="1" ht="100" hidden="1" customHeight="1" spans="1:98">
      <c r="A88" s="149" t="s">
        <v>41</v>
      </c>
      <c r="B88" s="148" t="s">
        <v>221</v>
      </c>
      <c r="C88" s="148"/>
      <c r="D88" s="148"/>
      <c r="E88" s="149"/>
      <c r="F88" s="149"/>
      <c r="G88" s="149"/>
      <c r="H88" s="149"/>
      <c r="I88" s="149"/>
      <c r="J88" s="148"/>
      <c r="K88" s="178">
        <f>K89+K90+K95+K96</f>
        <v>35.483</v>
      </c>
      <c r="L88" s="178">
        <f>L89+L90+L95+L96</f>
        <v>1197</v>
      </c>
      <c r="M88" s="178">
        <f>M89+M90+M95+M96</f>
        <v>4168</v>
      </c>
      <c r="N88" s="178">
        <f>N89+N90+N95+N96</f>
        <v>2500</v>
      </c>
      <c r="O88" s="178"/>
      <c r="P88" s="178">
        <f>P89+P90+P95+P96</f>
        <v>1282</v>
      </c>
      <c r="Q88" s="178">
        <f>Q89+Q90+Q95+Q96</f>
        <v>552</v>
      </c>
      <c r="R88" s="178">
        <f>R89+R90+R95+R96</f>
        <v>400</v>
      </c>
      <c r="S88" s="178">
        <f>S89+S90+S95+S96</f>
        <v>330</v>
      </c>
      <c r="T88" s="178">
        <f>T89+T90+T95+T96</f>
        <v>993</v>
      </c>
      <c r="U88" s="178"/>
      <c r="V88" s="178">
        <f t="shared" ref="V88:AD88" si="27">V89+V90+V95+V96</f>
        <v>0</v>
      </c>
      <c r="W88" s="178">
        <f t="shared" si="27"/>
        <v>0</v>
      </c>
      <c r="X88" s="178">
        <f t="shared" si="27"/>
        <v>0</v>
      </c>
      <c r="Y88" s="178">
        <f t="shared" si="27"/>
        <v>0</v>
      </c>
      <c r="Z88" s="178">
        <f t="shared" si="27"/>
        <v>40</v>
      </c>
      <c r="AA88" s="178">
        <f t="shared" si="27"/>
        <v>185</v>
      </c>
      <c r="AB88" s="178">
        <f t="shared" si="27"/>
        <v>0</v>
      </c>
      <c r="AC88" s="178">
        <f t="shared" si="27"/>
        <v>0</v>
      </c>
      <c r="AD88" s="178">
        <f t="shared" si="27"/>
        <v>0</v>
      </c>
      <c r="AE88" s="184"/>
      <c r="AF88" s="184"/>
      <c r="AG88" s="184"/>
      <c r="AH88" s="184"/>
      <c r="AI88" s="217"/>
      <c r="AJ88" s="217"/>
      <c r="AK88" s="217"/>
      <c r="AL88" s="217"/>
      <c r="AM88" s="217"/>
      <c r="AN88" s="217"/>
      <c r="AO88" s="217"/>
      <c r="AP88" s="218"/>
      <c r="AQ88" s="218"/>
      <c r="AR88" s="218"/>
      <c r="AS88" s="218"/>
      <c r="AT88" s="218"/>
      <c r="AU88" s="218"/>
      <c r="AV88" s="218"/>
      <c r="AW88" s="218"/>
      <c r="AX88" s="218"/>
      <c r="AY88" s="218"/>
      <c r="AZ88" s="218"/>
      <c r="BA88" s="218"/>
      <c r="BB88" s="218"/>
      <c r="BC88" s="218"/>
      <c r="BD88" s="218"/>
      <c r="BE88" s="218"/>
      <c r="BF88" s="218"/>
      <c r="BG88" s="218"/>
      <c r="BH88" s="218"/>
      <c r="BI88" s="218"/>
      <c r="BJ88" s="218"/>
      <c r="BK88" s="218"/>
      <c r="BL88" s="218"/>
      <c r="BM88" s="218"/>
      <c r="BN88" s="218"/>
      <c r="BO88" s="218"/>
      <c r="BP88" s="218"/>
      <c r="BQ88" s="218"/>
      <c r="BR88" s="218"/>
      <c r="BS88" s="218"/>
      <c r="BT88" s="218"/>
      <c r="BU88" s="218"/>
      <c r="BV88" s="218"/>
      <c r="BW88" s="218"/>
      <c r="BX88" s="218"/>
      <c r="BY88" s="218"/>
      <c r="BZ88" s="218"/>
      <c r="CA88" s="218"/>
      <c r="CB88" s="218"/>
      <c r="CC88" s="218"/>
      <c r="CD88" s="218"/>
      <c r="CE88" s="218"/>
      <c r="CF88" s="218"/>
      <c r="CG88" s="218"/>
      <c r="CH88" s="218"/>
      <c r="CI88" s="218"/>
      <c r="CJ88" s="218"/>
      <c r="CK88" s="218"/>
      <c r="CL88" s="218"/>
      <c r="CM88" s="218"/>
      <c r="CN88" s="218"/>
      <c r="CO88" s="218"/>
      <c r="CP88" s="218"/>
      <c r="CQ88" s="218"/>
      <c r="CR88" s="218"/>
      <c r="CS88" s="218"/>
      <c r="CT88" s="218"/>
    </row>
    <row r="89" s="127" customFormat="1" ht="100" hidden="1" customHeight="1" spans="1:98">
      <c r="A89" s="156" t="s">
        <v>58</v>
      </c>
      <c r="B89" s="148" t="s">
        <v>222</v>
      </c>
      <c r="C89" s="148"/>
      <c r="D89" s="148"/>
      <c r="E89" s="149"/>
      <c r="F89" s="149"/>
      <c r="G89" s="149"/>
      <c r="H89" s="149"/>
      <c r="I89" s="149"/>
      <c r="J89" s="148"/>
      <c r="K89" s="178"/>
      <c r="L89" s="178"/>
      <c r="M89" s="178"/>
      <c r="N89" s="178"/>
      <c r="O89" s="178"/>
      <c r="P89" s="178"/>
      <c r="Q89" s="178"/>
      <c r="R89" s="178"/>
      <c r="S89" s="178"/>
      <c r="T89" s="178"/>
      <c r="U89" s="178"/>
      <c r="V89" s="178"/>
      <c r="W89" s="178"/>
      <c r="X89" s="178"/>
      <c r="Y89" s="178"/>
      <c r="Z89" s="178"/>
      <c r="AA89" s="178"/>
      <c r="AB89" s="178"/>
      <c r="AC89" s="178"/>
      <c r="AD89" s="178"/>
      <c r="AE89" s="184"/>
      <c r="AF89" s="184"/>
      <c r="AG89" s="184"/>
      <c r="AH89" s="184"/>
      <c r="AI89" s="217"/>
      <c r="AJ89" s="217"/>
      <c r="AK89" s="217"/>
      <c r="AL89" s="217"/>
      <c r="AM89" s="217"/>
      <c r="AN89" s="217"/>
      <c r="AO89" s="217"/>
      <c r="AP89" s="218"/>
      <c r="AQ89" s="218"/>
      <c r="AR89" s="218"/>
      <c r="AS89" s="218"/>
      <c r="AT89" s="218"/>
      <c r="AU89" s="218"/>
      <c r="AV89" s="218"/>
      <c r="AW89" s="218"/>
      <c r="AX89" s="218"/>
      <c r="AY89" s="218"/>
      <c r="AZ89" s="218"/>
      <c r="BA89" s="218"/>
      <c r="BB89" s="218"/>
      <c r="BC89" s="218"/>
      <c r="BD89" s="218"/>
      <c r="BE89" s="218"/>
      <c r="BF89" s="218"/>
      <c r="BG89" s="218"/>
      <c r="BH89" s="218"/>
      <c r="BI89" s="218"/>
      <c r="BJ89" s="218"/>
      <c r="BK89" s="218"/>
      <c r="BL89" s="218"/>
      <c r="BM89" s="218"/>
      <c r="BN89" s="218"/>
      <c r="BO89" s="218"/>
      <c r="BP89" s="218"/>
      <c r="BQ89" s="218"/>
      <c r="BR89" s="218"/>
      <c r="BS89" s="218"/>
      <c r="BT89" s="218"/>
      <c r="BU89" s="218"/>
      <c r="BV89" s="218"/>
      <c r="BW89" s="218"/>
      <c r="BX89" s="218"/>
      <c r="BY89" s="218"/>
      <c r="BZ89" s="218"/>
      <c r="CA89" s="218"/>
      <c r="CB89" s="218"/>
      <c r="CC89" s="218"/>
      <c r="CD89" s="218"/>
      <c r="CE89" s="218"/>
      <c r="CF89" s="218"/>
      <c r="CG89" s="218"/>
      <c r="CH89" s="218"/>
      <c r="CI89" s="218"/>
      <c r="CJ89" s="218"/>
      <c r="CK89" s="218"/>
      <c r="CL89" s="218"/>
      <c r="CM89" s="218"/>
      <c r="CN89" s="218"/>
      <c r="CO89" s="218"/>
      <c r="CP89" s="218"/>
      <c r="CQ89" s="218"/>
      <c r="CR89" s="218"/>
      <c r="CS89" s="218"/>
      <c r="CT89" s="218"/>
    </row>
    <row r="90" s="127" customFormat="1" ht="100" hidden="1" customHeight="1" spans="1:98">
      <c r="A90" s="156" t="s">
        <v>58</v>
      </c>
      <c r="B90" s="148" t="s">
        <v>223</v>
      </c>
      <c r="C90" s="148"/>
      <c r="D90" s="148"/>
      <c r="E90" s="149"/>
      <c r="F90" s="149"/>
      <c r="G90" s="149"/>
      <c r="H90" s="149"/>
      <c r="I90" s="149"/>
      <c r="J90" s="148"/>
      <c r="K90" s="178">
        <f>SUM(K91:K94)</f>
        <v>35.483</v>
      </c>
      <c r="L90" s="178">
        <f>SUM(L91:L94)</f>
        <v>1197</v>
      </c>
      <c r="M90" s="178">
        <f>SUM(M91:M94)</f>
        <v>4168</v>
      </c>
      <c r="N90" s="178">
        <f>SUM(N91:N94)</f>
        <v>2500</v>
      </c>
      <c r="O90" s="178"/>
      <c r="P90" s="178">
        <f>SUM(P91:P94)</f>
        <v>1282</v>
      </c>
      <c r="Q90" s="178">
        <f>SUM(Q91:Q94)</f>
        <v>552</v>
      </c>
      <c r="R90" s="178">
        <f>SUM(R91:R94)</f>
        <v>400</v>
      </c>
      <c r="S90" s="178">
        <f>SUM(S91:S94)</f>
        <v>330</v>
      </c>
      <c r="T90" s="178">
        <f>SUM(T91:T94)</f>
        <v>993</v>
      </c>
      <c r="U90" s="178"/>
      <c r="V90" s="178">
        <f t="shared" ref="V90:AD90" si="28">SUM(V91:V94)</f>
        <v>0</v>
      </c>
      <c r="W90" s="178">
        <f t="shared" si="28"/>
        <v>0</v>
      </c>
      <c r="X90" s="178">
        <f t="shared" si="28"/>
        <v>0</v>
      </c>
      <c r="Y90" s="178">
        <f t="shared" si="28"/>
        <v>0</v>
      </c>
      <c r="Z90" s="178">
        <f t="shared" si="28"/>
        <v>40</v>
      </c>
      <c r="AA90" s="178">
        <f t="shared" si="28"/>
        <v>185</v>
      </c>
      <c r="AB90" s="178">
        <f t="shared" si="28"/>
        <v>0</v>
      </c>
      <c r="AC90" s="178">
        <f t="shared" si="28"/>
        <v>0</v>
      </c>
      <c r="AD90" s="178">
        <f t="shared" si="28"/>
        <v>0</v>
      </c>
      <c r="AE90" s="184"/>
      <c r="AF90" s="184"/>
      <c r="AG90" s="184"/>
      <c r="AH90" s="184"/>
      <c r="AI90" s="217"/>
      <c r="AJ90" s="217"/>
      <c r="AK90" s="217"/>
      <c r="AL90" s="217"/>
      <c r="AM90" s="217"/>
      <c r="AN90" s="217"/>
      <c r="AO90" s="217"/>
      <c r="AP90" s="218"/>
      <c r="AQ90" s="218"/>
      <c r="AR90" s="218"/>
      <c r="AS90" s="218"/>
      <c r="AT90" s="218"/>
      <c r="AU90" s="218"/>
      <c r="AV90" s="218"/>
      <c r="AW90" s="218"/>
      <c r="AX90" s="218"/>
      <c r="AY90" s="218"/>
      <c r="AZ90" s="218"/>
      <c r="BA90" s="218"/>
      <c r="BB90" s="218"/>
      <c r="BC90" s="218"/>
      <c r="BD90" s="218"/>
      <c r="BE90" s="218"/>
      <c r="BF90" s="218"/>
      <c r="BG90" s="218"/>
      <c r="BH90" s="218"/>
      <c r="BI90" s="218"/>
      <c r="BJ90" s="218"/>
      <c r="BK90" s="218"/>
      <c r="BL90" s="218"/>
      <c r="BM90" s="218"/>
      <c r="BN90" s="218"/>
      <c r="BO90" s="218"/>
      <c r="BP90" s="218"/>
      <c r="BQ90" s="218"/>
      <c r="BR90" s="218"/>
      <c r="BS90" s="218"/>
      <c r="BT90" s="218"/>
      <c r="BU90" s="218"/>
      <c r="BV90" s="218"/>
      <c r="BW90" s="218"/>
      <c r="BX90" s="218"/>
      <c r="BY90" s="218"/>
      <c r="BZ90" s="218"/>
      <c r="CA90" s="218"/>
      <c r="CB90" s="218"/>
      <c r="CC90" s="218"/>
      <c r="CD90" s="218"/>
      <c r="CE90" s="218"/>
      <c r="CF90" s="218"/>
      <c r="CG90" s="218"/>
      <c r="CH90" s="218"/>
      <c r="CI90" s="218"/>
      <c r="CJ90" s="218"/>
      <c r="CK90" s="218"/>
      <c r="CL90" s="218"/>
      <c r="CM90" s="218"/>
      <c r="CN90" s="218"/>
      <c r="CO90" s="218"/>
      <c r="CP90" s="218"/>
      <c r="CQ90" s="218"/>
      <c r="CR90" s="218"/>
      <c r="CS90" s="218"/>
      <c r="CT90" s="218"/>
    </row>
    <row r="91" s="124" customFormat="1" ht="241" customHeight="1" spans="1:99">
      <c r="A91" s="151">
        <v>20</v>
      </c>
      <c r="B91" s="153" t="s">
        <v>341</v>
      </c>
      <c r="C91" s="161">
        <v>2025</v>
      </c>
      <c r="D91" s="153" t="s">
        <v>342</v>
      </c>
      <c r="E91" s="152" t="s">
        <v>123</v>
      </c>
      <c r="F91" s="154" t="s">
        <v>223</v>
      </c>
      <c r="G91" s="154" t="s">
        <v>47</v>
      </c>
      <c r="H91" s="154" t="s">
        <v>343</v>
      </c>
      <c r="I91" s="154" t="s">
        <v>100</v>
      </c>
      <c r="J91" s="153" t="s">
        <v>400</v>
      </c>
      <c r="K91" s="154">
        <v>12.559</v>
      </c>
      <c r="L91" s="154">
        <v>367</v>
      </c>
      <c r="M91" s="154">
        <v>1386</v>
      </c>
      <c r="N91" s="154">
        <v>850</v>
      </c>
      <c r="O91" s="154"/>
      <c r="P91" s="154">
        <v>832</v>
      </c>
      <c r="Q91" s="154">
        <v>202</v>
      </c>
      <c r="R91" s="154">
        <v>400</v>
      </c>
      <c r="S91" s="154">
        <v>230</v>
      </c>
      <c r="T91" s="154">
        <v>18</v>
      </c>
      <c r="U91" s="154"/>
      <c r="V91" s="154"/>
      <c r="W91" s="154"/>
      <c r="X91" s="154"/>
      <c r="Y91" s="154"/>
      <c r="Z91" s="154"/>
      <c r="AA91" s="154"/>
      <c r="AB91" s="154"/>
      <c r="AC91" s="154"/>
      <c r="AD91" s="154"/>
      <c r="AE91" s="152" t="s">
        <v>345</v>
      </c>
      <c r="AF91" s="152" t="s">
        <v>346</v>
      </c>
      <c r="AG91" s="152" t="s">
        <v>72</v>
      </c>
      <c r="AH91" s="152" t="s">
        <v>54</v>
      </c>
      <c r="AI91" s="152" t="s">
        <v>55</v>
      </c>
      <c r="AJ91" s="167" t="s">
        <v>347</v>
      </c>
      <c r="AK91" s="167" t="s">
        <v>229</v>
      </c>
      <c r="AL91" s="175" t="s">
        <v>402</v>
      </c>
      <c r="AM91" s="152" t="s">
        <v>403</v>
      </c>
      <c r="AN91" s="152" t="s">
        <v>367</v>
      </c>
      <c r="AP91" s="134"/>
      <c r="AQ91" s="134"/>
      <c r="AR91" s="134"/>
      <c r="AS91" s="134"/>
      <c r="AT91" s="134"/>
      <c r="AU91" s="134"/>
      <c r="AV91" s="134"/>
      <c r="AW91" s="134"/>
      <c r="AX91" s="134"/>
      <c r="AY91" s="134"/>
      <c r="AZ91" s="134"/>
      <c r="BA91" s="134"/>
      <c r="BB91" s="134"/>
      <c r="BC91" s="134"/>
      <c r="BD91" s="134"/>
      <c r="BE91" s="134"/>
      <c r="BF91" s="134"/>
      <c r="BG91" s="134"/>
      <c r="BH91" s="134"/>
      <c r="BI91" s="134"/>
      <c r="BJ91" s="134"/>
      <c r="BK91" s="134"/>
      <c r="BL91" s="134"/>
      <c r="BM91" s="134"/>
      <c r="BN91" s="134"/>
      <c r="BO91" s="134"/>
      <c r="BP91" s="134"/>
      <c r="BQ91" s="134"/>
      <c r="BR91" s="134"/>
      <c r="BS91" s="134"/>
      <c r="BT91" s="134"/>
      <c r="BU91" s="134"/>
      <c r="BV91" s="134"/>
      <c r="BW91" s="134"/>
      <c r="BX91" s="134"/>
      <c r="BY91" s="134"/>
      <c r="BZ91" s="134"/>
      <c r="CA91" s="134"/>
      <c r="CB91" s="134"/>
      <c r="CC91" s="134"/>
      <c r="CD91" s="134"/>
      <c r="CE91" s="134"/>
      <c r="CF91" s="134"/>
      <c r="CG91" s="134"/>
      <c r="CH91" s="134"/>
      <c r="CI91" s="134"/>
      <c r="CJ91" s="134"/>
      <c r="CK91" s="134"/>
      <c r="CL91" s="134"/>
      <c r="CM91" s="134"/>
      <c r="CN91" s="134"/>
      <c r="CO91" s="134"/>
      <c r="CP91" s="134"/>
      <c r="CQ91" s="134"/>
      <c r="CR91" s="134"/>
      <c r="CS91" s="134"/>
      <c r="CT91" s="134"/>
      <c r="CU91" s="213"/>
    </row>
    <row r="92" s="124" customFormat="1" ht="241" customHeight="1" spans="1:99">
      <c r="A92" s="151">
        <v>21</v>
      </c>
      <c r="B92" s="153" t="s">
        <v>348</v>
      </c>
      <c r="C92" s="161">
        <v>2025</v>
      </c>
      <c r="D92" s="153" t="s">
        <v>349</v>
      </c>
      <c r="E92" s="152" t="s">
        <v>123</v>
      </c>
      <c r="F92" s="154" t="s">
        <v>223</v>
      </c>
      <c r="G92" s="154" t="s">
        <v>47</v>
      </c>
      <c r="H92" s="154" t="s">
        <v>350</v>
      </c>
      <c r="I92" s="154" t="s">
        <v>100</v>
      </c>
      <c r="J92" s="153" t="s">
        <v>351</v>
      </c>
      <c r="K92" s="154">
        <v>12.405</v>
      </c>
      <c r="L92" s="152">
        <v>122</v>
      </c>
      <c r="M92" s="152">
        <v>441</v>
      </c>
      <c r="N92" s="154">
        <v>450</v>
      </c>
      <c r="O92" s="154"/>
      <c r="P92" s="152">
        <v>450</v>
      </c>
      <c r="Q92" s="152">
        <v>350</v>
      </c>
      <c r="R92" s="154"/>
      <c r="S92" s="152">
        <v>100</v>
      </c>
      <c r="T92" s="152"/>
      <c r="U92" s="152"/>
      <c r="V92" s="154"/>
      <c r="W92" s="152"/>
      <c r="X92" s="152"/>
      <c r="Y92" s="154"/>
      <c r="Z92" s="152"/>
      <c r="AA92" s="152"/>
      <c r="AB92" s="154"/>
      <c r="AC92" s="152"/>
      <c r="AD92" s="152"/>
      <c r="AE92" s="152" t="s">
        <v>325</v>
      </c>
      <c r="AF92" s="152" t="s">
        <v>326</v>
      </c>
      <c r="AG92" s="152" t="s">
        <v>72</v>
      </c>
      <c r="AH92" s="152" t="s">
        <v>54</v>
      </c>
      <c r="AI92" s="152" t="s">
        <v>55</v>
      </c>
      <c r="AJ92" s="167" t="s">
        <v>352</v>
      </c>
      <c r="AK92" s="167" t="s">
        <v>229</v>
      </c>
      <c r="AL92" s="175" t="s">
        <v>402</v>
      </c>
      <c r="AM92" s="152" t="s">
        <v>403</v>
      </c>
      <c r="AN92" s="152" t="s">
        <v>367</v>
      </c>
      <c r="AP92" s="134"/>
      <c r="AQ92" s="134"/>
      <c r="AR92" s="134"/>
      <c r="AS92" s="134"/>
      <c r="AT92" s="134"/>
      <c r="AU92" s="134"/>
      <c r="AV92" s="134"/>
      <c r="AW92" s="134"/>
      <c r="AX92" s="134"/>
      <c r="AY92" s="134"/>
      <c r="AZ92" s="134"/>
      <c r="BA92" s="134"/>
      <c r="BB92" s="134"/>
      <c r="BC92" s="134"/>
      <c r="BD92" s="134"/>
      <c r="BE92" s="134"/>
      <c r="BF92" s="134"/>
      <c r="BG92" s="134"/>
      <c r="BH92" s="134"/>
      <c r="BI92" s="134"/>
      <c r="BJ92" s="134"/>
      <c r="BK92" s="134"/>
      <c r="BL92" s="134"/>
      <c r="BM92" s="134"/>
      <c r="BN92" s="134"/>
      <c r="BO92" s="134"/>
      <c r="BP92" s="134"/>
      <c r="BQ92" s="134"/>
      <c r="BR92" s="134"/>
      <c r="BS92" s="134"/>
      <c r="BT92" s="134"/>
      <c r="BU92" s="134"/>
      <c r="BV92" s="134"/>
      <c r="BW92" s="134"/>
      <c r="BX92" s="134"/>
      <c r="BY92" s="134"/>
      <c r="BZ92" s="134"/>
      <c r="CA92" s="134"/>
      <c r="CB92" s="134"/>
      <c r="CC92" s="134"/>
      <c r="CD92" s="134"/>
      <c r="CE92" s="134"/>
      <c r="CF92" s="134"/>
      <c r="CG92" s="134"/>
      <c r="CH92" s="134"/>
      <c r="CI92" s="134"/>
      <c r="CJ92" s="134"/>
      <c r="CK92" s="134"/>
      <c r="CL92" s="134"/>
      <c r="CM92" s="134"/>
      <c r="CN92" s="134"/>
      <c r="CO92" s="134"/>
      <c r="CP92" s="134"/>
      <c r="CQ92" s="134"/>
      <c r="CR92" s="134"/>
      <c r="CS92" s="134"/>
      <c r="CT92" s="134"/>
      <c r="CU92" s="213"/>
    </row>
    <row r="93" s="124" customFormat="1" ht="241" customHeight="1" spans="1:99">
      <c r="A93" s="151">
        <v>22</v>
      </c>
      <c r="B93" s="153" t="s">
        <v>353</v>
      </c>
      <c r="C93" s="161">
        <v>2025</v>
      </c>
      <c r="D93" s="153" t="s">
        <v>406</v>
      </c>
      <c r="E93" s="152" t="s">
        <v>123</v>
      </c>
      <c r="F93" s="154" t="s">
        <v>223</v>
      </c>
      <c r="G93" s="154" t="s">
        <v>47</v>
      </c>
      <c r="H93" s="154" t="s">
        <v>355</v>
      </c>
      <c r="I93" s="154" t="s">
        <v>100</v>
      </c>
      <c r="J93" s="153" t="s">
        <v>356</v>
      </c>
      <c r="K93" s="154">
        <v>6.6</v>
      </c>
      <c r="L93" s="152">
        <v>350</v>
      </c>
      <c r="M93" s="154">
        <v>965</v>
      </c>
      <c r="N93" s="154">
        <v>650</v>
      </c>
      <c r="O93" s="154"/>
      <c r="P93" s="152"/>
      <c r="Q93" s="154"/>
      <c r="R93" s="154"/>
      <c r="S93" s="152"/>
      <c r="T93" s="154">
        <v>650</v>
      </c>
      <c r="U93" s="154"/>
      <c r="V93" s="154"/>
      <c r="W93" s="152"/>
      <c r="X93" s="154"/>
      <c r="Y93" s="154"/>
      <c r="Z93" s="152"/>
      <c r="AA93" s="154"/>
      <c r="AB93" s="154"/>
      <c r="AC93" s="152"/>
      <c r="AD93" s="154"/>
      <c r="AE93" s="152" t="s">
        <v>317</v>
      </c>
      <c r="AF93" s="152" t="s">
        <v>318</v>
      </c>
      <c r="AG93" s="152" t="s">
        <v>72</v>
      </c>
      <c r="AH93" s="152" t="s">
        <v>54</v>
      </c>
      <c r="AI93" s="152" t="s">
        <v>55</v>
      </c>
      <c r="AJ93" s="167" t="s">
        <v>401</v>
      </c>
      <c r="AK93" s="167" t="s">
        <v>229</v>
      </c>
      <c r="AL93" s="175" t="s">
        <v>402</v>
      </c>
      <c r="AM93" s="152" t="s">
        <v>403</v>
      </c>
      <c r="AN93" s="233" t="s">
        <v>312</v>
      </c>
      <c r="AP93" s="134"/>
      <c r="AQ93" s="134"/>
      <c r="AR93" s="134"/>
      <c r="AS93" s="134"/>
      <c r="AT93" s="134"/>
      <c r="AU93" s="134"/>
      <c r="AV93" s="134"/>
      <c r="AW93" s="134"/>
      <c r="AX93" s="134"/>
      <c r="AY93" s="134"/>
      <c r="AZ93" s="134"/>
      <c r="BA93" s="134"/>
      <c r="BB93" s="134"/>
      <c r="BC93" s="134"/>
      <c r="BD93" s="134"/>
      <c r="BE93" s="134"/>
      <c r="BF93" s="134"/>
      <c r="BG93" s="134"/>
      <c r="BH93" s="134"/>
      <c r="BI93" s="134"/>
      <c r="BJ93" s="134"/>
      <c r="BK93" s="134"/>
      <c r="BL93" s="134"/>
      <c r="BM93" s="134"/>
      <c r="BN93" s="134"/>
      <c r="BO93" s="134"/>
      <c r="BP93" s="134"/>
      <c r="BQ93" s="134"/>
      <c r="BR93" s="134"/>
      <c r="BS93" s="134"/>
      <c r="BT93" s="134"/>
      <c r="BU93" s="134"/>
      <c r="BV93" s="134"/>
      <c r="BW93" s="134"/>
      <c r="BX93" s="134"/>
      <c r="BY93" s="134"/>
      <c r="BZ93" s="134"/>
      <c r="CA93" s="134"/>
      <c r="CB93" s="134"/>
      <c r="CC93" s="134"/>
      <c r="CD93" s="134"/>
      <c r="CE93" s="134"/>
      <c r="CF93" s="134"/>
      <c r="CG93" s="134"/>
      <c r="CH93" s="134"/>
      <c r="CI93" s="134"/>
      <c r="CJ93" s="134"/>
      <c r="CK93" s="134"/>
      <c r="CL93" s="134"/>
      <c r="CM93" s="134"/>
      <c r="CN93" s="134"/>
      <c r="CO93" s="134"/>
      <c r="CP93" s="134"/>
      <c r="CQ93" s="134"/>
      <c r="CR93" s="134"/>
      <c r="CS93" s="134"/>
      <c r="CT93" s="134"/>
      <c r="CU93" s="213"/>
    </row>
    <row r="94" s="124" customFormat="1" ht="241" customHeight="1" spans="1:99">
      <c r="A94" s="151">
        <v>23</v>
      </c>
      <c r="B94" s="153" t="s">
        <v>426</v>
      </c>
      <c r="C94" s="161">
        <v>2025</v>
      </c>
      <c r="D94" s="153" t="s">
        <v>427</v>
      </c>
      <c r="E94" s="152" t="s">
        <v>123</v>
      </c>
      <c r="F94" s="154" t="s">
        <v>223</v>
      </c>
      <c r="G94" s="154" t="s">
        <v>47</v>
      </c>
      <c r="H94" s="154" t="s">
        <v>428</v>
      </c>
      <c r="I94" s="154" t="s">
        <v>100</v>
      </c>
      <c r="J94" s="153" t="s">
        <v>429</v>
      </c>
      <c r="K94" s="275">
        <v>3.919</v>
      </c>
      <c r="L94" s="275">
        <v>358</v>
      </c>
      <c r="M94" s="275">
        <v>1376</v>
      </c>
      <c r="N94" s="154">
        <v>550</v>
      </c>
      <c r="O94" s="154"/>
      <c r="P94" s="275"/>
      <c r="Q94" s="154"/>
      <c r="R94" s="154"/>
      <c r="S94" s="154"/>
      <c r="T94" s="154">
        <f>24+301</f>
        <v>325</v>
      </c>
      <c r="U94" s="154"/>
      <c r="V94" s="154"/>
      <c r="W94" s="154"/>
      <c r="X94" s="154"/>
      <c r="Y94" s="154"/>
      <c r="Z94" s="154">
        <v>40</v>
      </c>
      <c r="AA94" s="154">
        <f>N94-T94-Z94</f>
        <v>185</v>
      </c>
      <c r="AB94" s="154"/>
      <c r="AC94" s="154"/>
      <c r="AD94" s="154"/>
      <c r="AE94" s="152" t="s">
        <v>430</v>
      </c>
      <c r="AF94" s="266" t="s">
        <v>431</v>
      </c>
      <c r="AG94" s="152" t="s">
        <v>72</v>
      </c>
      <c r="AH94" s="266" t="s">
        <v>54</v>
      </c>
      <c r="AI94" s="266" t="s">
        <v>55</v>
      </c>
      <c r="AJ94" s="278" t="s">
        <v>432</v>
      </c>
      <c r="AK94" s="278" t="s">
        <v>229</v>
      </c>
      <c r="AL94" s="273"/>
      <c r="AM94" s="266"/>
      <c r="AN94" s="266" t="s">
        <v>367</v>
      </c>
      <c r="AO94" s="204" t="s">
        <v>477</v>
      </c>
      <c r="AP94" s="134"/>
      <c r="AQ94" s="134"/>
      <c r="AR94" s="134"/>
      <c r="AS94" s="134"/>
      <c r="AT94" s="134"/>
      <c r="AU94" s="134"/>
      <c r="AV94" s="134"/>
      <c r="AW94" s="134"/>
      <c r="AX94" s="134"/>
      <c r="AY94" s="134"/>
      <c r="AZ94" s="134"/>
      <c r="BA94" s="134"/>
      <c r="BB94" s="134"/>
      <c r="BC94" s="134"/>
      <c r="BD94" s="134"/>
      <c r="BE94" s="134"/>
      <c r="BF94" s="134"/>
      <c r="BG94" s="134"/>
      <c r="BH94" s="134"/>
      <c r="BI94" s="134"/>
      <c r="BJ94" s="134"/>
      <c r="BK94" s="134"/>
      <c r="BL94" s="134"/>
      <c r="BM94" s="134"/>
      <c r="BN94" s="134"/>
      <c r="BO94" s="134"/>
      <c r="BP94" s="134"/>
      <c r="BQ94" s="134"/>
      <c r="BR94" s="134"/>
      <c r="BS94" s="134"/>
      <c r="BT94" s="134"/>
      <c r="BU94" s="134"/>
      <c r="BV94" s="134"/>
      <c r="BW94" s="134"/>
      <c r="BX94" s="134"/>
      <c r="BY94" s="134"/>
      <c r="BZ94" s="134"/>
      <c r="CA94" s="134"/>
      <c r="CB94" s="134"/>
      <c r="CC94" s="134"/>
      <c r="CD94" s="134"/>
      <c r="CE94" s="134"/>
      <c r="CF94" s="134"/>
      <c r="CG94" s="134"/>
      <c r="CH94" s="134"/>
      <c r="CI94" s="134"/>
      <c r="CJ94" s="134"/>
      <c r="CK94" s="134"/>
      <c r="CL94" s="134"/>
      <c r="CM94" s="134"/>
      <c r="CN94" s="134"/>
      <c r="CO94" s="134"/>
      <c r="CP94" s="134"/>
      <c r="CQ94" s="134"/>
      <c r="CR94" s="134"/>
      <c r="CS94" s="134"/>
      <c r="CT94" s="134"/>
      <c r="CU94" s="213"/>
    </row>
    <row r="95" s="127" customFormat="1" ht="100" hidden="1" customHeight="1" spans="1:98">
      <c r="A95" s="156" t="s">
        <v>58</v>
      </c>
      <c r="B95" s="148" t="s">
        <v>230</v>
      </c>
      <c r="C95" s="148"/>
      <c r="D95" s="148"/>
      <c r="E95" s="149"/>
      <c r="F95" s="149"/>
      <c r="G95" s="149"/>
      <c r="H95" s="149"/>
      <c r="I95" s="149"/>
      <c r="J95" s="148"/>
      <c r="K95" s="178"/>
      <c r="L95" s="178"/>
      <c r="M95" s="178"/>
      <c r="N95" s="178"/>
      <c r="O95" s="178"/>
      <c r="P95" s="178"/>
      <c r="Q95" s="178"/>
      <c r="R95" s="178"/>
      <c r="S95" s="178"/>
      <c r="T95" s="178"/>
      <c r="U95" s="178"/>
      <c r="V95" s="178"/>
      <c r="W95" s="178"/>
      <c r="X95" s="178"/>
      <c r="Y95" s="178"/>
      <c r="Z95" s="178"/>
      <c r="AA95" s="178"/>
      <c r="AB95" s="178"/>
      <c r="AC95" s="178"/>
      <c r="AD95" s="178"/>
      <c r="AE95" s="184"/>
      <c r="AF95" s="184"/>
      <c r="AG95" s="184"/>
      <c r="AH95" s="184"/>
      <c r="AI95" s="217"/>
      <c r="AJ95" s="217"/>
      <c r="AK95" s="217"/>
      <c r="AL95" s="217"/>
      <c r="AM95" s="217"/>
      <c r="AN95" s="217"/>
      <c r="AO95" s="217"/>
      <c r="AP95" s="218"/>
      <c r="AQ95" s="218"/>
      <c r="AR95" s="218"/>
      <c r="AS95" s="218"/>
      <c r="AT95" s="218"/>
      <c r="AU95" s="218"/>
      <c r="AV95" s="218"/>
      <c r="AW95" s="218"/>
      <c r="AX95" s="218"/>
      <c r="AY95" s="218"/>
      <c r="AZ95" s="218"/>
      <c r="BA95" s="218"/>
      <c r="BB95" s="218"/>
      <c r="BC95" s="218"/>
      <c r="BD95" s="218"/>
      <c r="BE95" s="218"/>
      <c r="BF95" s="218"/>
      <c r="BG95" s="218"/>
      <c r="BH95" s="218"/>
      <c r="BI95" s="218"/>
      <c r="BJ95" s="218"/>
      <c r="BK95" s="218"/>
      <c r="BL95" s="218"/>
      <c r="BM95" s="218"/>
      <c r="BN95" s="218"/>
      <c r="BO95" s="218"/>
      <c r="BP95" s="218"/>
      <c r="BQ95" s="218"/>
      <c r="BR95" s="218"/>
      <c r="BS95" s="218"/>
      <c r="BT95" s="218"/>
      <c r="BU95" s="218"/>
      <c r="BV95" s="218"/>
      <c r="BW95" s="218"/>
      <c r="BX95" s="218"/>
      <c r="BY95" s="218"/>
      <c r="BZ95" s="218"/>
      <c r="CA95" s="218"/>
      <c r="CB95" s="218"/>
      <c r="CC95" s="218"/>
      <c r="CD95" s="218"/>
      <c r="CE95" s="218"/>
      <c r="CF95" s="218"/>
      <c r="CG95" s="218"/>
      <c r="CH95" s="218"/>
      <c r="CI95" s="218"/>
      <c r="CJ95" s="218"/>
      <c r="CK95" s="218"/>
      <c r="CL95" s="218"/>
      <c r="CM95" s="218"/>
      <c r="CN95" s="218"/>
      <c r="CO95" s="218"/>
      <c r="CP95" s="218"/>
      <c r="CQ95" s="218"/>
      <c r="CR95" s="218"/>
      <c r="CS95" s="218"/>
      <c r="CT95" s="218"/>
    </row>
    <row r="96" s="127" customFormat="1" ht="100" hidden="1" customHeight="1" spans="1:98">
      <c r="A96" s="156" t="s">
        <v>58</v>
      </c>
      <c r="B96" s="148" t="s">
        <v>231</v>
      </c>
      <c r="C96" s="148"/>
      <c r="D96" s="148"/>
      <c r="E96" s="149"/>
      <c r="F96" s="149"/>
      <c r="G96" s="149"/>
      <c r="H96" s="149"/>
      <c r="I96" s="149"/>
      <c r="J96" s="148"/>
      <c r="K96" s="178"/>
      <c r="L96" s="178"/>
      <c r="M96" s="178"/>
      <c r="N96" s="178"/>
      <c r="O96" s="178"/>
      <c r="P96" s="178"/>
      <c r="Q96" s="178"/>
      <c r="R96" s="178"/>
      <c r="S96" s="178"/>
      <c r="T96" s="178"/>
      <c r="U96" s="178"/>
      <c r="V96" s="178"/>
      <c r="W96" s="178"/>
      <c r="X96" s="178"/>
      <c r="Y96" s="178"/>
      <c r="Z96" s="178"/>
      <c r="AA96" s="178"/>
      <c r="AB96" s="178"/>
      <c r="AC96" s="178"/>
      <c r="AD96" s="178"/>
      <c r="AE96" s="184"/>
      <c r="AF96" s="184"/>
      <c r="AG96" s="184"/>
      <c r="AH96" s="184"/>
      <c r="AI96" s="217"/>
      <c r="AJ96" s="217"/>
      <c r="AK96" s="217"/>
      <c r="AL96" s="217"/>
      <c r="AM96" s="217"/>
      <c r="AN96" s="217"/>
      <c r="AO96" s="217"/>
      <c r="AP96" s="218"/>
      <c r="AQ96" s="218"/>
      <c r="AR96" s="218"/>
      <c r="AS96" s="218"/>
      <c r="AT96" s="218"/>
      <c r="AU96" s="218"/>
      <c r="AV96" s="218"/>
      <c r="AW96" s="218"/>
      <c r="AX96" s="218"/>
      <c r="AY96" s="218"/>
      <c r="AZ96" s="218"/>
      <c r="BA96" s="218"/>
      <c r="BB96" s="218"/>
      <c r="BC96" s="218"/>
      <c r="BD96" s="218"/>
      <c r="BE96" s="218"/>
      <c r="BF96" s="218"/>
      <c r="BG96" s="218"/>
      <c r="BH96" s="218"/>
      <c r="BI96" s="218"/>
      <c r="BJ96" s="218"/>
      <c r="BK96" s="218"/>
      <c r="BL96" s="218"/>
      <c r="BM96" s="218"/>
      <c r="BN96" s="218"/>
      <c r="BO96" s="218"/>
      <c r="BP96" s="218"/>
      <c r="BQ96" s="218"/>
      <c r="BR96" s="218"/>
      <c r="BS96" s="218"/>
      <c r="BT96" s="218"/>
      <c r="BU96" s="218"/>
      <c r="BV96" s="218"/>
      <c r="BW96" s="218"/>
      <c r="BX96" s="218"/>
      <c r="BY96" s="218"/>
      <c r="BZ96" s="218"/>
      <c r="CA96" s="218"/>
      <c r="CB96" s="218"/>
      <c r="CC96" s="218"/>
      <c r="CD96" s="218"/>
      <c r="CE96" s="218"/>
      <c r="CF96" s="218"/>
      <c r="CG96" s="218"/>
      <c r="CH96" s="218"/>
      <c r="CI96" s="218"/>
      <c r="CJ96" s="218"/>
      <c r="CK96" s="218"/>
      <c r="CL96" s="218"/>
      <c r="CM96" s="218"/>
      <c r="CN96" s="218"/>
      <c r="CO96" s="218"/>
      <c r="CP96" s="218"/>
      <c r="CQ96" s="218"/>
      <c r="CR96" s="218"/>
      <c r="CS96" s="218"/>
      <c r="CT96" s="218"/>
    </row>
    <row r="97" s="127" customFormat="1" ht="100" hidden="1" customHeight="1" spans="1:98">
      <c r="A97" s="149" t="s">
        <v>41</v>
      </c>
      <c r="B97" s="148" t="s">
        <v>232</v>
      </c>
      <c r="C97" s="148"/>
      <c r="D97" s="148"/>
      <c r="E97" s="149"/>
      <c r="F97" s="149"/>
      <c r="G97" s="149"/>
      <c r="H97" s="149"/>
      <c r="I97" s="149"/>
      <c r="J97" s="148"/>
      <c r="K97" s="178">
        <f>K98+K99+K100+K101+K102+K103</f>
        <v>0</v>
      </c>
      <c r="L97" s="178">
        <f>L98+L99+L100+L101+L102+L103</f>
        <v>0</v>
      </c>
      <c r="M97" s="178">
        <f>M98+M99+M100+M101+M102+M103</f>
        <v>0</v>
      </c>
      <c r="N97" s="178">
        <f>N98+N99+N100+N101+N102+N103</f>
        <v>0</v>
      </c>
      <c r="O97" s="178"/>
      <c r="P97" s="178">
        <f>P98+P99+P100+P101+P102+P103</f>
        <v>0</v>
      </c>
      <c r="Q97" s="178">
        <f>Q98+Q99+Q100+Q101+Q102+Q103</f>
        <v>0</v>
      </c>
      <c r="R97" s="178">
        <f>R98+R99+R100+R101+R102+R103</f>
        <v>0</v>
      </c>
      <c r="S97" s="178">
        <f>S98+S99+S100+S101+S102+S103</f>
        <v>0</v>
      </c>
      <c r="T97" s="178">
        <f>T98+T99+T100+T101+T102+T103</f>
        <v>0</v>
      </c>
      <c r="U97" s="178"/>
      <c r="V97" s="178">
        <f t="shared" ref="V97:AD97" si="29">V98+V99+V100+V101+V102+V103</f>
        <v>0</v>
      </c>
      <c r="W97" s="178">
        <f t="shared" si="29"/>
        <v>0</v>
      </c>
      <c r="X97" s="178">
        <f t="shared" si="29"/>
        <v>0</v>
      </c>
      <c r="Y97" s="178">
        <f t="shared" si="29"/>
        <v>0</v>
      </c>
      <c r="Z97" s="178">
        <f t="shared" si="29"/>
        <v>0</v>
      </c>
      <c r="AA97" s="178">
        <f t="shared" si="29"/>
        <v>0</v>
      </c>
      <c r="AB97" s="178">
        <f t="shared" si="29"/>
        <v>0</v>
      </c>
      <c r="AC97" s="178">
        <f t="shared" si="29"/>
        <v>0</v>
      </c>
      <c r="AD97" s="178">
        <f t="shared" si="29"/>
        <v>0</v>
      </c>
      <c r="AE97" s="184"/>
      <c r="AF97" s="184"/>
      <c r="AG97" s="184"/>
      <c r="AH97" s="184"/>
      <c r="AI97" s="217"/>
      <c r="AJ97" s="217"/>
      <c r="AK97" s="217"/>
      <c r="AL97" s="217"/>
      <c r="AM97" s="217"/>
      <c r="AN97" s="217"/>
      <c r="AO97" s="217"/>
      <c r="AP97" s="218"/>
      <c r="AQ97" s="218"/>
      <c r="AR97" s="218"/>
      <c r="AS97" s="218"/>
      <c r="AT97" s="218"/>
      <c r="AU97" s="218"/>
      <c r="AV97" s="218"/>
      <c r="AW97" s="218"/>
      <c r="AX97" s="218"/>
      <c r="AY97" s="218"/>
      <c r="AZ97" s="218"/>
      <c r="BA97" s="218"/>
      <c r="BB97" s="218"/>
      <c r="BC97" s="218"/>
      <c r="BD97" s="218"/>
      <c r="BE97" s="218"/>
      <c r="BF97" s="218"/>
      <c r="BG97" s="218"/>
      <c r="BH97" s="218"/>
      <c r="BI97" s="218"/>
      <c r="BJ97" s="218"/>
      <c r="BK97" s="218"/>
      <c r="BL97" s="218"/>
      <c r="BM97" s="218"/>
      <c r="BN97" s="218"/>
      <c r="BO97" s="218"/>
      <c r="BP97" s="218"/>
      <c r="BQ97" s="218"/>
      <c r="BR97" s="218"/>
      <c r="BS97" s="218"/>
      <c r="BT97" s="218"/>
      <c r="BU97" s="218"/>
      <c r="BV97" s="218"/>
      <c r="BW97" s="218"/>
      <c r="BX97" s="218"/>
      <c r="BY97" s="218"/>
      <c r="BZ97" s="218"/>
      <c r="CA97" s="218"/>
      <c r="CB97" s="218"/>
      <c r="CC97" s="218"/>
      <c r="CD97" s="218"/>
      <c r="CE97" s="218"/>
      <c r="CF97" s="218"/>
      <c r="CG97" s="218"/>
      <c r="CH97" s="218"/>
      <c r="CI97" s="218"/>
      <c r="CJ97" s="218"/>
      <c r="CK97" s="218"/>
      <c r="CL97" s="218"/>
      <c r="CM97" s="218"/>
      <c r="CN97" s="218"/>
      <c r="CO97" s="218"/>
      <c r="CP97" s="218"/>
      <c r="CQ97" s="218"/>
      <c r="CR97" s="218"/>
      <c r="CS97" s="218"/>
      <c r="CT97" s="218"/>
    </row>
    <row r="98" s="127" customFormat="1" ht="100" hidden="1" customHeight="1" spans="1:98">
      <c r="A98" s="156" t="s">
        <v>58</v>
      </c>
      <c r="B98" s="148" t="s">
        <v>233</v>
      </c>
      <c r="C98" s="148"/>
      <c r="D98" s="148"/>
      <c r="E98" s="149"/>
      <c r="F98" s="149"/>
      <c r="G98" s="149"/>
      <c r="H98" s="149"/>
      <c r="I98" s="149"/>
      <c r="J98" s="148"/>
      <c r="K98" s="178"/>
      <c r="L98" s="178"/>
      <c r="M98" s="178"/>
      <c r="N98" s="178"/>
      <c r="O98" s="178"/>
      <c r="P98" s="178"/>
      <c r="Q98" s="178"/>
      <c r="R98" s="178"/>
      <c r="S98" s="178"/>
      <c r="T98" s="178"/>
      <c r="U98" s="178"/>
      <c r="V98" s="178"/>
      <c r="W98" s="178"/>
      <c r="X98" s="178"/>
      <c r="Y98" s="178"/>
      <c r="Z98" s="178"/>
      <c r="AA98" s="178"/>
      <c r="AB98" s="178"/>
      <c r="AC98" s="178"/>
      <c r="AD98" s="178"/>
      <c r="AE98" s="184"/>
      <c r="AF98" s="184"/>
      <c r="AG98" s="184"/>
      <c r="AH98" s="184"/>
      <c r="AI98" s="217"/>
      <c r="AJ98" s="217"/>
      <c r="AK98" s="217"/>
      <c r="AL98" s="217"/>
      <c r="AM98" s="217"/>
      <c r="AN98" s="217"/>
      <c r="AO98" s="217"/>
      <c r="AP98" s="218"/>
      <c r="AQ98" s="218"/>
      <c r="AR98" s="218"/>
      <c r="AS98" s="218"/>
      <c r="AT98" s="218"/>
      <c r="AU98" s="218"/>
      <c r="AV98" s="218"/>
      <c r="AW98" s="218"/>
      <c r="AX98" s="218"/>
      <c r="AY98" s="218"/>
      <c r="AZ98" s="218"/>
      <c r="BA98" s="218"/>
      <c r="BB98" s="218"/>
      <c r="BC98" s="218"/>
      <c r="BD98" s="218"/>
      <c r="BE98" s="218"/>
      <c r="BF98" s="218"/>
      <c r="BG98" s="218"/>
      <c r="BH98" s="218"/>
      <c r="BI98" s="218"/>
      <c r="BJ98" s="218"/>
      <c r="BK98" s="218"/>
      <c r="BL98" s="218"/>
      <c r="BM98" s="218"/>
      <c r="BN98" s="218"/>
      <c r="BO98" s="218"/>
      <c r="BP98" s="218"/>
      <c r="BQ98" s="218"/>
      <c r="BR98" s="218"/>
      <c r="BS98" s="218"/>
      <c r="BT98" s="218"/>
      <c r="BU98" s="218"/>
      <c r="BV98" s="218"/>
      <c r="BW98" s="218"/>
      <c r="BX98" s="218"/>
      <c r="BY98" s="218"/>
      <c r="BZ98" s="218"/>
      <c r="CA98" s="218"/>
      <c r="CB98" s="218"/>
      <c r="CC98" s="218"/>
      <c r="CD98" s="218"/>
      <c r="CE98" s="218"/>
      <c r="CF98" s="218"/>
      <c r="CG98" s="218"/>
      <c r="CH98" s="218"/>
      <c r="CI98" s="218"/>
      <c r="CJ98" s="218"/>
      <c r="CK98" s="218"/>
      <c r="CL98" s="218"/>
      <c r="CM98" s="218"/>
      <c r="CN98" s="218"/>
      <c r="CO98" s="218"/>
      <c r="CP98" s="218"/>
      <c r="CQ98" s="218"/>
      <c r="CR98" s="218"/>
      <c r="CS98" s="218"/>
      <c r="CT98" s="218"/>
    </row>
    <row r="99" s="127" customFormat="1" ht="100" hidden="1" customHeight="1" spans="1:98">
      <c r="A99" s="156" t="s">
        <v>58</v>
      </c>
      <c r="B99" s="148" t="s">
        <v>234</v>
      </c>
      <c r="C99" s="148"/>
      <c r="D99" s="148"/>
      <c r="E99" s="149"/>
      <c r="F99" s="149"/>
      <c r="G99" s="149"/>
      <c r="H99" s="149"/>
      <c r="I99" s="149"/>
      <c r="J99" s="148"/>
      <c r="K99" s="178"/>
      <c r="L99" s="178"/>
      <c r="M99" s="178"/>
      <c r="N99" s="178"/>
      <c r="O99" s="178"/>
      <c r="P99" s="178"/>
      <c r="Q99" s="178"/>
      <c r="R99" s="178"/>
      <c r="S99" s="178"/>
      <c r="T99" s="178"/>
      <c r="U99" s="178"/>
      <c r="V99" s="178"/>
      <c r="W99" s="178"/>
      <c r="X99" s="178"/>
      <c r="Y99" s="178"/>
      <c r="Z99" s="178"/>
      <c r="AA99" s="178"/>
      <c r="AB99" s="178"/>
      <c r="AC99" s="178"/>
      <c r="AD99" s="178"/>
      <c r="AE99" s="184"/>
      <c r="AF99" s="184"/>
      <c r="AG99" s="184"/>
      <c r="AH99" s="184"/>
      <c r="AI99" s="217"/>
      <c r="AJ99" s="217"/>
      <c r="AK99" s="217"/>
      <c r="AL99" s="217"/>
      <c r="AM99" s="217"/>
      <c r="AN99" s="217"/>
      <c r="AO99" s="217"/>
      <c r="AP99" s="218"/>
      <c r="AQ99" s="218"/>
      <c r="AR99" s="218"/>
      <c r="AS99" s="218"/>
      <c r="AT99" s="218"/>
      <c r="AU99" s="218"/>
      <c r="AV99" s="218"/>
      <c r="AW99" s="218"/>
      <c r="AX99" s="218"/>
      <c r="AY99" s="218"/>
      <c r="AZ99" s="218"/>
      <c r="BA99" s="218"/>
      <c r="BB99" s="218"/>
      <c r="BC99" s="218"/>
      <c r="BD99" s="218"/>
      <c r="BE99" s="218"/>
      <c r="BF99" s="218"/>
      <c r="BG99" s="218"/>
      <c r="BH99" s="218"/>
      <c r="BI99" s="218"/>
      <c r="BJ99" s="218"/>
      <c r="BK99" s="218"/>
      <c r="BL99" s="218"/>
      <c r="BM99" s="218"/>
      <c r="BN99" s="218"/>
      <c r="BO99" s="218"/>
      <c r="BP99" s="218"/>
      <c r="BQ99" s="218"/>
      <c r="BR99" s="218"/>
      <c r="BS99" s="218"/>
      <c r="BT99" s="218"/>
      <c r="BU99" s="218"/>
      <c r="BV99" s="218"/>
      <c r="BW99" s="218"/>
      <c r="BX99" s="218"/>
      <c r="BY99" s="218"/>
      <c r="BZ99" s="218"/>
      <c r="CA99" s="218"/>
      <c r="CB99" s="218"/>
      <c r="CC99" s="218"/>
      <c r="CD99" s="218"/>
      <c r="CE99" s="218"/>
      <c r="CF99" s="218"/>
      <c r="CG99" s="218"/>
      <c r="CH99" s="218"/>
      <c r="CI99" s="218"/>
      <c r="CJ99" s="218"/>
      <c r="CK99" s="218"/>
      <c r="CL99" s="218"/>
      <c r="CM99" s="218"/>
      <c r="CN99" s="218"/>
      <c r="CO99" s="218"/>
      <c r="CP99" s="218"/>
      <c r="CQ99" s="218"/>
      <c r="CR99" s="218"/>
      <c r="CS99" s="218"/>
      <c r="CT99" s="218"/>
    </row>
    <row r="100" s="127" customFormat="1" ht="100" hidden="1" customHeight="1" spans="1:98">
      <c r="A100" s="156" t="s">
        <v>58</v>
      </c>
      <c r="B100" s="148" t="s">
        <v>235</v>
      </c>
      <c r="C100" s="148"/>
      <c r="D100" s="148"/>
      <c r="E100" s="149"/>
      <c r="F100" s="149"/>
      <c r="G100" s="149"/>
      <c r="H100" s="149"/>
      <c r="I100" s="149"/>
      <c r="J100" s="148"/>
      <c r="K100" s="178"/>
      <c r="L100" s="178"/>
      <c r="M100" s="178"/>
      <c r="N100" s="178"/>
      <c r="O100" s="178"/>
      <c r="P100" s="178"/>
      <c r="Q100" s="178"/>
      <c r="R100" s="178"/>
      <c r="S100" s="178"/>
      <c r="T100" s="178"/>
      <c r="U100" s="178"/>
      <c r="V100" s="178"/>
      <c r="W100" s="178"/>
      <c r="X100" s="178"/>
      <c r="Y100" s="178"/>
      <c r="Z100" s="178"/>
      <c r="AA100" s="178"/>
      <c r="AB100" s="178"/>
      <c r="AC100" s="178"/>
      <c r="AD100" s="178"/>
      <c r="AE100" s="184"/>
      <c r="AF100" s="184"/>
      <c r="AG100" s="184"/>
      <c r="AH100" s="184"/>
      <c r="AI100" s="217"/>
      <c r="AJ100" s="217"/>
      <c r="AK100" s="217"/>
      <c r="AL100" s="217"/>
      <c r="AM100" s="217"/>
      <c r="AN100" s="217"/>
      <c r="AO100" s="217"/>
      <c r="AP100" s="218"/>
      <c r="AQ100" s="218"/>
      <c r="AR100" s="218"/>
      <c r="AS100" s="218"/>
      <c r="AT100" s="218"/>
      <c r="AU100" s="218"/>
      <c r="AV100" s="218"/>
      <c r="AW100" s="218"/>
      <c r="AX100" s="218"/>
      <c r="AY100" s="218"/>
      <c r="AZ100" s="218"/>
      <c r="BA100" s="218"/>
      <c r="BB100" s="218"/>
      <c r="BC100" s="218"/>
      <c r="BD100" s="218"/>
      <c r="BE100" s="218"/>
      <c r="BF100" s="218"/>
      <c r="BG100" s="218"/>
      <c r="BH100" s="218"/>
      <c r="BI100" s="218"/>
      <c r="BJ100" s="218"/>
      <c r="BK100" s="218"/>
      <c r="BL100" s="218"/>
      <c r="BM100" s="218"/>
      <c r="BN100" s="218"/>
      <c r="BO100" s="218"/>
      <c r="BP100" s="218"/>
      <c r="BQ100" s="218"/>
      <c r="BR100" s="218"/>
      <c r="BS100" s="218"/>
      <c r="BT100" s="218"/>
      <c r="BU100" s="218"/>
      <c r="BV100" s="218"/>
      <c r="BW100" s="218"/>
      <c r="BX100" s="218"/>
      <c r="BY100" s="218"/>
      <c r="BZ100" s="218"/>
      <c r="CA100" s="218"/>
      <c r="CB100" s="218"/>
      <c r="CC100" s="218"/>
      <c r="CD100" s="218"/>
      <c r="CE100" s="218"/>
      <c r="CF100" s="218"/>
      <c r="CG100" s="218"/>
      <c r="CH100" s="218"/>
      <c r="CI100" s="218"/>
      <c r="CJ100" s="218"/>
      <c r="CK100" s="218"/>
      <c r="CL100" s="218"/>
      <c r="CM100" s="218"/>
      <c r="CN100" s="218"/>
      <c r="CO100" s="218"/>
      <c r="CP100" s="218"/>
      <c r="CQ100" s="218"/>
      <c r="CR100" s="218"/>
      <c r="CS100" s="218"/>
      <c r="CT100" s="218"/>
    </row>
    <row r="101" s="127" customFormat="1" ht="100" hidden="1" customHeight="1" spans="1:98">
      <c r="A101" s="156" t="s">
        <v>58</v>
      </c>
      <c r="B101" s="148" t="s">
        <v>236</v>
      </c>
      <c r="C101" s="148"/>
      <c r="D101" s="148"/>
      <c r="E101" s="149"/>
      <c r="F101" s="149"/>
      <c r="G101" s="149"/>
      <c r="H101" s="149"/>
      <c r="I101" s="149"/>
      <c r="J101" s="148"/>
      <c r="K101" s="178"/>
      <c r="L101" s="178"/>
      <c r="M101" s="178"/>
      <c r="N101" s="178"/>
      <c r="O101" s="178"/>
      <c r="P101" s="178"/>
      <c r="Q101" s="178"/>
      <c r="R101" s="178"/>
      <c r="S101" s="178"/>
      <c r="T101" s="178"/>
      <c r="U101" s="178"/>
      <c r="V101" s="178"/>
      <c r="W101" s="178"/>
      <c r="X101" s="178"/>
      <c r="Y101" s="178"/>
      <c r="Z101" s="178"/>
      <c r="AA101" s="178"/>
      <c r="AB101" s="178"/>
      <c r="AC101" s="178"/>
      <c r="AD101" s="178"/>
      <c r="AE101" s="184"/>
      <c r="AF101" s="184"/>
      <c r="AG101" s="184"/>
      <c r="AH101" s="184"/>
      <c r="AI101" s="217"/>
      <c r="AJ101" s="217"/>
      <c r="AK101" s="217"/>
      <c r="AL101" s="217"/>
      <c r="AM101" s="217"/>
      <c r="AN101" s="217"/>
      <c r="AO101" s="217"/>
      <c r="AP101" s="218"/>
      <c r="AQ101" s="218"/>
      <c r="AR101" s="218"/>
      <c r="AS101" s="218"/>
      <c r="AT101" s="218"/>
      <c r="AU101" s="218"/>
      <c r="AV101" s="218"/>
      <c r="AW101" s="218"/>
      <c r="AX101" s="218"/>
      <c r="AY101" s="218"/>
      <c r="AZ101" s="218"/>
      <c r="BA101" s="218"/>
      <c r="BB101" s="218"/>
      <c r="BC101" s="218"/>
      <c r="BD101" s="218"/>
      <c r="BE101" s="218"/>
      <c r="BF101" s="218"/>
      <c r="BG101" s="218"/>
      <c r="BH101" s="218"/>
      <c r="BI101" s="218"/>
      <c r="BJ101" s="218"/>
      <c r="BK101" s="218"/>
      <c r="BL101" s="218"/>
      <c r="BM101" s="218"/>
      <c r="BN101" s="218"/>
      <c r="BO101" s="218"/>
      <c r="BP101" s="218"/>
      <c r="BQ101" s="218"/>
      <c r="BR101" s="218"/>
      <c r="BS101" s="218"/>
      <c r="BT101" s="218"/>
      <c r="BU101" s="218"/>
      <c r="BV101" s="218"/>
      <c r="BW101" s="218"/>
      <c r="BX101" s="218"/>
      <c r="BY101" s="218"/>
      <c r="BZ101" s="218"/>
      <c r="CA101" s="218"/>
      <c r="CB101" s="218"/>
      <c r="CC101" s="218"/>
      <c r="CD101" s="218"/>
      <c r="CE101" s="218"/>
      <c r="CF101" s="218"/>
      <c r="CG101" s="218"/>
      <c r="CH101" s="218"/>
      <c r="CI101" s="218"/>
      <c r="CJ101" s="218"/>
      <c r="CK101" s="218"/>
      <c r="CL101" s="218"/>
      <c r="CM101" s="218"/>
      <c r="CN101" s="218"/>
      <c r="CO101" s="218"/>
      <c r="CP101" s="218"/>
      <c r="CQ101" s="218"/>
      <c r="CR101" s="218"/>
      <c r="CS101" s="218"/>
      <c r="CT101" s="218"/>
    </row>
    <row r="102" s="127" customFormat="1" ht="100" hidden="1" customHeight="1" spans="1:98">
      <c r="A102" s="156" t="s">
        <v>58</v>
      </c>
      <c r="B102" s="148" t="s">
        <v>237</v>
      </c>
      <c r="C102" s="148"/>
      <c r="D102" s="148"/>
      <c r="E102" s="149"/>
      <c r="F102" s="149"/>
      <c r="G102" s="149"/>
      <c r="H102" s="149"/>
      <c r="I102" s="149"/>
      <c r="J102" s="148"/>
      <c r="K102" s="178"/>
      <c r="L102" s="178"/>
      <c r="M102" s="178"/>
      <c r="N102" s="178"/>
      <c r="O102" s="178"/>
      <c r="P102" s="178"/>
      <c r="Q102" s="178"/>
      <c r="R102" s="178"/>
      <c r="S102" s="178"/>
      <c r="T102" s="178"/>
      <c r="U102" s="178"/>
      <c r="V102" s="178"/>
      <c r="W102" s="178"/>
      <c r="X102" s="178"/>
      <c r="Y102" s="178"/>
      <c r="Z102" s="178"/>
      <c r="AA102" s="178"/>
      <c r="AB102" s="178"/>
      <c r="AC102" s="178"/>
      <c r="AD102" s="178"/>
      <c r="AE102" s="184"/>
      <c r="AF102" s="184"/>
      <c r="AG102" s="184"/>
      <c r="AH102" s="184"/>
      <c r="AI102" s="217"/>
      <c r="AJ102" s="217"/>
      <c r="AK102" s="217"/>
      <c r="AL102" s="217"/>
      <c r="AM102" s="217"/>
      <c r="AN102" s="217"/>
      <c r="AO102" s="217"/>
      <c r="AP102" s="218"/>
      <c r="AQ102" s="218"/>
      <c r="AR102" s="218"/>
      <c r="AS102" s="218"/>
      <c r="AT102" s="218"/>
      <c r="AU102" s="218"/>
      <c r="AV102" s="218"/>
      <c r="AW102" s="218"/>
      <c r="AX102" s="218"/>
      <c r="AY102" s="218"/>
      <c r="AZ102" s="218"/>
      <c r="BA102" s="218"/>
      <c r="BB102" s="218"/>
      <c r="BC102" s="218"/>
      <c r="BD102" s="218"/>
      <c r="BE102" s="218"/>
      <c r="BF102" s="218"/>
      <c r="BG102" s="218"/>
      <c r="BH102" s="218"/>
      <c r="BI102" s="218"/>
      <c r="BJ102" s="218"/>
      <c r="BK102" s="218"/>
      <c r="BL102" s="218"/>
      <c r="BM102" s="218"/>
      <c r="BN102" s="218"/>
      <c r="BO102" s="218"/>
      <c r="BP102" s="218"/>
      <c r="BQ102" s="218"/>
      <c r="BR102" s="218"/>
      <c r="BS102" s="218"/>
      <c r="BT102" s="218"/>
      <c r="BU102" s="218"/>
      <c r="BV102" s="218"/>
      <c r="BW102" s="218"/>
      <c r="BX102" s="218"/>
      <c r="BY102" s="218"/>
      <c r="BZ102" s="218"/>
      <c r="CA102" s="218"/>
      <c r="CB102" s="218"/>
      <c r="CC102" s="218"/>
      <c r="CD102" s="218"/>
      <c r="CE102" s="218"/>
      <c r="CF102" s="218"/>
      <c r="CG102" s="218"/>
      <c r="CH102" s="218"/>
      <c r="CI102" s="218"/>
      <c r="CJ102" s="218"/>
      <c r="CK102" s="218"/>
      <c r="CL102" s="218"/>
      <c r="CM102" s="218"/>
      <c r="CN102" s="218"/>
      <c r="CO102" s="218"/>
      <c r="CP102" s="218"/>
      <c r="CQ102" s="218"/>
      <c r="CR102" s="218"/>
      <c r="CS102" s="218"/>
      <c r="CT102" s="218"/>
    </row>
    <row r="103" s="127" customFormat="1" ht="100" hidden="1" customHeight="1" spans="1:98">
      <c r="A103" s="156" t="s">
        <v>58</v>
      </c>
      <c r="B103" s="148" t="s">
        <v>238</v>
      </c>
      <c r="C103" s="148"/>
      <c r="D103" s="148"/>
      <c r="E103" s="149"/>
      <c r="F103" s="149"/>
      <c r="G103" s="149"/>
      <c r="H103" s="149"/>
      <c r="I103" s="149"/>
      <c r="J103" s="148"/>
      <c r="K103" s="178"/>
      <c r="L103" s="178"/>
      <c r="M103" s="178"/>
      <c r="N103" s="178"/>
      <c r="O103" s="178"/>
      <c r="P103" s="178"/>
      <c r="Q103" s="178"/>
      <c r="R103" s="178"/>
      <c r="S103" s="178"/>
      <c r="T103" s="178"/>
      <c r="U103" s="178"/>
      <c r="V103" s="178"/>
      <c r="W103" s="178"/>
      <c r="X103" s="178"/>
      <c r="Y103" s="178"/>
      <c r="Z103" s="178"/>
      <c r="AA103" s="178"/>
      <c r="AB103" s="178"/>
      <c r="AC103" s="178"/>
      <c r="AD103" s="178"/>
      <c r="AE103" s="184"/>
      <c r="AF103" s="184"/>
      <c r="AG103" s="184"/>
      <c r="AH103" s="184"/>
      <c r="AI103" s="217"/>
      <c r="AJ103" s="217"/>
      <c r="AK103" s="217"/>
      <c r="AL103" s="217"/>
      <c r="AM103" s="217"/>
      <c r="AN103" s="217"/>
      <c r="AO103" s="217"/>
      <c r="AP103" s="218"/>
      <c r="AQ103" s="218"/>
      <c r="AR103" s="218"/>
      <c r="AS103" s="218"/>
      <c r="AT103" s="218"/>
      <c r="AU103" s="218"/>
      <c r="AV103" s="218"/>
      <c r="AW103" s="218"/>
      <c r="AX103" s="218"/>
      <c r="AY103" s="218"/>
      <c r="AZ103" s="218"/>
      <c r="BA103" s="218"/>
      <c r="BB103" s="218"/>
      <c r="BC103" s="218"/>
      <c r="BD103" s="218"/>
      <c r="BE103" s="218"/>
      <c r="BF103" s="218"/>
      <c r="BG103" s="218"/>
      <c r="BH103" s="218"/>
      <c r="BI103" s="218"/>
      <c r="BJ103" s="218"/>
      <c r="BK103" s="218"/>
      <c r="BL103" s="218"/>
      <c r="BM103" s="218"/>
      <c r="BN103" s="218"/>
      <c r="BO103" s="218"/>
      <c r="BP103" s="218"/>
      <c r="BQ103" s="218"/>
      <c r="BR103" s="218"/>
      <c r="BS103" s="218"/>
      <c r="BT103" s="218"/>
      <c r="BU103" s="218"/>
      <c r="BV103" s="218"/>
      <c r="BW103" s="218"/>
      <c r="BX103" s="218"/>
      <c r="BY103" s="218"/>
      <c r="BZ103" s="218"/>
      <c r="CA103" s="218"/>
      <c r="CB103" s="218"/>
      <c r="CC103" s="218"/>
      <c r="CD103" s="218"/>
      <c r="CE103" s="218"/>
      <c r="CF103" s="218"/>
      <c r="CG103" s="218"/>
      <c r="CH103" s="218"/>
      <c r="CI103" s="218"/>
      <c r="CJ103" s="218"/>
      <c r="CK103" s="218"/>
      <c r="CL103" s="218"/>
      <c r="CM103" s="218"/>
      <c r="CN103" s="218"/>
      <c r="CO103" s="218"/>
      <c r="CP103" s="218"/>
      <c r="CQ103" s="218"/>
      <c r="CR103" s="218"/>
      <c r="CS103" s="218"/>
      <c r="CT103" s="218"/>
    </row>
    <row r="104" s="127" customFormat="1" ht="100" hidden="1" customHeight="1" spans="1:98">
      <c r="A104" s="147" t="s">
        <v>39</v>
      </c>
      <c r="B104" s="148" t="s">
        <v>239</v>
      </c>
      <c r="C104" s="148"/>
      <c r="D104" s="148"/>
      <c r="E104" s="149"/>
      <c r="F104" s="149"/>
      <c r="G104" s="149"/>
      <c r="H104" s="149"/>
      <c r="I104" s="149"/>
      <c r="J104" s="148"/>
      <c r="K104" s="178">
        <f>K105</f>
        <v>0</v>
      </c>
      <c r="L104" s="178">
        <f>L105</f>
        <v>0</v>
      </c>
      <c r="M104" s="178">
        <f>M105</f>
        <v>0</v>
      </c>
      <c r="N104" s="178">
        <f>N105</f>
        <v>0</v>
      </c>
      <c r="O104" s="178"/>
      <c r="P104" s="178">
        <f>P105</f>
        <v>0</v>
      </c>
      <c r="Q104" s="178">
        <f>Q105</f>
        <v>0</v>
      </c>
      <c r="R104" s="178">
        <f>R105</f>
        <v>0</v>
      </c>
      <c r="S104" s="178">
        <f>S105</f>
        <v>0</v>
      </c>
      <c r="T104" s="178">
        <f>T105</f>
        <v>0</v>
      </c>
      <c r="U104" s="178"/>
      <c r="V104" s="178">
        <f t="shared" ref="V104:AD104" si="30">V105</f>
        <v>0</v>
      </c>
      <c r="W104" s="178">
        <f t="shared" si="30"/>
        <v>0</v>
      </c>
      <c r="X104" s="178">
        <f t="shared" si="30"/>
        <v>0</v>
      </c>
      <c r="Y104" s="178">
        <f t="shared" si="30"/>
        <v>0</v>
      </c>
      <c r="Z104" s="178">
        <f t="shared" si="30"/>
        <v>0</v>
      </c>
      <c r="AA104" s="178">
        <f t="shared" si="30"/>
        <v>0</v>
      </c>
      <c r="AB104" s="178">
        <f t="shared" si="30"/>
        <v>0</v>
      </c>
      <c r="AC104" s="178">
        <f t="shared" si="30"/>
        <v>0</v>
      </c>
      <c r="AD104" s="178">
        <f t="shared" si="30"/>
        <v>0</v>
      </c>
      <c r="AE104" s="184"/>
      <c r="AF104" s="184"/>
      <c r="AG104" s="184"/>
      <c r="AH104" s="184"/>
      <c r="AI104" s="217"/>
      <c r="AJ104" s="217"/>
      <c r="AK104" s="217"/>
      <c r="AL104" s="217"/>
      <c r="AM104" s="217"/>
      <c r="AN104" s="217"/>
      <c r="AO104" s="217"/>
      <c r="AP104" s="218"/>
      <c r="AQ104" s="218"/>
      <c r="AR104" s="218"/>
      <c r="AS104" s="218"/>
      <c r="AT104" s="218"/>
      <c r="AU104" s="218"/>
      <c r="AV104" s="218"/>
      <c r="AW104" s="218"/>
      <c r="AX104" s="218"/>
      <c r="AY104" s="218"/>
      <c r="AZ104" s="218"/>
      <c r="BA104" s="218"/>
      <c r="BB104" s="218"/>
      <c r="BC104" s="218"/>
      <c r="BD104" s="218"/>
      <c r="BE104" s="218"/>
      <c r="BF104" s="218"/>
      <c r="BG104" s="218"/>
      <c r="BH104" s="218"/>
      <c r="BI104" s="218"/>
      <c r="BJ104" s="218"/>
      <c r="BK104" s="218"/>
      <c r="BL104" s="218"/>
      <c r="BM104" s="218"/>
      <c r="BN104" s="218"/>
      <c r="BO104" s="218"/>
      <c r="BP104" s="218"/>
      <c r="BQ104" s="218"/>
      <c r="BR104" s="218"/>
      <c r="BS104" s="218"/>
      <c r="BT104" s="218"/>
      <c r="BU104" s="218"/>
      <c r="BV104" s="218"/>
      <c r="BW104" s="218"/>
      <c r="BX104" s="218"/>
      <c r="BY104" s="218"/>
      <c r="BZ104" s="218"/>
      <c r="CA104" s="218"/>
      <c r="CB104" s="218"/>
      <c r="CC104" s="218"/>
      <c r="CD104" s="218"/>
      <c r="CE104" s="218"/>
      <c r="CF104" s="218"/>
      <c r="CG104" s="218"/>
      <c r="CH104" s="218"/>
      <c r="CI104" s="218"/>
      <c r="CJ104" s="218"/>
      <c r="CK104" s="218"/>
      <c r="CL104" s="218"/>
      <c r="CM104" s="218"/>
      <c r="CN104" s="218"/>
      <c r="CO104" s="218"/>
      <c r="CP104" s="218"/>
      <c r="CQ104" s="218"/>
      <c r="CR104" s="218"/>
      <c r="CS104" s="218"/>
      <c r="CT104" s="218"/>
    </row>
    <row r="105" s="127" customFormat="1" ht="100" hidden="1" customHeight="1" spans="1:98">
      <c r="A105" s="147" t="s">
        <v>41</v>
      </c>
      <c r="B105" s="148" t="s">
        <v>239</v>
      </c>
      <c r="C105" s="148"/>
      <c r="D105" s="148"/>
      <c r="E105" s="149"/>
      <c r="F105" s="149"/>
      <c r="G105" s="149"/>
      <c r="H105" s="149"/>
      <c r="I105" s="149"/>
      <c r="J105" s="148"/>
      <c r="K105" s="178">
        <f>K106+K107+K108+K109+K110+K111</f>
        <v>0</v>
      </c>
      <c r="L105" s="178">
        <f>L106+L107+L108+L109+L110+L111</f>
        <v>0</v>
      </c>
      <c r="M105" s="178">
        <f>M106+M107+M108+M109+M110+M111</f>
        <v>0</v>
      </c>
      <c r="N105" s="178">
        <f>N106+N107+N108+N109+N110+N111</f>
        <v>0</v>
      </c>
      <c r="O105" s="178"/>
      <c r="P105" s="178">
        <f>P106+P107+P108+P109+P110+P111</f>
        <v>0</v>
      </c>
      <c r="Q105" s="178">
        <f>Q106+Q107+Q108+Q109+Q110+Q111</f>
        <v>0</v>
      </c>
      <c r="R105" s="178">
        <f>R106+R107+R108+R109+R110+R111</f>
        <v>0</v>
      </c>
      <c r="S105" s="178">
        <f>S106+S107+S108+S109+S110+S111</f>
        <v>0</v>
      </c>
      <c r="T105" s="178">
        <f>T106+T107+T108+T109+T110+T111</f>
        <v>0</v>
      </c>
      <c r="U105" s="178"/>
      <c r="V105" s="178">
        <f t="shared" ref="V105:AD105" si="31">V106+V107+V108+V109+V110+V111</f>
        <v>0</v>
      </c>
      <c r="W105" s="178">
        <f t="shared" si="31"/>
        <v>0</v>
      </c>
      <c r="X105" s="178">
        <f t="shared" si="31"/>
        <v>0</v>
      </c>
      <c r="Y105" s="178">
        <f t="shared" si="31"/>
        <v>0</v>
      </c>
      <c r="Z105" s="178">
        <f t="shared" si="31"/>
        <v>0</v>
      </c>
      <c r="AA105" s="178">
        <f t="shared" si="31"/>
        <v>0</v>
      </c>
      <c r="AB105" s="178">
        <f t="shared" si="31"/>
        <v>0</v>
      </c>
      <c r="AC105" s="178">
        <f t="shared" si="31"/>
        <v>0</v>
      </c>
      <c r="AD105" s="178">
        <f t="shared" si="31"/>
        <v>0</v>
      </c>
      <c r="AE105" s="184"/>
      <c r="AF105" s="184"/>
      <c r="AG105" s="184"/>
      <c r="AH105" s="184"/>
      <c r="AI105" s="217"/>
      <c r="AJ105" s="217"/>
      <c r="AK105" s="217"/>
      <c r="AL105" s="217"/>
      <c r="AM105" s="217"/>
      <c r="AN105" s="217"/>
      <c r="AO105" s="217"/>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row>
    <row r="106" s="127" customFormat="1" ht="100" hidden="1" customHeight="1" spans="1:98">
      <c r="A106" s="156" t="s">
        <v>58</v>
      </c>
      <c r="B106" s="148" t="s">
        <v>240</v>
      </c>
      <c r="C106" s="148"/>
      <c r="D106" s="148"/>
      <c r="E106" s="149"/>
      <c r="F106" s="149"/>
      <c r="G106" s="149"/>
      <c r="H106" s="149"/>
      <c r="I106" s="149"/>
      <c r="J106" s="148"/>
      <c r="K106" s="178"/>
      <c r="L106" s="178"/>
      <c r="M106" s="178"/>
      <c r="N106" s="178"/>
      <c r="O106" s="178"/>
      <c r="P106" s="178"/>
      <c r="Q106" s="178"/>
      <c r="R106" s="178"/>
      <c r="S106" s="178"/>
      <c r="T106" s="178"/>
      <c r="U106" s="178"/>
      <c r="V106" s="178"/>
      <c r="W106" s="178"/>
      <c r="X106" s="178"/>
      <c r="Y106" s="178"/>
      <c r="Z106" s="178"/>
      <c r="AA106" s="178"/>
      <c r="AB106" s="178"/>
      <c r="AC106" s="178"/>
      <c r="AD106" s="178"/>
      <c r="AE106" s="184"/>
      <c r="AF106" s="184"/>
      <c r="AG106" s="184"/>
      <c r="AH106" s="184"/>
      <c r="AI106" s="217"/>
      <c r="AJ106" s="217"/>
      <c r="AK106" s="217"/>
      <c r="AL106" s="217"/>
      <c r="AM106" s="217"/>
      <c r="AN106" s="217"/>
      <c r="AO106" s="217"/>
      <c r="AP106" s="218"/>
      <c r="AQ106" s="218"/>
      <c r="AR106" s="218"/>
      <c r="AS106" s="218"/>
      <c r="AT106" s="218"/>
      <c r="AU106" s="218"/>
      <c r="AV106" s="218"/>
      <c r="AW106" s="218"/>
      <c r="AX106" s="218"/>
      <c r="AY106" s="218"/>
      <c r="AZ106" s="218"/>
      <c r="BA106" s="218"/>
      <c r="BB106" s="218"/>
      <c r="BC106" s="218"/>
      <c r="BD106" s="218"/>
      <c r="BE106" s="218"/>
      <c r="BF106" s="218"/>
      <c r="BG106" s="218"/>
      <c r="BH106" s="218"/>
      <c r="BI106" s="218"/>
      <c r="BJ106" s="218"/>
      <c r="BK106" s="218"/>
      <c r="BL106" s="218"/>
      <c r="BM106" s="218"/>
      <c r="BN106" s="218"/>
      <c r="BO106" s="218"/>
      <c r="BP106" s="218"/>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row>
    <row r="107" s="127" customFormat="1" ht="100" hidden="1" customHeight="1" spans="1:98">
      <c r="A107" s="156" t="s">
        <v>58</v>
      </c>
      <c r="B107" s="148" t="s">
        <v>241</v>
      </c>
      <c r="C107" s="148"/>
      <c r="D107" s="148"/>
      <c r="E107" s="149"/>
      <c r="F107" s="149"/>
      <c r="G107" s="149"/>
      <c r="H107" s="149"/>
      <c r="I107" s="149"/>
      <c r="J107" s="148"/>
      <c r="K107" s="178"/>
      <c r="L107" s="178"/>
      <c r="M107" s="178"/>
      <c r="N107" s="178"/>
      <c r="O107" s="178"/>
      <c r="P107" s="178"/>
      <c r="Q107" s="178"/>
      <c r="R107" s="178"/>
      <c r="S107" s="178"/>
      <c r="T107" s="178"/>
      <c r="U107" s="178"/>
      <c r="V107" s="178"/>
      <c r="W107" s="178"/>
      <c r="X107" s="178"/>
      <c r="Y107" s="178"/>
      <c r="Z107" s="178"/>
      <c r="AA107" s="178"/>
      <c r="AB107" s="178"/>
      <c r="AC107" s="178"/>
      <c r="AD107" s="178"/>
      <c r="AE107" s="184"/>
      <c r="AF107" s="184"/>
      <c r="AG107" s="184"/>
      <c r="AH107" s="184"/>
      <c r="AI107" s="217"/>
      <c r="AJ107" s="217"/>
      <c r="AK107" s="217"/>
      <c r="AL107" s="217"/>
      <c r="AM107" s="217"/>
      <c r="AN107" s="217"/>
      <c r="AO107" s="217"/>
      <c r="AP107" s="218"/>
      <c r="AQ107" s="218"/>
      <c r="AR107" s="218"/>
      <c r="AS107" s="218"/>
      <c r="AT107" s="218"/>
      <c r="AU107" s="218"/>
      <c r="AV107" s="218"/>
      <c r="AW107" s="218"/>
      <c r="AX107" s="218"/>
      <c r="AY107" s="218"/>
      <c r="AZ107" s="218"/>
      <c r="BA107" s="218"/>
      <c r="BB107" s="218"/>
      <c r="BC107" s="218"/>
      <c r="BD107" s="218"/>
      <c r="BE107" s="218"/>
      <c r="BF107" s="218"/>
      <c r="BG107" s="218"/>
      <c r="BH107" s="218"/>
      <c r="BI107" s="218"/>
      <c r="BJ107" s="218"/>
      <c r="BK107" s="218"/>
      <c r="BL107" s="218"/>
      <c r="BM107" s="218"/>
      <c r="BN107" s="218"/>
      <c r="BO107" s="218"/>
      <c r="BP107" s="218"/>
      <c r="BQ107" s="218"/>
      <c r="BR107" s="218"/>
      <c r="BS107" s="218"/>
      <c r="BT107" s="218"/>
      <c r="BU107" s="218"/>
      <c r="BV107" s="218"/>
      <c r="BW107" s="218"/>
      <c r="BX107" s="218"/>
      <c r="BY107" s="218"/>
      <c r="BZ107" s="218"/>
      <c r="CA107" s="218"/>
      <c r="CB107" s="218"/>
      <c r="CC107" s="218"/>
      <c r="CD107" s="218"/>
      <c r="CE107" s="218"/>
      <c r="CF107" s="218"/>
      <c r="CG107" s="218"/>
      <c r="CH107" s="218"/>
      <c r="CI107" s="218"/>
      <c r="CJ107" s="218"/>
      <c r="CK107" s="218"/>
      <c r="CL107" s="218"/>
      <c r="CM107" s="218"/>
      <c r="CN107" s="218"/>
      <c r="CO107" s="218"/>
      <c r="CP107" s="218"/>
      <c r="CQ107" s="218"/>
      <c r="CR107" s="218"/>
      <c r="CS107" s="218"/>
      <c r="CT107" s="218"/>
    </row>
    <row r="108" s="127" customFormat="1" ht="100" hidden="1" customHeight="1" spans="1:98">
      <c r="A108" s="156" t="s">
        <v>58</v>
      </c>
      <c r="B108" s="148" t="s">
        <v>242</v>
      </c>
      <c r="C108" s="148"/>
      <c r="D108" s="148"/>
      <c r="E108" s="149"/>
      <c r="F108" s="149"/>
      <c r="G108" s="149"/>
      <c r="H108" s="149"/>
      <c r="I108" s="149"/>
      <c r="J108" s="148"/>
      <c r="K108" s="178"/>
      <c r="L108" s="178"/>
      <c r="M108" s="178"/>
      <c r="N108" s="178"/>
      <c r="O108" s="178"/>
      <c r="P108" s="178"/>
      <c r="Q108" s="178"/>
      <c r="R108" s="178"/>
      <c r="S108" s="178"/>
      <c r="T108" s="178"/>
      <c r="U108" s="178"/>
      <c r="V108" s="178"/>
      <c r="W108" s="178"/>
      <c r="X108" s="178"/>
      <c r="Y108" s="178"/>
      <c r="Z108" s="178"/>
      <c r="AA108" s="178"/>
      <c r="AB108" s="178"/>
      <c r="AC108" s="178"/>
      <c r="AD108" s="178"/>
      <c r="AE108" s="184"/>
      <c r="AF108" s="184"/>
      <c r="AG108" s="184"/>
      <c r="AH108" s="184"/>
      <c r="AI108" s="217"/>
      <c r="AJ108" s="217"/>
      <c r="AK108" s="217"/>
      <c r="AL108" s="217"/>
      <c r="AM108" s="217"/>
      <c r="AN108" s="217"/>
      <c r="AO108" s="217"/>
      <c r="AP108" s="218"/>
      <c r="AQ108" s="218"/>
      <c r="AR108" s="218"/>
      <c r="AS108" s="218"/>
      <c r="AT108" s="218"/>
      <c r="AU108" s="218"/>
      <c r="AV108" s="218"/>
      <c r="AW108" s="218"/>
      <c r="AX108" s="218"/>
      <c r="AY108" s="218"/>
      <c r="AZ108" s="218"/>
      <c r="BA108" s="218"/>
      <c r="BB108" s="218"/>
      <c r="BC108" s="218"/>
      <c r="BD108" s="218"/>
      <c r="BE108" s="218"/>
      <c r="BF108" s="218"/>
      <c r="BG108" s="218"/>
      <c r="BH108" s="218"/>
      <c r="BI108" s="218"/>
      <c r="BJ108" s="218"/>
      <c r="BK108" s="218"/>
      <c r="BL108" s="218"/>
      <c r="BM108" s="218"/>
      <c r="BN108" s="218"/>
      <c r="BO108" s="218"/>
      <c r="BP108" s="218"/>
      <c r="BQ108" s="218"/>
      <c r="BR108" s="218"/>
      <c r="BS108" s="218"/>
      <c r="BT108" s="218"/>
      <c r="BU108" s="218"/>
      <c r="BV108" s="218"/>
      <c r="BW108" s="218"/>
      <c r="BX108" s="218"/>
      <c r="BY108" s="218"/>
      <c r="BZ108" s="218"/>
      <c r="CA108" s="218"/>
      <c r="CB108" s="218"/>
      <c r="CC108" s="218"/>
      <c r="CD108" s="218"/>
      <c r="CE108" s="218"/>
      <c r="CF108" s="218"/>
      <c r="CG108" s="218"/>
      <c r="CH108" s="218"/>
      <c r="CI108" s="218"/>
      <c r="CJ108" s="218"/>
      <c r="CK108" s="218"/>
      <c r="CL108" s="218"/>
      <c r="CM108" s="218"/>
      <c r="CN108" s="218"/>
      <c r="CO108" s="218"/>
      <c r="CP108" s="218"/>
      <c r="CQ108" s="218"/>
      <c r="CR108" s="218"/>
      <c r="CS108" s="218"/>
      <c r="CT108" s="218"/>
    </row>
    <row r="109" s="127" customFormat="1" ht="100" hidden="1" customHeight="1" spans="1:98">
      <c r="A109" s="156" t="s">
        <v>58</v>
      </c>
      <c r="B109" s="148" t="s">
        <v>243</v>
      </c>
      <c r="C109" s="148"/>
      <c r="D109" s="148"/>
      <c r="E109" s="149"/>
      <c r="F109" s="149"/>
      <c r="G109" s="149"/>
      <c r="H109" s="149"/>
      <c r="I109" s="149"/>
      <c r="J109" s="148"/>
      <c r="K109" s="178"/>
      <c r="L109" s="178"/>
      <c r="M109" s="178"/>
      <c r="N109" s="178"/>
      <c r="O109" s="178"/>
      <c r="P109" s="178"/>
      <c r="Q109" s="178"/>
      <c r="R109" s="178"/>
      <c r="S109" s="178"/>
      <c r="T109" s="178"/>
      <c r="U109" s="178"/>
      <c r="V109" s="178"/>
      <c r="W109" s="178"/>
      <c r="X109" s="178"/>
      <c r="Y109" s="178"/>
      <c r="Z109" s="178"/>
      <c r="AA109" s="178"/>
      <c r="AB109" s="178"/>
      <c r="AC109" s="178"/>
      <c r="AD109" s="178"/>
      <c r="AE109" s="184"/>
      <c r="AF109" s="184"/>
      <c r="AG109" s="184"/>
      <c r="AH109" s="184"/>
      <c r="AI109" s="217"/>
      <c r="AJ109" s="217"/>
      <c r="AK109" s="217"/>
      <c r="AL109" s="217"/>
      <c r="AM109" s="217"/>
      <c r="AN109" s="217"/>
      <c r="AO109" s="217"/>
      <c r="AP109" s="218"/>
      <c r="AQ109" s="218"/>
      <c r="AR109" s="218"/>
      <c r="AS109" s="218"/>
      <c r="AT109" s="218"/>
      <c r="AU109" s="218"/>
      <c r="AV109" s="218"/>
      <c r="AW109" s="218"/>
      <c r="AX109" s="218"/>
      <c r="AY109" s="218"/>
      <c r="AZ109" s="218"/>
      <c r="BA109" s="218"/>
      <c r="BB109" s="218"/>
      <c r="BC109" s="218"/>
      <c r="BD109" s="218"/>
      <c r="BE109" s="218"/>
      <c r="BF109" s="218"/>
      <c r="BG109" s="218"/>
      <c r="BH109" s="218"/>
      <c r="BI109" s="218"/>
      <c r="BJ109" s="218"/>
      <c r="BK109" s="218"/>
      <c r="BL109" s="218"/>
      <c r="BM109" s="218"/>
      <c r="BN109" s="218"/>
      <c r="BO109" s="218"/>
      <c r="BP109" s="218"/>
      <c r="BQ109" s="218"/>
      <c r="BR109" s="218"/>
      <c r="BS109" s="218"/>
      <c r="BT109" s="218"/>
      <c r="BU109" s="218"/>
      <c r="BV109" s="218"/>
      <c r="BW109" s="218"/>
      <c r="BX109" s="218"/>
      <c r="BY109" s="218"/>
      <c r="BZ109" s="218"/>
      <c r="CA109" s="218"/>
      <c r="CB109" s="218"/>
      <c r="CC109" s="218"/>
      <c r="CD109" s="218"/>
      <c r="CE109" s="218"/>
      <c r="CF109" s="218"/>
      <c r="CG109" s="218"/>
      <c r="CH109" s="218"/>
      <c r="CI109" s="218"/>
      <c r="CJ109" s="218"/>
      <c r="CK109" s="218"/>
      <c r="CL109" s="218"/>
      <c r="CM109" s="218"/>
      <c r="CN109" s="218"/>
      <c r="CO109" s="218"/>
      <c r="CP109" s="218"/>
      <c r="CQ109" s="218"/>
      <c r="CR109" s="218"/>
      <c r="CS109" s="218"/>
      <c r="CT109" s="218"/>
    </row>
    <row r="110" s="127" customFormat="1" ht="100" hidden="1" customHeight="1" spans="1:98">
      <c r="A110" s="156" t="s">
        <v>58</v>
      </c>
      <c r="B110" s="148" t="s">
        <v>244</v>
      </c>
      <c r="C110" s="148"/>
      <c r="D110" s="148"/>
      <c r="E110" s="149"/>
      <c r="F110" s="149"/>
      <c r="G110" s="149"/>
      <c r="H110" s="149"/>
      <c r="I110" s="149"/>
      <c r="J110" s="148"/>
      <c r="K110" s="178"/>
      <c r="L110" s="178"/>
      <c r="M110" s="178"/>
      <c r="N110" s="178"/>
      <c r="O110" s="178"/>
      <c r="P110" s="178"/>
      <c r="Q110" s="178"/>
      <c r="R110" s="178"/>
      <c r="S110" s="178"/>
      <c r="T110" s="178"/>
      <c r="U110" s="178"/>
      <c r="V110" s="178"/>
      <c r="W110" s="178"/>
      <c r="X110" s="178"/>
      <c r="Y110" s="178"/>
      <c r="Z110" s="178"/>
      <c r="AA110" s="178"/>
      <c r="AB110" s="178"/>
      <c r="AC110" s="178"/>
      <c r="AD110" s="178"/>
      <c r="AE110" s="184"/>
      <c r="AF110" s="184"/>
      <c r="AG110" s="184"/>
      <c r="AH110" s="184"/>
      <c r="AI110" s="217"/>
      <c r="AJ110" s="217"/>
      <c r="AK110" s="217"/>
      <c r="AL110" s="217"/>
      <c r="AM110" s="217"/>
      <c r="AN110" s="217"/>
      <c r="AO110" s="217"/>
      <c r="AP110" s="218"/>
      <c r="AQ110" s="218"/>
      <c r="AR110" s="218"/>
      <c r="AS110" s="218"/>
      <c r="AT110" s="218"/>
      <c r="AU110" s="218"/>
      <c r="AV110" s="218"/>
      <c r="AW110" s="218"/>
      <c r="AX110" s="218"/>
      <c r="AY110" s="218"/>
      <c r="AZ110" s="218"/>
      <c r="BA110" s="218"/>
      <c r="BB110" s="218"/>
      <c r="BC110" s="218"/>
      <c r="BD110" s="218"/>
      <c r="BE110" s="218"/>
      <c r="BF110" s="218"/>
      <c r="BG110" s="218"/>
      <c r="BH110" s="218"/>
      <c r="BI110" s="218"/>
      <c r="BJ110" s="218"/>
      <c r="BK110" s="218"/>
      <c r="BL110" s="218"/>
      <c r="BM110" s="218"/>
      <c r="BN110" s="218"/>
      <c r="BO110" s="218"/>
      <c r="BP110" s="218"/>
      <c r="BQ110" s="218"/>
      <c r="BR110" s="218"/>
      <c r="BS110" s="218"/>
      <c r="BT110" s="218"/>
      <c r="BU110" s="218"/>
      <c r="BV110" s="218"/>
      <c r="BW110" s="218"/>
      <c r="BX110" s="218"/>
      <c r="BY110" s="218"/>
      <c r="BZ110" s="218"/>
      <c r="CA110" s="218"/>
      <c r="CB110" s="218"/>
      <c r="CC110" s="218"/>
      <c r="CD110" s="218"/>
      <c r="CE110" s="218"/>
      <c r="CF110" s="218"/>
      <c r="CG110" s="218"/>
      <c r="CH110" s="218"/>
      <c r="CI110" s="218"/>
      <c r="CJ110" s="218"/>
      <c r="CK110" s="218"/>
      <c r="CL110" s="218"/>
      <c r="CM110" s="218"/>
      <c r="CN110" s="218"/>
      <c r="CO110" s="218"/>
      <c r="CP110" s="218"/>
      <c r="CQ110" s="218"/>
      <c r="CR110" s="218"/>
      <c r="CS110" s="218"/>
      <c r="CT110" s="218"/>
    </row>
    <row r="111" s="127" customFormat="1" ht="100" hidden="1" customHeight="1" spans="1:98">
      <c r="A111" s="156" t="s">
        <v>58</v>
      </c>
      <c r="B111" s="148" t="s">
        <v>245</v>
      </c>
      <c r="C111" s="148"/>
      <c r="D111" s="148"/>
      <c r="E111" s="149"/>
      <c r="F111" s="149"/>
      <c r="G111" s="149"/>
      <c r="H111" s="149"/>
      <c r="I111" s="149"/>
      <c r="J111" s="148"/>
      <c r="K111" s="178"/>
      <c r="L111" s="178"/>
      <c r="M111" s="178"/>
      <c r="N111" s="178"/>
      <c r="O111" s="178"/>
      <c r="P111" s="178"/>
      <c r="Q111" s="178"/>
      <c r="R111" s="178"/>
      <c r="S111" s="178"/>
      <c r="T111" s="178"/>
      <c r="U111" s="178"/>
      <c r="V111" s="178"/>
      <c r="W111" s="178"/>
      <c r="X111" s="178"/>
      <c r="Y111" s="178"/>
      <c r="Z111" s="178"/>
      <c r="AA111" s="178"/>
      <c r="AB111" s="178"/>
      <c r="AC111" s="178"/>
      <c r="AD111" s="178"/>
      <c r="AE111" s="184"/>
      <c r="AF111" s="184"/>
      <c r="AG111" s="184"/>
      <c r="AH111" s="184"/>
      <c r="AI111" s="217"/>
      <c r="AJ111" s="217"/>
      <c r="AK111" s="217"/>
      <c r="AL111" s="217"/>
      <c r="AM111" s="217"/>
      <c r="AN111" s="217"/>
      <c r="AO111" s="217"/>
      <c r="AP111" s="218"/>
      <c r="AQ111" s="218"/>
      <c r="AR111" s="218"/>
      <c r="AS111" s="218"/>
      <c r="AT111" s="218"/>
      <c r="AU111" s="218"/>
      <c r="AV111" s="218"/>
      <c r="AW111" s="218"/>
      <c r="AX111" s="218"/>
      <c r="AY111" s="218"/>
      <c r="AZ111" s="218"/>
      <c r="BA111" s="218"/>
      <c r="BB111" s="218"/>
      <c r="BC111" s="218"/>
      <c r="BD111" s="218"/>
      <c r="BE111" s="218"/>
      <c r="BF111" s="218"/>
      <c r="BG111" s="218"/>
      <c r="BH111" s="218"/>
      <c r="BI111" s="218"/>
      <c r="BJ111" s="218"/>
      <c r="BK111" s="218"/>
      <c r="BL111" s="218"/>
      <c r="BM111" s="218"/>
      <c r="BN111" s="218"/>
      <c r="BO111" s="218"/>
      <c r="BP111" s="218"/>
      <c r="BQ111" s="218"/>
      <c r="BR111" s="218"/>
      <c r="BS111" s="218"/>
      <c r="BT111" s="218"/>
      <c r="BU111" s="218"/>
      <c r="BV111" s="218"/>
      <c r="BW111" s="218"/>
      <c r="BX111" s="218"/>
      <c r="BY111" s="218"/>
      <c r="BZ111" s="218"/>
      <c r="CA111" s="218"/>
      <c r="CB111" s="218"/>
      <c r="CC111" s="218"/>
      <c r="CD111" s="218"/>
      <c r="CE111" s="218"/>
      <c r="CF111" s="218"/>
      <c r="CG111" s="218"/>
      <c r="CH111" s="218"/>
      <c r="CI111" s="218"/>
      <c r="CJ111" s="218"/>
      <c r="CK111" s="218"/>
      <c r="CL111" s="218"/>
      <c r="CM111" s="218"/>
      <c r="CN111" s="218"/>
      <c r="CO111" s="218"/>
      <c r="CP111" s="218"/>
      <c r="CQ111" s="218"/>
      <c r="CR111" s="218"/>
      <c r="CS111" s="218"/>
      <c r="CT111" s="218"/>
    </row>
    <row r="112" s="127" customFormat="1" ht="100" hidden="1" customHeight="1" spans="1:98">
      <c r="A112" s="147" t="s">
        <v>39</v>
      </c>
      <c r="B112" s="148" t="s">
        <v>246</v>
      </c>
      <c r="C112" s="148"/>
      <c r="D112" s="148"/>
      <c r="E112" s="149"/>
      <c r="F112" s="149"/>
      <c r="G112" s="149"/>
      <c r="H112" s="149"/>
      <c r="I112" s="149"/>
      <c r="J112" s="148"/>
      <c r="K112" s="178">
        <f>K113+K115+K118</f>
        <v>850</v>
      </c>
      <c r="L112" s="178">
        <f>L113+L115+L118</f>
        <v>850</v>
      </c>
      <c r="M112" s="178">
        <f>M113+M115+M118</f>
        <v>0</v>
      </c>
      <c r="N112" s="178">
        <f>N113+N115+N118</f>
        <v>255</v>
      </c>
      <c r="O112" s="178"/>
      <c r="P112" s="178">
        <f>P113+P115+P118</f>
        <v>255</v>
      </c>
      <c r="Q112" s="178">
        <f>Q113+Q115+Q118</f>
        <v>255</v>
      </c>
      <c r="R112" s="178">
        <f>R113+R115+R118</f>
        <v>0</v>
      </c>
      <c r="S112" s="178">
        <f>S113+S115+S118</f>
        <v>0</v>
      </c>
      <c r="T112" s="178">
        <f>T113+T115+T118</f>
        <v>0</v>
      </c>
      <c r="U112" s="178"/>
      <c r="V112" s="178">
        <f t="shared" ref="V112:AD112" si="32">V113+V115+V118</f>
        <v>0</v>
      </c>
      <c r="W112" s="178">
        <f t="shared" si="32"/>
        <v>0</v>
      </c>
      <c r="X112" s="178">
        <f t="shared" si="32"/>
        <v>0</v>
      </c>
      <c r="Y112" s="178">
        <f t="shared" si="32"/>
        <v>0</v>
      </c>
      <c r="Z112" s="178">
        <f t="shared" si="32"/>
        <v>0</v>
      </c>
      <c r="AA112" s="178">
        <f t="shared" si="32"/>
        <v>0</v>
      </c>
      <c r="AB112" s="178">
        <f t="shared" si="32"/>
        <v>0</v>
      </c>
      <c r="AC112" s="178">
        <f t="shared" si="32"/>
        <v>0</v>
      </c>
      <c r="AD112" s="178">
        <f t="shared" si="32"/>
        <v>0</v>
      </c>
      <c r="AE112" s="184"/>
      <c r="AF112" s="184"/>
      <c r="AG112" s="184"/>
      <c r="AH112" s="184"/>
      <c r="AI112" s="217"/>
      <c r="AJ112" s="217"/>
      <c r="AK112" s="217"/>
      <c r="AL112" s="217"/>
      <c r="AM112" s="217"/>
      <c r="AN112" s="217"/>
      <c r="AO112" s="217"/>
      <c r="AP112" s="218"/>
      <c r="AQ112" s="218"/>
      <c r="AR112" s="218"/>
      <c r="AS112" s="218"/>
      <c r="AT112" s="218"/>
      <c r="AU112" s="218"/>
      <c r="AV112" s="218"/>
      <c r="AW112" s="218"/>
      <c r="AX112" s="218"/>
      <c r="AY112" s="218"/>
      <c r="AZ112" s="218"/>
      <c r="BA112" s="218"/>
      <c r="BB112" s="218"/>
      <c r="BC112" s="218"/>
      <c r="BD112" s="218"/>
      <c r="BE112" s="218"/>
      <c r="BF112" s="218"/>
      <c r="BG112" s="218"/>
      <c r="BH112" s="218"/>
      <c r="BI112" s="218"/>
      <c r="BJ112" s="218"/>
      <c r="BK112" s="218"/>
      <c r="BL112" s="218"/>
      <c r="BM112" s="218"/>
      <c r="BN112" s="218"/>
      <c r="BO112" s="218"/>
      <c r="BP112" s="218"/>
      <c r="BQ112" s="218"/>
      <c r="BR112" s="218"/>
      <c r="BS112" s="218"/>
      <c r="BT112" s="218"/>
      <c r="BU112" s="218"/>
      <c r="BV112" s="218"/>
      <c r="BW112" s="218"/>
      <c r="BX112" s="218"/>
      <c r="BY112" s="218"/>
      <c r="BZ112" s="218"/>
      <c r="CA112" s="218"/>
      <c r="CB112" s="218"/>
      <c r="CC112" s="218"/>
      <c r="CD112" s="218"/>
      <c r="CE112" s="218"/>
      <c r="CF112" s="218"/>
      <c r="CG112" s="218"/>
      <c r="CH112" s="218"/>
      <c r="CI112" s="218"/>
      <c r="CJ112" s="218"/>
      <c r="CK112" s="218"/>
      <c r="CL112" s="218"/>
      <c r="CM112" s="218"/>
      <c r="CN112" s="218"/>
      <c r="CO112" s="218"/>
      <c r="CP112" s="218"/>
      <c r="CQ112" s="218"/>
      <c r="CR112" s="218"/>
      <c r="CS112" s="218"/>
      <c r="CT112" s="218"/>
    </row>
    <row r="113" s="127" customFormat="1" ht="100" hidden="1" customHeight="1" spans="1:98">
      <c r="A113" s="149" t="s">
        <v>41</v>
      </c>
      <c r="B113" s="148" t="s">
        <v>247</v>
      </c>
      <c r="C113" s="148"/>
      <c r="D113" s="148"/>
      <c r="E113" s="149"/>
      <c r="F113" s="149"/>
      <c r="G113" s="149"/>
      <c r="H113" s="149"/>
      <c r="I113" s="149"/>
      <c r="J113" s="148"/>
      <c r="K113" s="178">
        <f>K114</f>
        <v>0</v>
      </c>
      <c r="L113" s="178">
        <f>L114</f>
        <v>0</v>
      </c>
      <c r="M113" s="178">
        <f>M114</f>
        <v>0</v>
      </c>
      <c r="N113" s="178">
        <f>N114</f>
        <v>0</v>
      </c>
      <c r="O113" s="178"/>
      <c r="P113" s="178">
        <f>P114</f>
        <v>0</v>
      </c>
      <c r="Q113" s="178">
        <f>Q114</f>
        <v>0</v>
      </c>
      <c r="R113" s="178">
        <f>R114</f>
        <v>0</v>
      </c>
      <c r="S113" s="178">
        <f>S114</f>
        <v>0</v>
      </c>
      <c r="T113" s="178">
        <f>T114</f>
        <v>0</v>
      </c>
      <c r="U113" s="178"/>
      <c r="V113" s="178">
        <f t="shared" ref="V113:AD113" si="33">V114</f>
        <v>0</v>
      </c>
      <c r="W113" s="178">
        <f t="shared" si="33"/>
        <v>0</v>
      </c>
      <c r="X113" s="178">
        <f t="shared" si="33"/>
        <v>0</v>
      </c>
      <c r="Y113" s="178">
        <f t="shared" si="33"/>
        <v>0</v>
      </c>
      <c r="Z113" s="178">
        <f t="shared" si="33"/>
        <v>0</v>
      </c>
      <c r="AA113" s="178">
        <f t="shared" si="33"/>
        <v>0</v>
      </c>
      <c r="AB113" s="178">
        <f t="shared" si="33"/>
        <v>0</v>
      </c>
      <c r="AC113" s="178">
        <f t="shared" si="33"/>
        <v>0</v>
      </c>
      <c r="AD113" s="178">
        <f t="shared" si="33"/>
        <v>0</v>
      </c>
      <c r="AE113" s="184"/>
      <c r="AF113" s="184"/>
      <c r="AG113" s="184"/>
      <c r="AH113" s="184"/>
      <c r="AI113" s="217"/>
      <c r="AJ113" s="217"/>
      <c r="AK113" s="217"/>
      <c r="AL113" s="217"/>
      <c r="AM113" s="217"/>
      <c r="AN113" s="217"/>
      <c r="AO113" s="217"/>
      <c r="AP113" s="218"/>
      <c r="AQ113" s="218"/>
      <c r="AR113" s="218"/>
      <c r="AS113" s="218"/>
      <c r="AT113" s="218"/>
      <c r="AU113" s="218"/>
      <c r="AV113" s="218"/>
      <c r="AW113" s="218"/>
      <c r="AX113" s="218"/>
      <c r="AY113" s="218"/>
      <c r="AZ113" s="218"/>
      <c r="BA113" s="218"/>
      <c r="BB113" s="218"/>
      <c r="BC113" s="218"/>
      <c r="BD113" s="218"/>
      <c r="BE113" s="218"/>
      <c r="BF113" s="218"/>
      <c r="BG113" s="218"/>
      <c r="BH113" s="218"/>
      <c r="BI113" s="218"/>
      <c r="BJ113" s="218"/>
      <c r="BK113" s="218"/>
      <c r="BL113" s="218"/>
      <c r="BM113" s="218"/>
      <c r="BN113" s="218"/>
      <c r="BO113" s="218"/>
      <c r="BP113" s="218"/>
      <c r="BQ113" s="218"/>
      <c r="BR113" s="218"/>
      <c r="BS113" s="218"/>
      <c r="BT113" s="218"/>
      <c r="BU113" s="218"/>
      <c r="BV113" s="218"/>
      <c r="BW113" s="218"/>
      <c r="BX113" s="218"/>
      <c r="BY113" s="218"/>
      <c r="BZ113" s="218"/>
      <c r="CA113" s="218"/>
      <c r="CB113" s="218"/>
      <c r="CC113" s="218"/>
      <c r="CD113" s="218"/>
      <c r="CE113" s="218"/>
      <c r="CF113" s="218"/>
      <c r="CG113" s="218"/>
      <c r="CH113" s="218"/>
      <c r="CI113" s="218"/>
      <c r="CJ113" s="218"/>
      <c r="CK113" s="218"/>
      <c r="CL113" s="218"/>
      <c r="CM113" s="218"/>
      <c r="CN113" s="218"/>
      <c r="CO113" s="218"/>
      <c r="CP113" s="218"/>
      <c r="CQ113" s="218"/>
      <c r="CR113" s="218"/>
      <c r="CS113" s="218"/>
      <c r="CT113" s="218"/>
    </row>
    <row r="114" s="127" customFormat="1" ht="100" hidden="1" customHeight="1" spans="1:98">
      <c r="A114" s="156" t="s">
        <v>58</v>
      </c>
      <c r="B114" s="148" t="s">
        <v>248</v>
      </c>
      <c r="C114" s="148"/>
      <c r="D114" s="148"/>
      <c r="E114" s="149"/>
      <c r="F114" s="149"/>
      <c r="G114" s="149"/>
      <c r="H114" s="149"/>
      <c r="I114" s="149"/>
      <c r="J114" s="148"/>
      <c r="K114" s="178"/>
      <c r="L114" s="178"/>
      <c r="M114" s="178"/>
      <c r="N114" s="178"/>
      <c r="O114" s="178"/>
      <c r="P114" s="178"/>
      <c r="Q114" s="178"/>
      <c r="R114" s="178"/>
      <c r="S114" s="178"/>
      <c r="T114" s="178"/>
      <c r="U114" s="178"/>
      <c r="V114" s="178"/>
      <c r="W114" s="178"/>
      <c r="X114" s="178"/>
      <c r="Y114" s="178"/>
      <c r="Z114" s="178"/>
      <c r="AA114" s="178"/>
      <c r="AB114" s="178"/>
      <c r="AC114" s="178"/>
      <c r="AD114" s="178"/>
      <c r="AE114" s="184"/>
      <c r="AF114" s="184"/>
      <c r="AG114" s="184"/>
      <c r="AH114" s="184"/>
      <c r="AI114" s="217"/>
      <c r="AJ114" s="217"/>
      <c r="AK114" s="217"/>
      <c r="AL114" s="217"/>
      <c r="AM114" s="217"/>
      <c r="AN114" s="217"/>
      <c r="AO114" s="217"/>
      <c r="AP114" s="218"/>
      <c r="AQ114" s="218"/>
      <c r="AR114" s="218"/>
      <c r="AS114" s="218"/>
      <c r="AT114" s="218"/>
      <c r="AU114" s="218"/>
      <c r="AV114" s="218"/>
      <c r="AW114" s="218"/>
      <c r="AX114" s="218"/>
      <c r="AY114" s="218"/>
      <c r="AZ114" s="218"/>
      <c r="BA114" s="218"/>
      <c r="BB114" s="218"/>
      <c r="BC114" s="218"/>
      <c r="BD114" s="218"/>
      <c r="BE114" s="218"/>
      <c r="BF114" s="218"/>
      <c r="BG114" s="218"/>
      <c r="BH114" s="218"/>
      <c r="BI114" s="218"/>
      <c r="BJ114" s="218"/>
      <c r="BK114" s="218"/>
      <c r="BL114" s="218"/>
      <c r="BM114" s="218"/>
      <c r="BN114" s="218"/>
      <c r="BO114" s="218"/>
      <c r="BP114" s="218"/>
      <c r="BQ114" s="218"/>
      <c r="BR114" s="218"/>
      <c r="BS114" s="218"/>
      <c r="BT114" s="218"/>
      <c r="BU114" s="218"/>
      <c r="BV114" s="218"/>
      <c r="BW114" s="218"/>
      <c r="BX114" s="218"/>
      <c r="BY114" s="218"/>
      <c r="BZ114" s="218"/>
      <c r="CA114" s="218"/>
      <c r="CB114" s="218"/>
      <c r="CC114" s="218"/>
      <c r="CD114" s="218"/>
      <c r="CE114" s="218"/>
      <c r="CF114" s="218"/>
      <c r="CG114" s="218"/>
      <c r="CH114" s="218"/>
      <c r="CI114" s="218"/>
      <c r="CJ114" s="218"/>
      <c r="CK114" s="218"/>
      <c r="CL114" s="218"/>
      <c r="CM114" s="218"/>
      <c r="CN114" s="218"/>
      <c r="CO114" s="218"/>
      <c r="CP114" s="218"/>
      <c r="CQ114" s="218"/>
      <c r="CR114" s="218"/>
      <c r="CS114" s="218"/>
      <c r="CT114" s="218"/>
    </row>
    <row r="115" s="127" customFormat="1" ht="100" hidden="1" customHeight="1" spans="1:98">
      <c r="A115" s="149" t="s">
        <v>41</v>
      </c>
      <c r="B115" s="148" t="s">
        <v>249</v>
      </c>
      <c r="C115" s="148"/>
      <c r="D115" s="148"/>
      <c r="E115" s="149"/>
      <c r="F115" s="149"/>
      <c r="G115" s="149"/>
      <c r="H115" s="149"/>
      <c r="I115" s="149"/>
      <c r="J115" s="148"/>
      <c r="K115" s="178">
        <f>K116</f>
        <v>850</v>
      </c>
      <c r="L115" s="178">
        <f>L116</f>
        <v>850</v>
      </c>
      <c r="M115" s="178">
        <f>M116</f>
        <v>0</v>
      </c>
      <c r="N115" s="178">
        <f>N116</f>
        <v>255</v>
      </c>
      <c r="O115" s="178"/>
      <c r="P115" s="178">
        <f>P116</f>
        <v>255</v>
      </c>
      <c r="Q115" s="178">
        <f>Q116</f>
        <v>255</v>
      </c>
      <c r="R115" s="178">
        <f>R116</f>
        <v>0</v>
      </c>
      <c r="S115" s="178">
        <f>S116</f>
        <v>0</v>
      </c>
      <c r="T115" s="178">
        <f>T116</f>
        <v>0</v>
      </c>
      <c r="U115" s="178"/>
      <c r="V115" s="178">
        <f t="shared" ref="V115:AD115" si="34">V116</f>
        <v>0</v>
      </c>
      <c r="W115" s="178">
        <f t="shared" si="34"/>
        <v>0</v>
      </c>
      <c r="X115" s="178">
        <f t="shared" si="34"/>
        <v>0</v>
      </c>
      <c r="Y115" s="178">
        <f t="shared" si="34"/>
        <v>0</v>
      </c>
      <c r="Z115" s="178">
        <f t="shared" si="34"/>
        <v>0</v>
      </c>
      <c r="AA115" s="178">
        <f t="shared" si="34"/>
        <v>0</v>
      </c>
      <c r="AB115" s="178">
        <f t="shared" si="34"/>
        <v>0</v>
      </c>
      <c r="AC115" s="178">
        <f t="shared" si="34"/>
        <v>0</v>
      </c>
      <c r="AD115" s="178">
        <f t="shared" si="34"/>
        <v>0</v>
      </c>
      <c r="AE115" s="184"/>
      <c r="AF115" s="184"/>
      <c r="AG115" s="184"/>
      <c r="AH115" s="184"/>
      <c r="AI115" s="217"/>
      <c r="AJ115" s="217"/>
      <c r="AK115" s="217"/>
      <c r="AL115" s="217"/>
      <c r="AM115" s="217"/>
      <c r="AN115" s="217"/>
      <c r="AO115" s="217"/>
      <c r="AP115" s="218"/>
      <c r="AQ115" s="218"/>
      <c r="AR115" s="218"/>
      <c r="AS115" s="218"/>
      <c r="AT115" s="218"/>
      <c r="AU115" s="218"/>
      <c r="AV115" s="218"/>
      <c r="AW115" s="218"/>
      <c r="AX115" s="218"/>
      <c r="AY115" s="218"/>
      <c r="AZ115" s="218"/>
      <c r="BA115" s="218"/>
      <c r="BB115" s="218"/>
      <c r="BC115" s="218"/>
      <c r="BD115" s="218"/>
      <c r="BE115" s="218"/>
      <c r="BF115" s="218"/>
      <c r="BG115" s="218"/>
      <c r="BH115" s="218"/>
      <c r="BI115" s="218"/>
      <c r="BJ115" s="218"/>
      <c r="BK115" s="218"/>
      <c r="BL115" s="218"/>
      <c r="BM115" s="218"/>
      <c r="BN115" s="218"/>
      <c r="BO115" s="218"/>
      <c r="BP115" s="218"/>
      <c r="BQ115" s="218"/>
      <c r="BR115" s="218"/>
      <c r="BS115" s="218"/>
      <c r="BT115" s="218"/>
      <c r="BU115" s="218"/>
      <c r="BV115" s="218"/>
      <c r="BW115" s="218"/>
      <c r="BX115" s="218"/>
      <c r="BY115" s="218"/>
      <c r="BZ115" s="218"/>
      <c r="CA115" s="218"/>
      <c r="CB115" s="218"/>
      <c r="CC115" s="218"/>
      <c r="CD115" s="218"/>
      <c r="CE115" s="218"/>
      <c r="CF115" s="218"/>
      <c r="CG115" s="218"/>
      <c r="CH115" s="218"/>
      <c r="CI115" s="218"/>
      <c r="CJ115" s="218"/>
      <c r="CK115" s="218"/>
      <c r="CL115" s="218"/>
      <c r="CM115" s="218"/>
      <c r="CN115" s="218"/>
      <c r="CO115" s="218"/>
      <c r="CP115" s="218"/>
      <c r="CQ115" s="218"/>
      <c r="CR115" s="218"/>
      <c r="CS115" s="218"/>
      <c r="CT115" s="218"/>
    </row>
    <row r="116" s="127" customFormat="1" ht="100" hidden="1" customHeight="1" spans="1:98">
      <c r="A116" s="156" t="s">
        <v>58</v>
      </c>
      <c r="B116" s="148" t="s">
        <v>250</v>
      </c>
      <c r="C116" s="148"/>
      <c r="D116" s="148"/>
      <c r="E116" s="149"/>
      <c r="F116" s="149"/>
      <c r="G116" s="149"/>
      <c r="H116" s="149"/>
      <c r="I116" s="149"/>
      <c r="J116" s="148"/>
      <c r="K116" s="178">
        <f>SUM(K117)</f>
        <v>850</v>
      </c>
      <c r="L116" s="178">
        <f>SUM(L117)</f>
        <v>850</v>
      </c>
      <c r="M116" s="178">
        <f>SUM(M117)</f>
        <v>0</v>
      </c>
      <c r="N116" s="178">
        <f>SUM(N117)</f>
        <v>255</v>
      </c>
      <c r="O116" s="178"/>
      <c r="P116" s="178">
        <f>SUM(P117)</f>
        <v>255</v>
      </c>
      <c r="Q116" s="178">
        <f>SUM(Q117)</f>
        <v>255</v>
      </c>
      <c r="R116" s="178">
        <f>SUM(R117)</f>
        <v>0</v>
      </c>
      <c r="S116" s="178">
        <f>SUM(S117)</f>
        <v>0</v>
      </c>
      <c r="T116" s="178">
        <f>SUM(T117)</f>
        <v>0</v>
      </c>
      <c r="U116" s="178"/>
      <c r="V116" s="178">
        <f t="shared" ref="V116:AD116" si="35">SUM(V117)</f>
        <v>0</v>
      </c>
      <c r="W116" s="178">
        <f t="shared" si="35"/>
        <v>0</v>
      </c>
      <c r="X116" s="178">
        <f t="shared" si="35"/>
        <v>0</v>
      </c>
      <c r="Y116" s="178">
        <f t="shared" si="35"/>
        <v>0</v>
      </c>
      <c r="Z116" s="178">
        <f t="shared" si="35"/>
        <v>0</v>
      </c>
      <c r="AA116" s="178">
        <f t="shared" si="35"/>
        <v>0</v>
      </c>
      <c r="AB116" s="178">
        <f t="shared" si="35"/>
        <v>0</v>
      </c>
      <c r="AC116" s="178">
        <f t="shared" si="35"/>
        <v>0</v>
      </c>
      <c r="AD116" s="178">
        <f t="shared" si="35"/>
        <v>0</v>
      </c>
      <c r="AE116" s="184"/>
      <c r="AF116" s="184"/>
      <c r="AG116" s="184"/>
      <c r="AH116" s="184"/>
      <c r="AI116" s="217"/>
      <c r="AJ116" s="217"/>
      <c r="AK116" s="217"/>
      <c r="AL116" s="217"/>
      <c r="AM116" s="217"/>
      <c r="AN116" s="217"/>
      <c r="AO116" s="217"/>
      <c r="AP116" s="218"/>
      <c r="AQ116" s="218"/>
      <c r="AR116" s="218"/>
      <c r="AS116" s="218"/>
      <c r="AT116" s="218"/>
      <c r="AU116" s="218"/>
      <c r="AV116" s="218"/>
      <c r="AW116" s="218"/>
      <c r="AX116" s="218"/>
      <c r="AY116" s="218"/>
      <c r="AZ116" s="218"/>
      <c r="BA116" s="218"/>
      <c r="BB116" s="218"/>
      <c r="BC116" s="218"/>
      <c r="BD116" s="218"/>
      <c r="BE116" s="218"/>
      <c r="BF116" s="218"/>
      <c r="BG116" s="218"/>
      <c r="BH116" s="218"/>
      <c r="BI116" s="218"/>
      <c r="BJ116" s="218"/>
      <c r="BK116" s="218"/>
      <c r="BL116" s="218"/>
      <c r="BM116" s="218"/>
      <c r="BN116" s="218"/>
      <c r="BO116" s="218"/>
      <c r="BP116" s="218"/>
      <c r="BQ116" s="218"/>
      <c r="BR116" s="218"/>
      <c r="BS116" s="218"/>
      <c r="BT116" s="218"/>
      <c r="BU116" s="218"/>
      <c r="BV116" s="218"/>
      <c r="BW116" s="218"/>
      <c r="BX116" s="218"/>
      <c r="BY116" s="218"/>
      <c r="BZ116" s="218"/>
      <c r="CA116" s="218"/>
      <c r="CB116" s="218"/>
      <c r="CC116" s="218"/>
      <c r="CD116" s="218"/>
      <c r="CE116" s="218"/>
      <c r="CF116" s="218"/>
      <c r="CG116" s="218"/>
      <c r="CH116" s="218"/>
      <c r="CI116" s="218"/>
      <c r="CJ116" s="218"/>
      <c r="CK116" s="218"/>
      <c r="CL116" s="218"/>
      <c r="CM116" s="218"/>
      <c r="CN116" s="218"/>
      <c r="CO116" s="218"/>
      <c r="CP116" s="218"/>
      <c r="CQ116" s="218"/>
      <c r="CR116" s="218"/>
      <c r="CS116" s="218"/>
      <c r="CT116" s="218"/>
    </row>
    <row r="117" s="124" customFormat="1" ht="153" customHeight="1" spans="1:99">
      <c r="A117" s="151">
        <v>24</v>
      </c>
      <c r="B117" s="152" t="s">
        <v>251</v>
      </c>
      <c r="C117" s="152">
        <v>2025</v>
      </c>
      <c r="D117" s="167" t="s">
        <v>252</v>
      </c>
      <c r="E117" s="152" t="s">
        <v>246</v>
      </c>
      <c r="F117" s="152" t="s">
        <v>253</v>
      </c>
      <c r="G117" s="152" t="s">
        <v>47</v>
      </c>
      <c r="H117" s="152" t="s">
        <v>48</v>
      </c>
      <c r="I117" s="152" t="s">
        <v>49</v>
      </c>
      <c r="J117" s="167" t="s">
        <v>254</v>
      </c>
      <c r="K117" s="175">
        <v>850</v>
      </c>
      <c r="L117" s="175">
        <v>850</v>
      </c>
      <c r="M117" s="175"/>
      <c r="N117" s="175">
        <v>255</v>
      </c>
      <c r="O117" s="175"/>
      <c r="P117" s="175">
        <v>255</v>
      </c>
      <c r="Q117" s="175">
        <v>255</v>
      </c>
      <c r="R117" s="175"/>
      <c r="S117" s="175"/>
      <c r="T117" s="175"/>
      <c r="U117" s="175"/>
      <c r="V117" s="175"/>
      <c r="W117" s="175"/>
      <c r="X117" s="175"/>
      <c r="Y117" s="175"/>
      <c r="Z117" s="175"/>
      <c r="AA117" s="175"/>
      <c r="AB117" s="175"/>
      <c r="AC117" s="175"/>
      <c r="AD117" s="175"/>
      <c r="AE117" s="152" t="s">
        <v>255</v>
      </c>
      <c r="AF117" s="152" t="s">
        <v>256</v>
      </c>
      <c r="AG117" s="152" t="s">
        <v>255</v>
      </c>
      <c r="AH117" s="152" t="s">
        <v>256</v>
      </c>
      <c r="AI117" s="152" t="s">
        <v>257</v>
      </c>
      <c r="AJ117" s="167" t="s">
        <v>258</v>
      </c>
      <c r="AK117" s="167" t="s">
        <v>259</v>
      </c>
      <c r="AL117" s="175" t="s">
        <v>402</v>
      </c>
      <c r="AM117" s="152" t="s">
        <v>403</v>
      </c>
      <c r="AN117" s="152" t="s">
        <v>367</v>
      </c>
      <c r="AP117" s="134"/>
      <c r="AQ117" s="134"/>
      <c r="AR117" s="134"/>
      <c r="AS117" s="134"/>
      <c r="AT117" s="134"/>
      <c r="AU117" s="134"/>
      <c r="AV117" s="134"/>
      <c r="AW117" s="134"/>
      <c r="AX117" s="134"/>
      <c r="AY117" s="134"/>
      <c r="AZ117" s="134"/>
      <c r="BA117" s="134"/>
      <c r="BB117" s="134"/>
      <c r="BC117" s="134"/>
      <c r="BD117" s="134"/>
      <c r="BE117" s="134"/>
      <c r="BF117" s="134"/>
      <c r="BG117" s="134"/>
      <c r="BH117" s="134"/>
      <c r="BI117" s="134"/>
      <c r="BJ117" s="134"/>
      <c r="BK117" s="134"/>
      <c r="BL117" s="134"/>
      <c r="BM117" s="134"/>
      <c r="BN117" s="134"/>
      <c r="BO117" s="134"/>
      <c r="BP117" s="134"/>
      <c r="BQ117" s="134"/>
      <c r="BR117" s="134"/>
      <c r="BS117" s="134"/>
      <c r="BT117" s="134"/>
      <c r="BU117" s="134"/>
      <c r="BV117" s="134"/>
      <c r="BW117" s="134"/>
      <c r="BX117" s="134"/>
      <c r="BY117" s="134"/>
      <c r="BZ117" s="134"/>
      <c r="CA117" s="134"/>
      <c r="CB117" s="134"/>
      <c r="CC117" s="134"/>
      <c r="CD117" s="134"/>
      <c r="CE117" s="134"/>
      <c r="CF117" s="134"/>
      <c r="CG117" s="134"/>
      <c r="CH117" s="134"/>
      <c r="CI117" s="134"/>
      <c r="CJ117" s="134"/>
      <c r="CK117" s="134"/>
      <c r="CL117" s="134"/>
      <c r="CM117" s="134"/>
      <c r="CN117" s="134"/>
      <c r="CO117" s="134"/>
      <c r="CP117" s="134"/>
      <c r="CQ117" s="134"/>
      <c r="CR117" s="134"/>
      <c r="CS117" s="134"/>
      <c r="CT117" s="134"/>
      <c r="CU117" s="213"/>
    </row>
    <row r="118" s="127" customFormat="1" ht="100" hidden="1" customHeight="1" spans="1:98">
      <c r="A118" s="149" t="s">
        <v>41</v>
      </c>
      <c r="B118" s="148" t="s">
        <v>260</v>
      </c>
      <c r="C118" s="148"/>
      <c r="D118" s="148"/>
      <c r="E118" s="149"/>
      <c r="F118" s="149"/>
      <c r="G118" s="149"/>
      <c r="H118" s="149"/>
      <c r="I118" s="149"/>
      <c r="J118" s="148"/>
      <c r="K118" s="178">
        <f>K119</f>
        <v>0</v>
      </c>
      <c r="L118" s="178">
        <f>L119</f>
        <v>0</v>
      </c>
      <c r="M118" s="178">
        <f>M119</f>
        <v>0</v>
      </c>
      <c r="N118" s="178">
        <f>N119</f>
        <v>0</v>
      </c>
      <c r="O118" s="178"/>
      <c r="P118" s="178">
        <f>P119</f>
        <v>0</v>
      </c>
      <c r="Q118" s="178">
        <f>Q119</f>
        <v>0</v>
      </c>
      <c r="R118" s="178">
        <f>R119</f>
        <v>0</v>
      </c>
      <c r="S118" s="178">
        <f>S119</f>
        <v>0</v>
      </c>
      <c r="T118" s="178">
        <f>T119</f>
        <v>0</v>
      </c>
      <c r="U118" s="178"/>
      <c r="V118" s="178">
        <f t="shared" ref="V118:AD118" si="36">V119</f>
        <v>0</v>
      </c>
      <c r="W118" s="178">
        <f t="shared" si="36"/>
        <v>0</v>
      </c>
      <c r="X118" s="178">
        <f t="shared" si="36"/>
        <v>0</v>
      </c>
      <c r="Y118" s="178">
        <f t="shared" si="36"/>
        <v>0</v>
      </c>
      <c r="Z118" s="178">
        <f t="shared" si="36"/>
        <v>0</v>
      </c>
      <c r="AA118" s="178">
        <f t="shared" si="36"/>
        <v>0</v>
      </c>
      <c r="AB118" s="178">
        <f t="shared" si="36"/>
        <v>0</v>
      </c>
      <c r="AC118" s="178">
        <f t="shared" si="36"/>
        <v>0</v>
      </c>
      <c r="AD118" s="178">
        <f t="shared" si="36"/>
        <v>0</v>
      </c>
      <c r="AE118" s="184"/>
      <c r="AF118" s="184"/>
      <c r="AG118" s="184"/>
      <c r="AH118" s="184"/>
      <c r="AI118" s="217"/>
      <c r="AJ118" s="217"/>
      <c r="AK118" s="217"/>
      <c r="AL118" s="217"/>
      <c r="AM118" s="217"/>
      <c r="AN118" s="217"/>
      <c r="AO118" s="217"/>
      <c r="AP118" s="218"/>
      <c r="AQ118" s="218"/>
      <c r="AR118" s="218"/>
      <c r="AS118" s="218"/>
      <c r="AT118" s="218"/>
      <c r="AU118" s="218"/>
      <c r="AV118" s="218"/>
      <c r="AW118" s="218"/>
      <c r="AX118" s="218"/>
      <c r="AY118" s="218"/>
      <c r="AZ118" s="218"/>
      <c r="BA118" s="218"/>
      <c r="BB118" s="218"/>
      <c r="BC118" s="218"/>
      <c r="BD118" s="218"/>
      <c r="BE118" s="218"/>
      <c r="BF118" s="218"/>
      <c r="BG118" s="218"/>
      <c r="BH118" s="218"/>
      <c r="BI118" s="218"/>
      <c r="BJ118" s="218"/>
      <c r="BK118" s="218"/>
      <c r="BL118" s="218"/>
      <c r="BM118" s="218"/>
      <c r="BN118" s="218"/>
      <c r="BO118" s="218"/>
      <c r="BP118" s="218"/>
      <c r="BQ118" s="218"/>
      <c r="BR118" s="218"/>
      <c r="BS118" s="218"/>
      <c r="BT118" s="218"/>
      <c r="BU118" s="218"/>
      <c r="BV118" s="218"/>
      <c r="BW118" s="218"/>
      <c r="BX118" s="218"/>
      <c r="BY118" s="218"/>
      <c r="BZ118" s="218"/>
      <c r="CA118" s="218"/>
      <c r="CB118" s="218"/>
      <c r="CC118" s="218"/>
      <c r="CD118" s="218"/>
      <c r="CE118" s="218"/>
      <c r="CF118" s="218"/>
      <c r="CG118" s="218"/>
      <c r="CH118" s="218"/>
      <c r="CI118" s="218"/>
      <c r="CJ118" s="218"/>
      <c r="CK118" s="218"/>
      <c r="CL118" s="218"/>
      <c r="CM118" s="218"/>
      <c r="CN118" s="218"/>
      <c r="CO118" s="218"/>
      <c r="CP118" s="218"/>
      <c r="CQ118" s="218"/>
      <c r="CR118" s="218"/>
      <c r="CS118" s="218"/>
      <c r="CT118" s="218"/>
    </row>
    <row r="119" s="127" customFormat="1" ht="100" hidden="1" customHeight="1" spans="1:98">
      <c r="A119" s="156" t="s">
        <v>58</v>
      </c>
      <c r="B119" s="148" t="s">
        <v>261</v>
      </c>
      <c r="C119" s="148"/>
      <c r="D119" s="148"/>
      <c r="E119" s="149"/>
      <c r="F119" s="149"/>
      <c r="G119" s="149"/>
      <c r="H119" s="149"/>
      <c r="I119" s="149"/>
      <c r="J119" s="148"/>
      <c r="K119" s="178"/>
      <c r="L119" s="178"/>
      <c r="M119" s="178"/>
      <c r="N119" s="178"/>
      <c r="O119" s="178"/>
      <c r="P119" s="178"/>
      <c r="Q119" s="178"/>
      <c r="R119" s="178"/>
      <c r="S119" s="178"/>
      <c r="T119" s="178"/>
      <c r="U119" s="178"/>
      <c r="V119" s="178"/>
      <c r="W119" s="178"/>
      <c r="X119" s="178"/>
      <c r="Y119" s="178"/>
      <c r="Z119" s="178"/>
      <c r="AA119" s="178"/>
      <c r="AB119" s="178"/>
      <c r="AC119" s="178"/>
      <c r="AD119" s="178"/>
      <c r="AE119" s="184"/>
      <c r="AF119" s="184"/>
      <c r="AG119" s="184"/>
      <c r="AH119" s="184"/>
      <c r="AI119" s="217"/>
      <c r="AJ119" s="217"/>
      <c r="AK119" s="217"/>
      <c r="AL119" s="217"/>
      <c r="AM119" s="217"/>
      <c r="AN119" s="217"/>
      <c r="AO119" s="217"/>
      <c r="AP119" s="218"/>
      <c r="AQ119" s="218"/>
      <c r="AR119" s="218"/>
      <c r="AS119" s="218"/>
      <c r="AT119" s="218"/>
      <c r="AU119" s="218"/>
      <c r="AV119" s="218"/>
      <c r="AW119" s="218"/>
      <c r="AX119" s="218"/>
      <c r="AY119" s="218"/>
      <c r="AZ119" s="218"/>
      <c r="BA119" s="218"/>
      <c r="BB119" s="218"/>
      <c r="BC119" s="218"/>
      <c r="BD119" s="218"/>
      <c r="BE119" s="218"/>
      <c r="BF119" s="218"/>
      <c r="BG119" s="218"/>
      <c r="BH119" s="218"/>
      <c r="BI119" s="218"/>
      <c r="BJ119" s="218"/>
      <c r="BK119" s="218"/>
      <c r="BL119" s="218"/>
      <c r="BM119" s="218"/>
      <c r="BN119" s="218"/>
      <c r="BO119" s="218"/>
      <c r="BP119" s="218"/>
      <c r="BQ119" s="218"/>
      <c r="BR119" s="218"/>
      <c r="BS119" s="218"/>
      <c r="BT119" s="218"/>
      <c r="BU119" s="218"/>
      <c r="BV119" s="218"/>
      <c r="BW119" s="218"/>
      <c r="BX119" s="218"/>
      <c r="BY119" s="218"/>
      <c r="BZ119" s="218"/>
      <c r="CA119" s="218"/>
      <c r="CB119" s="218"/>
      <c r="CC119" s="218"/>
      <c r="CD119" s="218"/>
      <c r="CE119" s="218"/>
      <c r="CF119" s="218"/>
      <c r="CG119" s="218"/>
      <c r="CH119" s="218"/>
      <c r="CI119" s="218"/>
      <c r="CJ119" s="218"/>
      <c r="CK119" s="218"/>
      <c r="CL119" s="218"/>
      <c r="CM119" s="218"/>
      <c r="CN119" s="218"/>
      <c r="CO119" s="218"/>
      <c r="CP119" s="218"/>
      <c r="CQ119" s="218"/>
      <c r="CR119" s="218"/>
      <c r="CS119" s="218"/>
      <c r="CT119" s="218"/>
    </row>
    <row r="120" s="127" customFormat="1" ht="100" hidden="1" customHeight="1" spans="1:98">
      <c r="A120" s="147" t="s">
        <v>39</v>
      </c>
      <c r="B120" s="148" t="s">
        <v>262</v>
      </c>
      <c r="C120" s="148"/>
      <c r="D120" s="148"/>
      <c r="E120" s="149"/>
      <c r="F120" s="149"/>
      <c r="G120" s="149"/>
      <c r="H120" s="149"/>
      <c r="I120" s="149"/>
      <c r="J120" s="148"/>
      <c r="K120" s="178">
        <f>K121</f>
        <v>0</v>
      </c>
      <c r="L120" s="178">
        <f>L121</f>
        <v>0</v>
      </c>
      <c r="M120" s="178">
        <f>M121</f>
        <v>0</v>
      </c>
      <c r="N120" s="178">
        <f>N121</f>
        <v>0</v>
      </c>
      <c r="O120" s="178"/>
      <c r="P120" s="178">
        <f>P121</f>
        <v>0</v>
      </c>
      <c r="Q120" s="178">
        <f>Q121</f>
        <v>0</v>
      </c>
      <c r="R120" s="178">
        <f>R121</f>
        <v>0</v>
      </c>
      <c r="S120" s="178">
        <f>S121</f>
        <v>0</v>
      </c>
      <c r="T120" s="178">
        <f>T121</f>
        <v>0</v>
      </c>
      <c r="U120" s="178"/>
      <c r="V120" s="178">
        <f t="shared" ref="V120:AD120" si="37">V121</f>
        <v>0</v>
      </c>
      <c r="W120" s="178">
        <f t="shared" si="37"/>
        <v>0</v>
      </c>
      <c r="X120" s="178">
        <f t="shared" si="37"/>
        <v>0</v>
      </c>
      <c r="Y120" s="178">
        <f t="shared" si="37"/>
        <v>0</v>
      </c>
      <c r="Z120" s="178">
        <f t="shared" si="37"/>
        <v>0</v>
      </c>
      <c r="AA120" s="178">
        <f t="shared" si="37"/>
        <v>0</v>
      </c>
      <c r="AB120" s="178">
        <f t="shared" si="37"/>
        <v>0</v>
      </c>
      <c r="AC120" s="178">
        <f t="shared" si="37"/>
        <v>0</v>
      </c>
      <c r="AD120" s="178">
        <f t="shared" si="37"/>
        <v>0</v>
      </c>
      <c r="AE120" s="184"/>
      <c r="AF120" s="184"/>
      <c r="AG120" s="184"/>
      <c r="AH120" s="184"/>
      <c r="AI120" s="217"/>
      <c r="AJ120" s="217"/>
      <c r="AK120" s="217"/>
      <c r="AL120" s="217"/>
      <c r="AM120" s="217"/>
      <c r="AN120" s="217"/>
      <c r="AO120" s="217"/>
      <c r="AP120" s="218"/>
      <c r="AQ120" s="218"/>
      <c r="AR120" s="218"/>
      <c r="AS120" s="218"/>
      <c r="AT120" s="218"/>
      <c r="AU120" s="218"/>
      <c r="AV120" s="218"/>
      <c r="AW120" s="218"/>
      <c r="AX120" s="218"/>
      <c r="AY120" s="218"/>
      <c r="AZ120" s="218"/>
      <c r="BA120" s="218"/>
      <c r="BB120" s="218"/>
      <c r="BC120" s="218"/>
      <c r="BD120" s="218"/>
      <c r="BE120" s="218"/>
      <c r="BF120" s="218"/>
      <c r="BG120" s="218"/>
      <c r="BH120" s="218"/>
      <c r="BI120" s="218"/>
      <c r="BJ120" s="218"/>
      <c r="BK120" s="218"/>
      <c r="BL120" s="218"/>
      <c r="BM120" s="218"/>
      <c r="BN120" s="218"/>
      <c r="BO120" s="218"/>
      <c r="BP120" s="218"/>
      <c r="BQ120" s="218"/>
      <c r="BR120" s="218"/>
      <c r="BS120" s="218"/>
      <c r="BT120" s="218"/>
      <c r="BU120" s="218"/>
      <c r="BV120" s="218"/>
      <c r="BW120" s="218"/>
      <c r="BX120" s="218"/>
      <c r="BY120" s="218"/>
      <c r="BZ120" s="218"/>
      <c r="CA120" s="218"/>
      <c r="CB120" s="218"/>
      <c r="CC120" s="218"/>
      <c r="CD120" s="218"/>
      <c r="CE120" s="218"/>
      <c r="CF120" s="218"/>
      <c r="CG120" s="218"/>
      <c r="CH120" s="218"/>
      <c r="CI120" s="218"/>
      <c r="CJ120" s="218"/>
      <c r="CK120" s="218"/>
      <c r="CL120" s="218"/>
      <c r="CM120" s="218"/>
      <c r="CN120" s="218"/>
      <c r="CO120" s="218"/>
      <c r="CP120" s="218"/>
      <c r="CQ120" s="218"/>
      <c r="CR120" s="218"/>
      <c r="CS120" s="218"/>
      <c r="CT120" s="218"/>
    </row>
    <row r="121" s="127" customFormat="1" ht="100" hidden="1" customHeight="1" spans="1:98">
      <c r="A121" s="147" t="s">
        <v>41</v>
      </c>
      <c r="B121" s="148" t="s">
        <v>262</v>
      </c>
      <c r="C121" s="148"/>
      <c r="D121" s="148"/>
      <c r="E121" s="149"/>
      <c r="F121" s="149"/>
      <c r="G121" s="149"/>
      <c r="H121" s="149"/>
      <c r="I121" s="149"/>
      <c r="J121" s="148"/>
      <c r="K121" s="178">
        <f>K122</f>
        <v>0</v>
      </c>
      <c r="L121" s="178">
        <f>L122</f>
        <v>0</v>
      </c>
      <c r="M121" s="178">
        <f>M122</f>
        <v>0</v>
      </c>
      <c r="N121" s="178">
        <f>N122</f>
        <v>0</v>
      </c>
      <c r="O121" s="178"/>
      <c r="P121" s="178">
        <f>P122</f>
        <v>0</v>
      </c>
      <c r="Q121" s="178">
        <f>Q122</f>
        <v>0</v>
      </c>
      <c r="R121" s="178">
        <f>R122</f>
        <v>0</v>
      </c>
      <c r="S121" s="178">
        <f>S122</f>
        <v>0</v>
      </c>
      <c r="T121" s="178">
        <f>T122</f>
        <v>0</v>
      </c>
      <c r="U121" s="178"/>
      <c r="V121" s="178">
        <f t="shared" ref="V121:AD121" si="38">V122</f>
        <v>0</v>
      </c>
      <c r="W121" s="178">
        <f t="shared" si="38"/>
        <v>0</v>
      </c>
      <c r="X121" s="178">
        <f t="shared" si="38"/>
        <v>0</v>
      </c>
      <c r="Y121" s="178">
        <f t="shared" si="38"/>
        <v>0</v>
      </c>
      <c r="Z121" s="178">
        <f t="shared" si="38"/>
        <v>0</v>
      </c>
      <c r="AA121" s="178">
        <f t="shared" si="38"/>
        <v>0</v>
      </c>
      <c r="AB121" s="178">
        <f t="shared" si="38"/>
        <v>0</v>
      </c>
      <c r="AC121" s="178">
        <f t="shared" si="38"/>
        <v>0</v>
      </c>
      <c r="AD121" s="178">
        <f t="shared" si="38"/>
        <v>0</v>
      </c>
      <c r="AE121" s="184"/>
      <c r="AF121" s="184"/>
      <c r="AG121" s="184"/>
      <c r="AH121" s="184"/>
      <c r="AI121" s="217"/>
      <c r="AJ121" s="217"/>
      <c r="AK121" s="217"/>
      <c r="AL121" s="217"/>
      <c r="AM121" s="217"/>
      <c r="AN121" s="217"/>
      <c r="AO121" s="217"/>
      <c r="AP121" s="218"/>
      <c r="AQ121" s="218"/>
      <c r="AR121" s="218"/>
      <c r="AS121" s="218"/>
      <c r="AT121" s="218"/>
      <c r="AU121" s="218"/>
      <c r="AV121" s="218"/>
      <c r="AW121" s="218"/>
      <c r="AX121" s="218"/>
      <c r="AY121" s="218"/>
      <c r="AZ121" s="218"/>
      <c r="BA121" s="218"/>
      <c r="BB121" s="218"/>
      <c r="BC121" s="218"/>
      <c r="BD121" s="218"/>
      <c r="BE121" s="218"/>
      <c r="BF121" s="218"/>
      <c r="BG121" s="218"/>
      <c r="BH121" s="218"/>
      <c r="BI121" s="218"/>
      <c r="BJ121" s="218"/>
      <c r="BK121" s="218"/>
      <c r="BL121" s="218"/>
      <c r="BM121" s="218"/>
      <c r="BN121" s="218"/>
      <c r="BO121" s="218"/>
      <c r="BP121" s="218"/>
      <c r="BQ121" s="218"/>
      <c r="BR121" s="218"/>
      <c r="BS121" s="218"/>
      <c r="BT121" s="218"/>
      <c r="BU121" s="218"/>
      <c r="BV121" s="218"/>
      <c r="BW121" s="218"/>
      <c r="BX121" s="218"/>
      <c r="BY121" s="218"/>
      <c r="BZ121" s="218"/>
      <c r="CA121" s="218"/>
      <c r="CB121" s="218"/>
      <c r="CC121" s="218"/>
      <c r="CD121" s="218"/>
      <c r="CE121" s="218"/>
      <c r="CF121" s="218"/>
      <c r="CG121" s="218"/>
      <c r="CH121" s="218"/>
      <c r="CI121" s="218"/>
      <c r="CJ121" s="218"/>
      <c r="CK121" s="218"/>
      <c r="CL121" s="218"/>
      <c r="CM121" s="218"/>
      <c r="CN121" s="218"/>
      <c r="CO121" s="218"/>
      <c r="CP121" s="218"/>
      <c r="CQ121" s="218"/>
      <c r="CR121" s="218"/>
      <c r="CS121" s="218"/>
      <c r="CT121" s="218"/>
    </row>
    <row r="122" s="127" customFormat="1" ht="100" hidden="1" customHeight="1" spans="1:98">
      <c r="A122" s="147" t="s">
        <v>58</v>
      </c>
      <c r="B122" s="148" t="s">
        <v>262</v>
      </c>
      <c r="C122" s="148"/>
      <c r="D122" s="148"/>
      <c r="E122" s="149"/>
      <c r="F122" s="149"/>
      <c r="G122" s="149"/>
      <c r="H122" s="149"/>
      <c r="I122" s="149"/>
      <c r="J122" s="148"/>
      <c r="K122" s="178"/>
      <c r="L122" s="178"/>
      <c r="M122" s="178"/>
      <c r="N122" s="178"/>
      <c r="O122" s="178"/>
      <c r="P122" s="178"/>
      <c r="Q122" s="178"/>
      <c r="R122" s="178"/>
      <c r="S122" s="178"/>
      <c r="T122" s="178"/>
      <c r="U122" s="178"/>
      <c r="V122" s="178"/>
      <c r="W122" s="178"/>
      <c r="X122" s="178"/>
      <c r="Y122" s="178"/>
      <c r="Z122" s="178"/>
      <c r="AA122" s="178"/>
      <c r="AB122" s="178"/>
      <c r="AC122" s="178"/>
      <c r="AD122" s="178"/>
      <c r="AE122" s="184"/>
      <c r="AF122" s="184"/>
      <c r="AG122" s="184"/>
      <c r="AH122" s="184"/>
      <c r="AI122" s="217"/>
      <c r="AJ122" s="217"/>
      <c r="AK122" s="217"/>
      <c r="AL122" s="217"/>
      <c r="AM122" s="217"/>
      <c r="AN122" s="217"/>
      <c r="AO122" s="217"/>
      <c r="AP122" s="218"/>
      <c r="AQ122" s="218"/>
      <c r="AR122" s="218"/>
      <c r="AS122" s="218"/>
      <c r="AT122" s="218"/>
      <c r="AU122" s="218"/>
      <c r="AV122" s="218"/>
      <c r="AW122" s="218"/>
      <c r="AX122" s="218"/>
      <c r="AY122" s="218"/>
      <c r="AZ122" s="218"/>
      <c r="BA122" s="218"/>
      <c r="BB122" s="218"/>
      <c r="BC122" s="218"/>
      <c r="BD122" s="218"/>
      <c r="BE122" s="218"/>
      <c r="BF122" s="218"/>
      <c r="BG122" s="218"/>
      <c r="BH122" s="218"/>
      <c r="BI122" s="218"/>
      <c r="BJ122" s="218"/>
      <c r="BK122" s="218"/>
      <c r="BL122" s="218"/>
      <c r="BM122" s="218"/>
      <c r="BN122" s="218"/>
      <c r="BO122" s="218"/>
      <c r="BP122" s="218"/>
      <c r="BQ122" s="218"/>
      <c r="BR122" s="218"/>
      <c r="BS122" s="218"/>
      <c r="BT122" s="218"/>
      <c r="BU122" s="218"/>
      <c r="BV122" s="218"/>
      <c r="BW122" s="218"/>
      <c r="BX122" s="218"/>
      <c r="BY122" s="218"/>
      <c r="BZ122" s="218"/>
      <c r="CA122" s="218"/>
      <c r="CB122" s="218"/>
      <c r="CC122" s="218"/>
      <c r="CD122" s="218"/>
      <c r="CE122" s="218"/>
      <c r="CF122" s="218"/>
      <c r="CG122" s="218"/>
      <c r="CH122" s="218"/>
      <c r="CI122" s="218"/>
      <c r="CJ122" s="218"/>
      <c r="CK122" s="218"/>
      <c r="CL122" s="218"/>
      <c r="CM122" s="218"/>
      <c r="CN122" s="218"/>
      <c r="CO122" s="218"/>
      <c r="CP122" s="218"/>
      <c r="CQ122" s="218"/>
      <c r="CR122" s="218"/>
      <c r="CS122" s="218"/>
      <c r="CT122" s="218"/>
    </row>
    <row r="123" s="127" customFormat="1" ht="100" hidden="1" customHeight="1" spans="1:98">
      <c r="A123" s="147" t="s">
        <v>39</v>
      </c>
      <c r="B123" s="148" t="s">
        <v>79</v>
      </c>
      <c r="C123" s="148"/>
      <c r="D123" s="148"/>
      <c r="E123" s="149"/>
      <c r="F123" s="149"/>
      <c r="G123" s="149"/>
      <c r="H123" s="149"/>
      <c r="I123" s="149"/>
      <c r="J123" s="148"/>
      <c r="K123" s="178">
        <f>K124</f>
        <v>3962</v>
      </c>
      <c r="L123" s="178">
        <f>L124</f>
        <v>3962</v>
      </c>
      <c r="M123" s="178">
        <f>M124</f>
        <v>0</v>
      </c>
      <c r="N123" s="178">
        <f>N124</f>
        <v>37</v>
      </c>
      <c r="O123" s="178"/>
      <c r="P123" s="178">
        <f>P124</f>
        <v>37</v>
      </c>
      <c r="Q123" s="178">
        <f>Q124</f>
        <v>0</v>
      </c>
      <c r="R123" s="178">
        <f>R124</f>
        <v>37</v>
      </c>
      <c r="S123" s="178">
        <f>S124</f>
        <v>0</v>
      </c>
      <c r="T123" s="178">
        <f>T124</f>
        <v>0</v>
      </c>
      <c r="U123" s="178"/>
      <c r="V123" s="178">
        <f t="shared" ref="V123:AD123" si="39">V124</f>
        <v>0</v>
      </c>
      <c r="W123" s="178">
        <f t="shared" si="39"/>
        <v>0</v>
      </c>
      <c r="X123" s="178">
        <f t="shared" si="39"/>
        <v>0</v>
      </c>
      <c r="Y123" s="178">
        <f t="shared" si="39"/>
        <v>0</v>
      </c>
      <c r="Z123" s="178">
        <f t="shared" si="39"/>
        <v>0</v>
      </c>
      <c r="AA123" s="178">
        <f t="shared" si="39"/>
        <v>0</v>
      </c>
      <c r="AB123" s="178">
        <f t="shared" si="39"/>
        <v>0</v>
      </c>
      <c r="AC123" s="178">
        <f t="shared" si="39"/>
        <v>0</v>
      </c>
      <c r="AD123" s="178">
        <f t="shared" si="39"/>
        <v>0</v>
      </c>
      <c r="AE123" s="184"/>
      <c r="AF123" s="184"/>
      <c r="AG123" s="184"/>
      <c r="AH123" s="184"/>
      <c r="AI123" s="217"/>
      <c r="AJ123" s="217"/>
      <c r="AK123" s="217"/>
      <c r="AL123" s="217"/>
      <c r="AM123" s="217"/>
      <c r="AN123" s="217"/>
      <c r="AO123" s="217"/>
      <c r="AP123" s="218"/>
      <c r="AQ123" s="218"/>
      <c r="AR123" s="218"/>
      <c r="AS123" s="218"/>
      <c r="AT123" s="218"/>
      <c r="AU123" s="218"/>
      <c r="AV123" s="218"/>
      <c r="AW123" s="218"/>
      <c r="AX123" s="218"/>
      <c r="AY123" s="218"/>
      <c r="AZ123" s="218"/>
      <c r="BA123" s="218"/>
      <c r="BB123" s="218"/>
      <c r="BC123" s="218"/>
      <c r="BD123" s="218"/>
      <c r="BE123" s="218"/>
      <c r="BF123" s="218"/>
      <c r="BG123" s="218"/>
      <c r="BH123" s="218"/>
      <c r="BI123" s="218"/>
      <c r="BJ123" s="218"/>
      <c r="BK123" s="218"/>
      <c r="BL123" s="218"/>
      <c r="BM123" s="218"/>
      <c r="BN123" s="218"/>
      <c r="BO123" s="218"/>
      <c r="BP123" s="218"/>
      <c r="BQ123" s="218"/>
      <c r="BR123" s="218"/>
      <c r="BS123" s="218"/>
      <c r="BT123" s="218"/>
      <c r="BU123" s="218"/>
      <c r="BV123" s="218"/>
      <c r="BW123" s="218"/>
      <c r="BX123" s="218"/>
      <c r="BY123" s="218"/>
      <c r="BZ123" s="218"/>
      <c r="CA123" s="218"/>
      <c r="CB123" s="218"/>
      <c r="CC123" s="218"/>
      <c r="CD123" s="218"/>
      <c r="CE123" s="218"/>
      <c r="CF123" s="218"/>
      <c r="CG123" s="218"/>
      <c r="CH123" s="218"/>
      <c r="CI123" s="218"/>
      <c r="CJ123" s="218"/>
      <c r="CK123" s="218"/>
      <c r="CL123" s="218"/>
      <c r="CM123" s="218"/>
      <c r="CN123" s="218"/>
      <c r="CO123" s="218"/>
      <c r="CP123" s="218"/>
      <c r="CQ123" s="218"/>
      <c r="CR123" s="218"/>
      <c r="CS123" s="218"/>
      <c r="CT123" s="218"/>
    </row>
    <row r="124" s="127" customFormat="1" ht="100" hidden="1" customHeight="1" spans="1:98">
      <c r="A124" s="147" t="s">
        <v>41</v>
      </c>
      <c r="B124" s="148" t="s">
        <v>79</v>
      </c>
      <c r="C124" s="148"/>
      <c r="D124" s="148"/>
      <c r="E124" s="149"/>
      <c r="F124" s="149"/>
      <c r="G124" s="149"/>
      <c r="H124" s="149"/>
      <c r="I124" s="149"/>
      <c r="J124" s="148"/>
      <c r="K124" s="178">
        <f>K125+K126</f>
        <v>3962</v>
      </c>
      <c r="L124" s="178">
        <f>L125+L126</f>
        <v>3962</v>
      </c>
      <c r="M124" s="178">
        <f>M125+M126</f>
        <v>0</v>
      </c>
      <c r="N124" s="178">
        <f>N125+N126</f>
        <v>37</v>
      </c>
      <c r="O124" s="178"/>
      <c r="P124" s="178">
        <f>P125+P126</f>
        <v>37</v>
      </c>
      <c r="Q124" s="178">
        <f>Q125+Q126</f>
        <v>0</v>
      </c>
      <c r="R124" s="178">
        <f>R125+R126</f>
        <v>37</v>
      </c>
      <c r="S124" s="178">
        <f>S125+S126</f>
        <v>0</v>
      </c>
      <c r="T124" s="178">
        <f>T125+T126</f>
        <v>0</v>
      </c>
      <c r="U124" s="178"/>
      <c r="V124" s="178">
        <f t="shared" ref="V124:AD124" si="40">V125+V126</f>
        <v>0</v>
      </c>
      <c r="W124" s="178">
        <f t="shared" si="40"/>
        <v>0</v>
      </c>
      <c r="X124" s="178">
        <f t="shared" si="40"/>
        <v>0</v>
      </c>
      <c r="Y124" s="178">
        <f t="shared" si="40"/>
        <v>0</v>
      </c>
      <c r="Z124" s="178">
        <f t="shared" si="40"/>
        <v>0</v>
      </c>
      <c r="AA124" s="178">
        <f t="shared" si="40"/>
        <v>0</v>
      </c>
      <c r="AB124" s="178">
        <f t="shared" si="40"/>
        <v>0</v>
      </c>
      <c r="AC124" s="178">
        <f t="shared" si="40"/>
        <v>0</v>
      </c>
      <c r="AD124" s="178">
        <f t="shared" si="40"/>
        <v>0</v>
      </c>
      <c r="AE124" s="216"/>
      <c r="AF124" s="184"/>
      <c r="AG124" s="184"/>
      <c r="AH124" s="184"/>
      <c r="AI124" s="217"/>
      <c r="AJ124" s="217"/>
      <c r="AK124" s="217"/>
      <c r="AL124" s="217"/>
      <c r="AM124" s="217"/>
      <c r="AN124" s="217"/>
      <c r="AO124" s="217"/>
      <c r="AP124" s="218"/>
      <c r="AQ124" s="218"/>
      <c r="AR124" s="218"/>
      <c r="AS124" s="218"/>
      <c r="AT124" s="218"/>
      <c r="AU124" s="218"/>
      <c r="AV124" s="218"/>
      <c r="AW124" s="218"/>
      <c r="AX124" s="218"/>
      <c r="AY124" s="218"/>
      <c r="AZ124" s="218"/>
      <c r="BA124" s="218"/>
      <c r="BB124" s="218"/>
      <c r="BC124" s="218"/>
      <c r="BD124" s="218"/>
      <c r="BE124" s="218"/>
      <c r="BF124" s="218"/>
      <c r="BG124" s="218"/>
      <c r="BH124" s="218"/>
      <c r="BI124" s="218"/>
      <c r="BJ124" s="218"/>
      <c r="BK124" s="218"/>
      <c r="BL124" s="218"/>
      <c r="BM124" s="218"/>
      <c r="BN124" s="218"/>
      <c r="BO124" s="218"/>
      <c r="BP124" s="218"/>
      <c r="BQ124" s="218"/>
      <c r="BR124" s="218"/>
      <c r="BS124" s="218"/>
      <c r="BT124" s="218"/>
      <c r="BU124" s="218"/>
      <c r="BV124" s="218"/>
      <c r="BW124" s="218"/>
      <c r="BX124" s="218"/>
      <c r="BY124" s="218"/>
      <c r="BZ124" s="218"/>
      <c r="CA124" s="218"/>
      <c r="CB124" s="218"/>
      <c r="CC124" s="218"/>
      <c r="CD124" s="218"/>
      <c r="CE124" s="218"/>
      <c r="CF124" s="218"/>
      <c r="CG124" s="218"/>
      <c r="CH124" s="218"/>
      <c r="CI124" s="218"/>
      <c r="CJ124" s="218"/>
      <c r="CK124" s="218"/>
      <c r="CL124" s="218"/>
      <c r="CM124" s="218"/>
      <c r="CN124" s="218"/>
      <c r="CO124" s="218"/>
      <c r="CP124" s="218"/>
      <c r="CQ124" s="218"/>
      <c r="CR124" s="218"/>
      <c r="CS124" s="218"/>
      <c r="CT124" s="218"/>
    </row>
    <row r="125" s="127" customFormat="1" ht="100" hidden="1" customHeight="1" spans="1:98">
      <c r="A125" s="156" t="s">
        <v>58</v>
      </c>
      <c r="B125" s="148" t="s">
        <v>263</v>
      </c>
      <c r="C125" s="148"/>
      <c r="D125" s="148"/>
      <c r="E125" s="149"/>
      <c r="F125" s="149"/>
      <c r="G125" s="149"/>
      <c r="H125" s="149"/>
      <c r="I125" s="149"/>
      <c r="J125" s="148"/>
      <c r="K125" s="178"/>
      <c r="L125" s="178"/>
      <c r="M125" s="178"/>
      <c r="N125" s="178"/>
      <c r="O125" s="178"/>
      <c r="P125" s="178"/>
      <c r="Q125" s="178"/>
      <c r="R125" s="178"/>
      <c r="S125" s="178"/>
      <c r="T125" s="178"/>
      <c r="U125" s="178"/>
      <c r="V125" s="178"/>
      <c r="W125" s="178"/>
      <c r="X125" s="178"/>
      <c r="Y125" s="178"/>
      <c r="Z125" s="178"/>
      <c r="AA125" s="178"/>
      <c r="AB125" s="178"/>
      <c r="AC125" s="178"/>
      <c r="AD125" s="178"/>
      <c r="AE125" s="184"/>
      <c r="AF125" s="184"/>
      <c r="AG125" s="184"/>
      <c r="AH125" s="184"/>
      <c r="AI125" s="217"/>
      <c r="AJ125" s="217"/>
      <c r="AK125" s="217"/>
      <c r="AL125" s="217"/>
      <c r="AM125" s="217"/>
      <c r="AN125" s="217"/>
      <c r="AO125" s="217"/>
      <c r="AP125" s="218"/>
      <c r="AQ125" s="218"/>
      <c r="AR125" s="218"/>
      <c r="AS125" s="218"/>
      <c r="AT125" s="218"/>
      <c r="AU125" s="218"/>
      <c r="AV125" s="218"/>
      <c r="AW125" s="218"/>
      <c r="AX125" s="218"/>
      <c r="AY125" s="218"/>
      <c r="AZ125" s="218"/>
      <c r="BA125" s="218"/>
      <c r="BB125" s="218"/>
      <c r="BC125" s="218"/>
      <c r="BD125" s="218"/>
      <c r="BE125" s="218"/>
      <c r="BF125" s="218"/>
      <c r="BG125" s="218"/>
      <c r="BH125" s="218"/>
      <c r="BI125" s="218"/>
      <c r="BJ125" s="218"/>
      <c r="BK125" s="218"/>
      <c r="BL125" s="218"/>
      <c r="BM125" s="218"/>
      <c r="BN125" s="218"/>
      <c r="BO125" s="218"/>
      <c r="BP125" s="218"/>
      <c r="BQ125" s="218"/>
      <c r="BR125" s="218"/>
      <c r="BS125" s="218"/>
      <c r="BT125" s="218"/>
      <c r="BU125" s="218"/>
      <c r="BV125" s="218"/>
      <c r="BW125" s="218"/>
      <c r="BX125" s="218"/>
      <c r="BY125" s="218"/>
      <c r="BZ125" s="218"/>
      <c r="CA125" s="218"/>
      <c r="CB125" s="218"/>
      <c r="CC125" s="218"/>
      <c r="CD125" s="218"/>
      <c r="CE125" s="218"/>
      <c r="CF125" s="218"/>
      <c r="CG125" s="218"/>
      <c r="CH125" s="218"/>
      <c r="CI125" s="218"/>
      <c r="CJ125" s="218"/>
      <c r="CK125" s="218"/>
      <c r="CL125" s="218"/>
      <c r="CM125" s="218"/>
      <c r="CN125" s="218"/>
      <c r="CO125" s="218"/>
      <c r="CP125" s="218"/>
      <c r="CQ125" s="218"/>
      <c r="CR125" s="218"/>
      <c r="CS125" s="218"/>
      <c r="CT125" s="218"/>
    </row>
    <row r="126" s="127" customFormat="1" ht="100" hidden="1" customHeight="1" spans="1:98">
      <c r="A126" s="156" t="s">
        <v>58</v>
      </c>
      <c r="B126" s="148" t="s">
        <v>264</v>
      </c>
      <c r="C126" s="148"/>
      <c r="D126" s="148"/>
      <c r="E126" s="149"/>
      <c r="F126" s="149"/>
      <c r="G126" s="149"/>
      <c r="H126" s="149"/>
      <c r="I126" s="149"/>
      <c r="J126" s="148"/>
      <c r="K126" s="178">
        <f>SUM(K127)</f>
        <v>3962</v>
      </c>
      <c r="L126" s="178">
        <f>SUM(L127)</f>
        <v>3962</v>
      </c>
      <c r="M126" s="178">
        <f>SUM(M127)</f>
        <v>0</v>
      </c>
      <c r="N126" s="178">
        <f>SUM(N127)</f>
        <v>37</v>
      </c>
      <c r="O126" s="178"/>
      <c r="P126" s="178">
        <f>SUM(P127)</f>
        <v>37</v>
      </c>
      <c r="Q126" s="178">
        <f>SUM(Q127)</f>
        <v>0</v>
      </c>
      <c r="R126" s="178">
        <f>SUM(R127)</f>
        <v>37</v>
      </c>
      <c r="S126" s="178">
        <f>SUM(S127)</f>
        <v>0</v>
      </c>
      <c r="T126" s="178">
        <f>SUM(T127)</f>
        <v>0</v>
      </c>
      <c r="U126" s="178"/>
      <c r="V126" s="178">
        <f t="shared" ref="V126:AD126" si="41">SUM(V127)</f>
        <v>0</v>
      </c>
      <c r="W126" s="178">
        <f t="shared" si="41"/>
        <v>0</v>
      </c>
      <c r="X126" s="178">
        <f t="shared" si="41"/>
        <v>0</v>
      </c>
      <c r="Y126" s="178">
        <f t="shared" si="41"/>
        <v>0</v>
      </c>
      <c r="Z126" s="178">
        <f t="shared" si="41"/>
        <v>0</v>
      </c>
      <c r="AA126" s="178">
        <f t="shared" si="41"/>
        <v>0</v>
      </c>
      <c r="AB126" s="178">
        <f t="shared" si="41"/>
        <v>0</v>
      </c>
      <c r="AC126" s="178">
        <f t="shared" si="41"/>
        <v>0</v>
      </c>
      <c r="AD126" s="178">
        <f t="shared" si="41"/>
        <v>0</v>
      </c>
      <c r="AE126" s="184"/>
      <c r="AF126" s="184"/>
      <c r="AG126" s="184"/>
      <c r="AH126" s="184"/>
      <c r="AI126" s="217"/>
      <c r="AJ126" s="217"/>
      <c r="AK126" s="217"/>
      <c r="AL126" s="217"/>
      <c r="AM126" s="217"/>
      <c r="AN126" s="217"/>
      <c r="AO126" s="217"/>
      <c r="AP126" s="218"/>
      <c r="AQ126" s="218"/>
      <c r="AR126" s="218"/>
      <c r="AS126" s="218"/>
      <c r="AT126" s="218"/>
      <c r="AU126" s="218"/>
      <c r="AV126" s="218"/>
      <c r="AW126" s="218"/>
      <c r="AX126" s="218"/>
      <c r="AY126" s="218"/>
      <c r="AZ126" s="218"/>
      <c r="BA126" s="218"/>
      <c r="BB126" s="218"/>
      <c r="BC126" s="218"/>
      <c r="BD126" s="218"/>
      <c r="BE126" s="218"/>
      <c r="BF126" s="218"/>
      <c r="BG126" s="218"/>
      <c r="BH126" s="218"/>
      <c r="BI126" s="218"/>
      <c r="BJ126" s="218"/>
      <c r="BK126" s="218"/>
      <c r="BL126" s="218"/>
      <c r="BM126" s="218"/>
      <c r="BN126" s="218"/>
      <c r="BO126" s="218"/>
      <c r="BP126" s="218"/>
      <c r="BQ126" s="218"/>
      <c r="BR126" s="218"/>
      <c r="BS126" s="218"/>
      <c r="BT126" s="218"/>
      <c r="BU126" s="218"/>
      <c r="BV126" s="218"/>
      <c r="BW126" s="218"/>
      <c r="BX126" s="218"/>
      <c r="BY126" s="218"/>
      <c r="BZ126" s="218"/>
      <c r="CA126" s="218"/>
      <c r="CB126" s="218"/>
      <c r="CC126" s="218"/>
      <c r="CD126" s="218"/>
      <c r="CE126" s="218"/>
      <c r="CF126" s="218"/>
      <c r="CG126" s="218"/>
      <c r="CH126" s="218"/>
      <c r="CI126" s="218"/>
      <c r="CJ126" s="218"/>
      <c r="CK126" s="218"/>
      <c r="CL126" s="218"/>
      <c r="CM126" s="218"/>
      <c r="CN126" s="218"/>
      <c r="CO126" s="218"/>
      <c r="CP126" s="218"/>
      <c r="CQ126" s="218"/>
      <c r="CR126" s="218"/>
      <c r="CS126" s="218"/>
      <c r="CT126" s="218"/>
    </row>
    <row r="127" s="124" customFormat="1" ht="202.5" spans="1:99">
      <c r="A127" s="151">
        <v>25</v>
      </c>
      <c r="B127" s="152" t="s">
        <v>265</v>
      </c>
      <c r="C127" s="152">
        <v>2025</v>
      </c>
      <c r="D127" s="167" t="s">
        <v>266</v>
      </c>
      <c r="E127" s="152" t="s">
        <v>79</v>
      </c>
      <c r="F127" s="152" t="s">
        <v>264</v>
      </c>
      <c r="G127" s="152" t="s">
        <v>47</v>
      </c>
      <c r="H127" s="152" t="s">
        <v>48</v>
      </c>
      <c r="I127" s="152" t="s">
        <v>267</v>
      </c>
      <c r="J127" s="167" t="s">
        <v>268</v>
      </c>
      <c r="K127" s="152">
        <v>3962</v>
      </c>
      <c r="L127" s="152">
        <v>3962</v>
      </c>
      <c r="M127" s="152"/>
      <c r="N127" s="152">
        <v>37</v>
      </c>
      <c r="O127" s="152"/>
      <c r="P127" s="152">
        <v>37</v>
      </c>
      <c r="Q127" s="152"/>
      <c r="R127" s="152">
        <v>37</v>
      </c>
      <c r="S127" s="152"/>
      <c r="T127" s="152"/>
      <c r="U127" s="152"/>
      <c r="V127" s="152"/>
      <c r="W127" s="152"/>
      <c r="X127" s="152"/>
      <c r="Y127" s="152"/>
      <c r="Z127" s="152"/>
      <c r="AA127" s="152"/>
      <c r="AB127" s="152"/>
      <c r="AC127" s="152"/>
      <c r="AD127" s="152"/>
      <c r="AE127" s="167" t="s">
        <v>269</v>
      </c>
      <c r="AF127" s="152" t="s">
        <v>270</v>
      </c>
      <c r="AG127" s="152" t="s">
        <v>269</v>
      </c>
      <c r="AH127" s="152" t="s">
        <v>270</v>
      </c>
      <c r="AI127" s="152" t="s">
        <v>271</v>
      </c>
      <c r="AJ127" s="167" t="s">
        <v>272</v>
      </c>
      <c r="AK127" s="167" t="s">
        <v>273</v>
      </c>
      <c r="AL127" s="175" t="s">
        <v>402</v>
      </c>
      <c r="AM127" s="152" t="s">
        <v>403</v>
      </c>
      <c r="AN127" s="152" t="s">
        <v>367</v>
      </c>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4"/>
      <c r="BR127" s="134"/>
      <c r="BS127" s="134"/>
      <c r="BT127" s="134"/>
      <c r="BU127" s="134"/>
      <c r="BV127" s="134"/>
      <c r="BW127" s="134"/>
      <c r="BX127" s="134"/>
      <c r="BY127" s="134"/>
      <c r="BZ127" s="134"/>
      <c r="CA127" s="134"/>
      <c r="CB127" s="134"/>
      <c r="CC127" s="134"/>
      <c r="CD127" s="134"/>
      <c r="CE127" s="134"/>
      <c r="CF127" s="134"/>
      <c r="CG127" s="134"/>
      <c r="CH127" s="134"/>
      <c r="CI127" s="134"/>
      <c r="CJ127" s="134"/>
      <c r="CK127" s="134"/>
      <c r="CL127" s="134"/>
      <c r="CM127" s="134"/>
      <c r="CN127" s="134"/>
      <c r="CO127" s="134"/>
      <c r="CP127" s="134"/>
      <c r="CQ127" s="134"/>
      <c r="CR127" s="134"/>
      <c r="CS127" s="134"/>
      <c r="CT127" s="134"/>
      <c r="CU127" s="213"/>
    </row>
    <row r="128" s="127" customFormat="1" ht="100" hidden="1" customHeight="1" spans="1:98">
      <c r="A128" s="156" t="s">
        <v>39</v>
      </c>
      <c r="B128" s="148" t="s">
        <v>274</v>
      </c>
      <c r="C128" s="148" t="s">
        <v>274</v>
      </c>
      <c r="D128" s="148" t="s">
        <v>274</v>
      </c>
      <c r="E128" s="149" t="s">
        <v>274</v>
      </c>
      <c r="F128" s="149" t="s">
        <v>274</v>
      </c>
      <c r="G128" s="149" t="s">
        <v>274</v>
      </c>
      <c r="H128" s="149" t="s">
        <v>274</v>
      </c>
      <c r="I128" s="149" t="s">
        <v>274</v>
      </c>
      <c r="J128" s="148" t="s">
        <v>274</v>
      </c>
      <c r="K128" s="178"/>
      <c r="L128" s="178"/>
      <c r="M128" s="178"/>
      <c r="N128" s="178"/>
      <c r="O128" s="178"/>
      <c r="P128" s="178"/>
      <c r="Q128" s="178"/>
      <c r="R128" s="178"/>
      <c r="S128" s="178"/>
      <c r="T128" s="178"/>
      <c r="U128" s="178"/>
      <c r="V128" s="178"/>
      <c r="W128" s="178"/>
      <c r="X128" s="178"/>
      <c r="Y128" s="178"/>
      <c r="Z128" s="178"/>
      <c r="AA128" s="178"/>
      <c r="AB128" s="178"/>
      <c r="AC128" s="178"/>
      <c r="AD128" s="178"/>
      <c r="AE128" s="184"/>
      <c r="AF128" s="184"/>
      <c r="AG128" s="184"/>
      <c r="AH128" s="184"/>
      <c r="AI128" s="217"/>
      <c r="AJ128" s="217"/>
      <c r="AK128" s="217"/>
      <c r="AL128" s="217"/>
      <c r="AM128" s="217"/>
      <c r="AN128" s="217"/>
      <c r="AO128" s="217"/>
      <c r="AP128" s="218"/>
      <c r="AQ128" s="218"/>
      <c r="AR128" s="218"/>
      <c r="AS128" s="218"/>
      <c r="AT128" s="218"/>
      <c r="AU128" s="218"/>
      <c r="AV128" s="218"/>
      <c r="AW128" s="218"/>
      <c r="AX128" s="218"/>
      <c r="AY128" s="218"/>
      <c r="AZ128" s="218"/>
      <c r="BA128" s="218"/>
      <c r="BB128" s="218"/>
      <c r="BC128" s="218"/>
      <c r="BD128" s="218"/>
      <c r="BE128" s="218"/>
      <c r="BF128" s="218"/>
      <c r="BG128" s="218"/>
      <c r="BH128" s="218"/>
      <c r="BI128" s="218"/>
      <c r="BJ128" s="218"/>
      <c r="BK128" s="218"/>
      <c r="BL128" s="218"/>
      <c r="BM128" s="218"/>
      <c r="BN128" s="218"/>
      <c r="BO128" s="218"/>
      <c r="BP128" s="218"/>
      <c r="BQ128" s="218"/>
      <c r="BR128" s="218"/>
      <c r="BS128" s="218"/>
      <c r="BT128" s="218"/>
      <c r="BU128" s="218"/>
      <c r="BV128" s="218"/>
      <c r="BW128" s="218"/>
      <c r="BX128" s="218"/>
      <c r="BY128" s="218"/>
      <c r="BZ128" s="218"/>
      <c r="CA128" s="218"/>
      <c r="CB128" s="218"/>
      <c r="CC128" s="218"/>
      <c r="CD128" s="218"/>
      <c r="CE128" s="218"/>
      <c r="CF128" s="218"/>
      <c r="CG128" s="218"/>
      <c r="CH128" s="218"/>
      <c r="CI128" s="218"/>
      <c r="CJ128" s="218"/>
      <c r="CK128" s="218"/>
      <c r="CL128" s="218"/>
      <c r="CM128" s="218"/>
      <c r="CN128" s="218"/>
      <c r="CO128" s="218"/>
      <c r="CP128" s="218"/>
      <c r="CQ128" s="218"/>
      <c r="CR128" s="218"/>
      <c r="CS128" s="218"/>
      <c r="CT128" s="218"/>
    </row>
  </sheetData>
  <autoFilter ref="A4:CZ128">
    <filterColumn colId="30">
      <filters>
        <filter val="人社局"/>
        <filter val="教育局"/>
        <filter val="气象局"/>
        <filter val="农业农村局"/>
        <filter val="1"/>
        <filter val="库兰萨日克乡"/>
        <filter val="哈拉奇乡"/>
        <filter val="阿合奇县林业和草原管理中心"/>
        <filter val="阿合奇镇"/>
        <filter val="统战部"/>
        <filter val="阿合奇县农村供水总站"/>
        <filter val="马场"/>
        <filter val="各乡（镇）场"/>
        <filter val="色帕巴依乡人民政府"/>
        <filter val="哈拉布拉克乡人民政府"/>
      </filters>
    </filterColumn>
  </autoFilter>
  <mergeCells count="129">
    <mergeCell ref="A1:D1"/>
    <mergeCell ref="A2:AK2"/>
    <mergeCell ref="L3:M3"/>
    <mergeCell ref="O3:T3"/>
    <mergeCell ref="U3:X3"/>
    <mergeCell ref="AE3:AI3"/>
    <mergeCell ref="A5:J5"/>
    <mergeCell ref="B6:J6"/>
    <mergeCell ref="B7:J7"/>
    <mergeCell ref="B8:J8"/>
    <mergeCell ref="B10:J10"/>
    <mergeCell ref="B12:J12"/>
    <mergeCell ref="B13:J13"/>
    <mergeCell ref="B14:J14"/>
    <mergeCell ref="B16:J16"/>
    <mergeCell ref="B18:J18"/>
    <mergeCell ref="B19:J19"/>
    <mergeCell ref="B20:J20"/>
    <mergeCell ref="B23:J23"/>
    <mergeCell ref="B24:J24"/>
    <mergeCell ref="B28:J28"/>
    <mergeCell ref="B29:J29"/>
    <mergeCell ref="B30:J30"/>
    <mergeCell ref="B31:J31"/>
    <mergeCell ref="B32:J32"/>
    <mergeCell ref="B36:J36"/>
    <mergeCell ref="B37:J37"/>
    <mergeCell ref="B38:J38"/>
    <mergeCell ref="B39:J39"/>
    <mergeCell ref="B42:J42"/>
    <mergeCell ref="B43:J43"/>
    <mergeCell ref="B44:J44"/>
    <mergeCell ref="B45:J45"/>
    <mergeCell ref="B46:J46"/>
    <mergeCell ref="B47:J47"/>
    <mergeCell ref="B48:J48"/>
    <mergeCell ref="B49:J49"/>
    <mergeCell ref="B50:J50"/>
    <mergeCell ref="B52:J52"/>
    <mergeCell ref="B53:J53"/>
    <mergeCell ref="B54:J54"/>
    <mergeCell ref="B55:J55"/>
    <mergeCell ref="B56:J56"/>
    <mergeCell ref="B57:J57"/>
    <mergeCell ref="B58:J58"/>
    <mergeCell ref="B60:J60"/>
    <mergeCell ref="B61:J61"/>
    <mergeCell ref="B62:J62"/>
    <mergeCell ref="B63:J63"/>
    <mergeCell ref="B64:J64"/>
    <mergeCell ref="B65:J65"/>
    <mergeCell ref="B66:J66"/>
    <mergeCell ref="B67:J67"/>
    <mergeCell ref="B68:J68"/>
    <mergeCell ref="B69:J69"/>
    <mergeCell ref="B70:J70"/>
    <mergeCell ref="B71:J71"/>
    <mergeCell ref="B72:J72"/>
    <mergeCell ref="B73:J73"/>
    <mergeCell ref="B74:J74"/>
    <mergeCell ref="B75:J75"/>
    <mergeCell ref="B76:J76"/>
    <mergeCell ref="B77:J77"/>
    <mergeCell ref="B78:J78"/>
    <mergeCell ref="B79:J79"/>
    <mergeCell ref="B83:J83"/>
    <mergeCell ref="B84:J84"/>
    <mergeCell ref="B85:J85"/>
    <mergeCell ref="B86:J86"/>
    <mergeCell ref="B87:J87"/>
    <mergeCell ref="B88:J88"/>
    <mergeCell ref="B89:J89"/>
    <mergeCell ref="B90:J90"/>
    <mergeCell ref="B95:J95"/>
    <mergeCell ref="B96:J96"/>
    <mergeCell ref="B97:J97"/>
    <mergeCell ref="B98:J98"/>
    <mergeCell ref="B99:J99"/>
    <mergeCell ref="B100:J100"/>
    <mergeCell ref="B101:J101"/>
    <mergeCell ref="B102:J102"/>
    <mergeCell ref="B103:J103"/>
    <mergeCell ref="B104:J104"/>
    <mergeCell ref="B105:J105"/>
    <mergeCell ref="B106:J106"/>
    <mergeCell ref="B107:J107"/>
    <mergeCell ref="B108:J108"/>
    <mergeCell ref="B109:J109"/>
    <mergeCell ref="B110:J110"/>
    <mergeCell ref="B111:J111"/>
    <mergeCell ref="B112:J112"/>
    <mergeCell ref="B113:J113"/>
    <mergeCell ref="B114:J114"/>
    <mergeCell ref="B115:J115"/>
    <mergeCell ref="B116:J116"/>
    <mergeCell ref="B118:J118"/>
    <mergeCell ref="B119:J119"/>
    <mergeCell ref="B120:J120"/>
    <mergeCell ref="B121:J121"/>
    <mergeCell ref="B122:J122"/>
    <mergeCell ref="B123:J123"/>
    <mergeCell ref="B124:J124"/>
    <mergeCell ref="B125:J125"/>
    <mergeCell ref="B126:J126"/>
    <mergeCell ref="B128:J128"/>
    <mergeCell ref="A3:A4"/>
    <mergeCell ref="B3:B4"/>
    <mergeCell ref="C3:C4"/>
    <mergeCell ref="D3:D4"/>
    <mergeCell ref="E3:E4"/>
    <mergeCell ref="F3:F4"/>
    <mergeCell ref="G3:G4"/>
    <mergeCell ref="H3:H4"/>
    <mergeCell ref="I3:I4"/>
    <mergeCell ref="J3:J4"/>
    <mergeCell ref="K3:K4"/>
    <mergeCell ref="N3:N4"/>
    <mergeCell ref="Y3:Y4"/>
    <mergeCell ref="Z3:Z4"/>
    <mergeCell ref="AA3:AA4"/>
    <mergeCell ref="AB3:AB4"/>
    <mergeCell ref="AC3:AC4"/>
    <mergeCell ref="AD3:AD4"/>
    <mergeCell ref="AJ3:AJ4"/>
    <mergeCell ref="AK3:AK4"/>
    <mergeCell ref="AL3:AL4"/>
    <mergeCell ref="AM3:AM4"/>
    <mergeCell ref="AN3:AN4"/>
    <mergeCell ref="AO3:AO4"/>
  </mergeCells>
  <conditionalFormatting sqref="D40">
    <cfRule type="expression" dxfId="0" priority="9">
      <formula>AND(COUNTIF(#REF!,D40)+COUNTIF(#REF!,D40)+COUNTIF(#REF!,D40)+COUNTIF(#REF!,D40)+COUNTIF(#REF!,D40)+COUNTIF(#REF!,D40)+COUNTIF(#REF!,D40)+COUNTIF(#REF!,D40)+COUNTIF(#REF!,D40)+COUNTIF(#REF!,D40)+COUNTIF(#REF!,D40)+COUNTIF(#REF!,D40)&gt;1,NOT(ISBLANK(D40)))</formula>
    </cfRule>
  </conditionalFormatting>
  <conditionalFormatting sqref="E40:F40">
    <cfRule type="expression" dxfId="0" priority="5">
      <formula>AND(COUNTIF(#REF!,E40)+COUNTIF(#REF!,E40)+COUNTIF(#REF!,E40)+COUNTIF(#REF!,E40)+COUNTIF(#REF!,E40)+COUNTIF(#REF!,E40)+COUNTIF(#REF!,E40)+COUNTIF(#REF!,E40)+COUNTIF(#REF!,E40)+COUNTIF(#REF!,E40)+COUNTIF(#REF!,E40)+COUNTIF(#REF!,E40)&gt;1,NOT(ISBLANK(E40)))</formula>
    </cfRule>
  </conditionalFormatting>
  <conditionalFormatting sqref="D41:F41">
    <cfRule type="expression" dxfId="0" priority="8">
      <formula>AND(COUNTIF(#REF!,D41)+COUNTIF(#REF!,D41)+COUNTIF(#REF!,D41)+COUNTIF(#REF!,D41)+COUNTIF(#REF!,D41)+COUNTIF(#REF!,D41)+COUNTIF(#REF!,D41)+COUNTIF(#REF!,D41)+COUNTIF(#REF!,D41)+COUNTIF(#REF!,D41)+COUNTIF(#REF!,D41)+COUNTIF(#REF!,D41)&gt;1,NOT(ISBLANK(D41)))</formula>
    </cfRule>
  </conditionalFormatting>
  <conditionalFormatting sqref="E80:F80">
    <cfRule type="expression" dxfId="0" priority="7">
      <formula>AND(COUNTIF(#REF!,E80)+COUNTIF(#REF!,E80)+COUNTIF(#REF!,E80)+COUNTIF(#REF!,E80)+COUNTIF(#REF!,E80)+COUNTIF(#REF!,E80)+COUNTIF(#REF!,E80)+COUNTIF(#REF!,E80)+COUNTIF(#REF!,E80)+COUNTIF(#REF!,E80)+COUNTIF(#REF!,E80)+COUNTIF(#REF!,E80)&gt;1,NOT(ISBLANK(E80)))</formula>
    </cfRule>
  </conditionalFormatting>
  <conditionalFormatting sqref="E91">
    <cfRule type="expression" dxfId="0" priority="4">
      <formula>AND(COUNTIF(#REF!,E91)+COUNTIF(#REF!,E91)+COUNTIF(#REF!,E91)+COUNTIF(#REF!,E91)+COUNTIF(#REF!,E91)+COUNTIF(#REF!,E91)+COUNTIF(#REF!,E91)+COUNTIF(#REF!,E91)+COUNTIF(#REF!,E91)+COUNTIF(#REF!,E91)+COUNTIF(#REF!,E91)+COUNTIF(#REF!,E91)&gt;1,NOT(ISBLANK(E91)))</formula>
    </cfRule>
  </conditionalFormatting>
  <conditionalFormatting sqref="E92">
    <cfRule type="expression" dxfId="0" priority="3">
      <formula>AND(COUNTIF(#REF!,E92)+COUNTIF(#REF!,E92)+COUNTIF(#REF!,E92)+COUNTIF(#REF!,E92)+COUNTIF(#REF!,E92)+COUNTIF(#REF!,E92)+COUNTIF(#REF!,E92)+COUNTIF(#REF!,E92)+COUNTIF(#REF!,E92)+COUNTIF(#REF!,E92)+COUNTIF(#REF!,E92)+COUNTIF(#REF!,E92)&gt;1,NOT(ISBLANK(E92)))</formula>
    </cfRule>
  </conditionalFormatting>
  <conditionalFormatting sqref="E93">
    <cfRule type="expression" dxfId="0" priority="2">
      <formula>AND(COUNTIF(#REF!,E93)+COUNTIF(#REF!,E93)+COUNTIF(#REF!,E93)+COUNTIF(#REF!,E93)+COUNTIF(#REF!,E93)+COUNTIF(#REF!,E93)+COUNTIF(#REF!,E93)+COUNTIF(#REF!,E93)+COUNTIF(#REF!,E93)+COUNTIF(#REF!,E93)+COUNTIF(#REF!,E93)+COUNTIF(#REF!,E93)&gt;1,NOT(ISBLANK(E93)))</formula>
    </cfRule>
  </conditionalFormatting>
  <conditionalFormatting sqref="E94">
    <cfRule type="expression" dxfId="0" priority="1">
      <formula>AND(COUNTIF(#REF!,E94)+COUNTIF(#REF!,E94)+COUNTIF(#REF!,E94)+COUNTIF(#REF!,E94)+COUNTIF(#REF!,E94)+COUNTIF(#REF!,E94)+COUNTIF(#REF!,E94)+COUNTIF(#REF!,E94)+COUNTIF(#REF!,E94)+COUNTIF(#REF!,E94)+COUNTIF(#REF!,E94)+COUNTIF(#REF!,E94)&gt;1,NOT(ISBLANK(E94)))</formula>
    </cfRule>
  </conditionalFormatting>
  <conditionalFormatting sqref="E81:F82">
    <cfRule type="expression" dxfId="0" priority="6">
      <formula>AND(COUNTIF(#REF!,E81)+COUNTIF(#REF!,E81)+COUNTIF(#REF!,E81)+COUNTIF(#REF!,E81)+COUNTIF(#REF!,E81)+COUNTIF(#REF!,E81)+COUNTIF(#REF!,E81)+COUNTIF(#REF!,E81)+COUNTIF(#REF!,E81)+COUNTIF(#REF!,E81)+COUNTIF(#REF!,E81)+COUNTIF(#REF!,E81)&gt;1,NOT(ISBLANK(E81)))</formula>
    </cfRule>
  </conditionalFormatting>
  <printOptions horizontalCentered="1"/>
  <pageMargins left="0.0777777777777778" right="0.0777777777777778" top="0.313888888888889" bottom="0.275" header="0.235416666666667" footer="0.196527777777778"/>
  <pageSetup paperSize="8" scale="31" fitToHeight="0" orientation="landscape" horizontalDpi="600"/>
  <headerFooter>
    <oddFooter>&amp;C第 &amp;P 页，共 &amp;N 页</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O103"/>
  <sheetViews>
    <sheetView view="pageBreakPreview" zoomScale="70" zoomScaleNormal="100" zoomScaleSheetLayoutView="70" workbookViewId="0">
      <pane xSplit="1" ySplit="5" topLeftCell="B6" activePane="bottomRight" state="frozen"/>
      <selection/>
      <selection pane="topRight"/>
      <selection pane="bottomLeft"/>
      <selection pane="bottomRight" activeCell="U12" sqref="U12"/>
    </sheetView>
  </sheetViews>
  <sheetFormatPr defaultColWidth="8.8" defaultRowHeight="13.5"/>
  <cols>
    <col min="1" max="1" width="9.44166666666667" customWidth="1"/>
    <col min="2" max="2" width="36.25" customWidth="1"/>
    <col min="3" max="3" width="6.25" customWidth="1"/>
    <col min="4" max="4" width="10.7666666666667" customWidth="1"/>
    <col min="5" max="5" width="10.5583333333333" customWidth="1"/>
    <col min="6" max="6" width="14.6" customWidth="1"/>
    <col min="7" max="7" width="17.25" customWidth="1"/>
    <col min="8" max="12" width="8.8" hidden="1" customWidth="1"/>
  </cols>
  <sheetData>
    <row r="1" customFormat="1" spans="1:1">
      <c r="A1" s="80" t="s">
        <v>0</v>
      </c>
    </row>
    <row r="2" s="73" customFormat="1" ht="36" customHeight="1" spans="1:7">
      <c r="A2" s="81" t="s">
        <v>275</v>
      </c>
      <c r="B2" s="81"/>
      <c r="C2" s="81"/>
      <c r="D2" s="81"/>
      <c r="E2" s="81"/>
      <c r="F2" s="81"/>
      <c r="G2" s="81"/>
    </row>
    <row r="3" s="74" customFormat="1" ht="21" customHeight="1" spans="1:7">
      <c r="A3" s="82" t="s">
        <v>3</v>
      </c>
      <c r="B3" s="82" t="s">
        <v>276</v>
      </c>
      <c r="C3" s="82" t="s">
        <v>277</v>
      </c>
      <c r="D3" s="83" t="s">
        <v>278</v>
      </c>
      <c r="E3" s="84"/>
      <c r="F3" s="85" t="s">
        <v>279</v>
      </c>
      <c r="G3" s="86"/>
    </row>
    <row r="4" s="74" customFormat="1" ht="35" customHeight="1" spans="1:7">
      <c r="A4" s="82"/>
      <c r="B4" s="82"/>
      <c r="C4" s="87"/>
      <c r="D4" s="82" t="s">
        <v>280</v>
      </c>
      <c r="E4" s="88" t="s">
        <v>281</v>
      </c>
      <c r="F4" s="85" t="s">
        <v>282</v>
      </c>
      <c r="G4" s="86" t="s">
        <v>283</v>
      </c>
    </row>
    <row r="5" s="75" customFormat="1" ht="23" customHeight="1" spans="1:15">
      <c r="A5" s="30" t="s">
        <v>38</v>
      </c>
      <c r="B5" s="31"/>
      <c r="C5" s="89">
        <f>C6+C41+C58+C81+C89+C96+C99</f>
        <v>16</v>
      </c>
      <c r="D5" s="89" t="e">
        <f>D6+D41+D58+D81+D89+D96+D99</f>
        <v>#VALUE!</v>
      </c>
      <c r="E5" s="89" t="e">
        <f>E6+E41+E58+E81+E89+E96+E99</f>
        <v>#VALUE!</v>
      </c>
      <c r="F5" s="89">
        <f>F6+F41+F58+F81+F89+F96+F99</f>
        <v>15901.41</v>
      </c>
      <c r="G5" s="90">
        <f>G6+G41+G58+G81+G89+G96+G99</f>
        <v>1</v>
      </c>
      <c r="K5" s="105">
        <v>0</v>
      </c>
      <c r="L5" s="75">
        <v>100</v>
      </c>
      <c r="O5" s="75" t="str">
        <f>"阿克陶县2024年巩固拓展脱贫攻坚成果和乡村振兴项目库项目共储备"&amp;C5&amp;"个项目，计划投资"&amp;F5&amp;"万元，其中："</f>
        <v>阿克陶县2024年巩固拓展脱贫攻坚成果和乡村振兴项目库项目共储备16个项目，计划投资15901.41万元，其中：</v>
      </c>
    </row>
    <row r="6" s="76" customFormat="1" ht="14.25" spans="1:15">
      <c r="A6" s="91" t="s">
        <v>39</v>
      </c>
      <c r="B6" s="92" t="s">
        <v>40</v>
      </c>
      <c r="C6" s="93">
        <f>C7+C21+C26+C30+C35+C14</f>
        <v>10</v>
      </c>
      <c r="D6" s="93" t="e">
        <f>D7+D21+D26+D30+D35+D14</f>
        <v>#VALUE!</v>
      </c>
      <c r="E6" s="93" t="e">
        <f>E7+E21+E26+E30+E35+E14</f>
        <v>#VALUE!</v>
      </c>
      <c r="F6" s="93">
        <f>F7+F21+F26+F30+F35+F14</f>
        <v>10760</v>
      </c>
      <c r="G6" s="94">
        <f>F6/$F$5</f>
        <v>0.676669553203144</v>
      </c>
      <c r="H6" s="73"/>
      <c r="I6" s="73"/>
      <c r="J6" s="73"/>
      <c r="K6" s="106">
        <v>0</v>
      </c>
      <c r="L6" s="76">
        <v>72.94</v>
      </c>
      <c r="M6" s="76" t="s">
        <v>284</v>
      </c>
      <c r="N6" s="76" t="s">
        <v>285</v>
      </c>
      <c r="O6" s="76" t="str">
        <f>N6&amp;B6&amp;"类项目"&amp;C6&amp;"个项目，计划投资"&amp;F6&amp;"万元，投资占比"&amp;L6&amp;M6&amp;"。"</f>
        <v>（一）产业发展类项目10个项目，计划投资10760万元，投资占比72.94%。</v>
      </c>
    </row>
    <row r="7" s="77" customFormat="1" ht="14.25" spans="1:15">
      <c r="A7" s="95" t="s">
        <v>41</v>
      </c>
      <c r="B7" s="96" t="s">
        <v>42</v>
      </c>
      <c r="C7" s="338">
        <v>1</v>
      </c>
      <c r="D7" s="338"/>
      <c r="E7" s="338" t="s">
        <v>23</v>
      </c>
      <c r="F7" s="338">
        <v>2500</v>
      </c>
      <c r="G7" s="94">
        <f>F7/$F$5</f>
        <v>0.157218762361325</v>
      </c>
      <c r="H7" s="73"/>
      <c r="I7" s="73"/>
      <c r="J7" s="73"/>
      <c r="K7" s="106">
        <v>0</v>
      </c>
      <c r="N7" s="107" t="s">
        <v>286</v>
      </c>
      <c r="O7" s="77" t="str">
        <f>N7&amp;B7&amp;C7&amp;"个，计划投资"&amp;F7&amp;"万元，其中："</f>
        <v>1.产业到户奖补1个，计划投资2500万元，其中：</v>
      </c>
    </row>
    <row r="8" s="73" customFormat="1" ht="14.25" spans="1:15">
      <c r="A8" s="99" t="s">
        <v>58</v>
      </c>
      <c r="B8" s="100" t="s">
        <v>59</v>
      </c>
      <c r="C8" s="100"/>
      <c r="D8" s="100"/>
      <c r="E8" s="100"/>
      <c r="F8" s="100"/>
      <c r="G8" s="94"/>
      <c r="H8" s="100"/>
      <c r="I8" s="100"/>
      <c r="J8" s="100"/>
      <c r="K8" s="108"/>
      <c r="O8" s="73" t="str">
        <f>B8&amp;C8&amp;"个项目，建设规模"&amp;E8&amp;D8&amp;"，计划投资"&amp;F8&amp;"万元；"</f>
        <v>种植业个项目，建设规模，计划投资万元；</v>
      </c>
    </row>
    <row r="9" s="73" customFormat="1" ht="14.25" spans="1:15">
      <c r="A9" s="99" t="s">
        <v>58</v>
      </c>
      <c r="B9" s="100" t="s">
        <v>60</v>
      </c>
      <c r="C9" s="100"/>
      <c r="D9" s="100"/>
      <c r="E9" s="100"/>
      <c r="F9" s="100"/>
      <c r="G9" s="94"/>
      <c r="H9" s="100"/>
      <c r="I9" s="100"/>
      <c r="J9" s="100"/>
      <c r="K9" s="108"/>
      <c r="O9" s="73" t="str">
        <f>B9&amp;C9&amp;"个项目，建设规模"&amp;E9&amp;D9&amp;"，计划投资"&amp;F9&amp;"万元；"</f>
        <v>畜牧业个项目，建设规模，计划投资万元；</v>
      </c>
    </row>
    <row r="10" s="73" customFormat="1" ht="14.25" spans="1:11">
      <c r="A10" s="99" t="s">
        <v>58</v>
      </c>
      <c r="B10" s="100" t="s">
        <v>61</v>
      </c>
      <c r="C10" s="100"/>
      <c r="D10" s="100"/>
      <c r="E10" s="100"/>
      <c r="F10" s="100"/>
      <c r="G10" s="94"/>
      <c r="H10" s="100"/>
      <c r="I10" s="100"/>
      <c r="J10" s="100"/>
      <c r="K10" s="108"/>
    </row>
    <row r="11" s="73" customFormat="1" ht="14.25" spans="1:15">
      <c r="A11" s="99" t="s">
        <v>58</v>
      </c>
      <c r="B11" s="100" t="s">
        <v>62</v>
      </c>
      <c r="C11" s="100"/>
      <c r="D11" s="100"/>
      <c r="E11" s="100"/>
      <c r="F11" s="100"/>
      <c r="G11" s="94"/>
      <c r="H11" s="100"/>
      <c r="I11" s="100"/>
      <c r="J11" s="100"/>
      <c r="K11" s="108"/>
      <c r="O11" s="73" t="str">
        <f>B11&amp;C11&amp;"个项目，建设规模"&amp;E11&amp;D11&amp;"，计划投资"&amp;F11&amp;"万元；"</f>
        <v>渔业个项目，建设规模，计划投资万元；</v>
      </c>
    </row>
    <row r="12" s="73" customFormat="1" ht="14.25" spans="1:15">
      <c r="A12" s="99" t="s">
        <v>58</v>
      </c>
      <c r="B12" s="100" t="s">
        <v>63</v>
      </c>
      <c r="C12" s="100"/>
      <c r="D12" s="100"/>
      <c r="E12" s="100"/>
      <c r="F12" s="100"/>
      <c r="G12" s="94"/>
      <c r="H12" s="100"/>
      <c r="I12" s="100"/>
      <c r="J12" s="100"/>
      <c r="K12" s="108"/>
      <c r="O12" s="73" t="str">
        <f>B12&amp;C12&amp;"个项目，建设规模"&amp;E12&amp;D12&amp;"，计划投资"&amp;F12&amp;"万元。"</f>
        <v>庭院经济个项目，建设规模，计划投资万元。</v>
      </c>
    </row>
    <row r="13" customFormat="1" spans="1:11">
      <c r="A13" s="99" t="s">
        <v>58</v>
      </c>
      <c r="B13" s="100" t="s">
        <v>64</v>
      </c>
      <c r="C13" s="100"/>
      <c r="D13" s="100"/>
      <c r="E13" s="100"/>
      <c r="F13" s="100"/>
      <c r="G13" s="94"/>
      <c r="H13" s="100"/>
      <c r="I13" s="100"/>
      <c r="J13" s="100"/>
      <c r="K13" s="108"/>
    </row>
    <row r="14" customFormat="1" spans="1:11">
      <c r="A14" s="95" t="s">
        <v>41</v>
      </c>
      <c r="B14" s="95" t="s">
        <v>46</v>
      </c>
      <c r="C14" s="99">
        <f>C15+C16+C17+C18+C19+C20</f>
        <v>4</v>
      </c>
      <c r="D14" s="99" t="e">
        <f>D15+D16+D17+D18+D19+D20</f>
        <v>#VALUE!</v>
      </c>
      <c r="E14" s="99">
        <f>E15+E16+E17+E18+E19+E20</f>
        <v>10059.2</v>
      </c>
      <c r="F14" s="99">
        <f>F15+F16+F17+F18+F19+F20</f>
        <v>3050</v>
      </c>
      <c r="G14" s="94">
        <f>F14/$F$5</f>
        <v>0.191806890080817</v>
      </c>
      <c r="H14" s="99"/>
      <c r="I14" s="99"/>
      <c r="J14" s="99"/>
      <c r="K14" s="108"/>
    </row>
    <row r="15" customFormat="1" spans="1:11">
      <c r="A15" s="99" t="s">
        <v>58</v>
      </c>
      <c r="B15" s="99" t="s">
        <v>65</v>
      </c>
      <c r="C15" s="99"/>
      <c r="D15" s="99"/>
      <c r="E15" s="99"/>
      <c r="F15" s="99"/>
      <c r="G15" s="94"/>
      <c r="H15" s="99"/>
      <c r="I15" s="99"/>
      <c r="J15" s="99"/>
      <c r="K15" s="108"/>
    </row>
    <row r="16" customFormat="1" spans="1:11">
      <c r="A16" s="99" t="s">
        <v>58</v>
      </c>
      <c r="B16" s="99" t="s">
        <v>66</v>
      </c>
      <c r="C16" s="99">
        <v>1</v>
      </c>
      <c r="D16" s="99" t="s">
        <v>287</v>
      </c>
      <c r="E16" s="99">
        <v>3</v>
      </c>
      <c r="F16" s="99">
        <v>1156</v>
      </c>
      <c r="G16" s="94">
        <f>F16/$F$5</f>
        <v>0.0726979557158768</v>
      </c>
      <c r="H16" s="99"/>
      <c r="I16" s="99"/>
      <c r="J16" s="99"/>
      <c r="K16" s="108"/>
    </row>
    <row r="17" customFormat="1" spans="1:11">
      <c r="A17" s="99" t="s">
        <v>58</v>
      </c>
      <c r="B17" s="99" t="s">
        <v>75</v>
      </c>
      <c r="C17" s="99"/>
      <c r="D17" s="99"/>
      <c r="E17" s="99"/>
      <c r="F17" s="99"/>
      <c r="G17" s="94"/>
      <c r="H17" s="99"/>
      <c r="I17" s="99"/>
      <c r="J17" s="99"/>
      <c r="K17" s="108"/>
    </row>
    <row r="18" customFormat="1" spans="1:11">
      <c r="A18" s="99" t="s">
        <v>58</v>
      </c>
      <c r="B18" s="99" t="s">
        <v>76</v>
      </c>
      <c r="C18" s="99">
        <v>2</v>
      </c>
      <c r="D18" s="99" t="s">
        <v>288</v>
      </c>
      <c r="E18" s="99">
        <v>10051</v>
      </c>
      <c r="F18" s="99">
        <v>194</v>
      </c>
      <c r="G18" s="94">
        <f>F18/$F$5</f>
        <v>0.0122001759592388</v>
      </c>
      <c r="H18" s="99"/>
      <c r="I18" s="99"/>
      <c r="J18" s="99"/>
      <c r="K18" s="108"/>
    </row>
    <row r="19" customFormat="1" spans="1:11">
      <c r="A19" s="99" t="s">
        <v>58</v>
      </c>
      <c r="B19" s="99" t="s">
        <v>95</v>
      </c>
      <c r="C19" s="99"/>
      <c r="D19" s="99"/>
      <c r="E19" s="99"/>
      <c r="F19" s="99"/>
      <c r="G19" s="94"/>
      <c r="H19" s="99"/>
      <c r="I19" s="99"/>
      <c r="J19" s="99"/>
      <c r="K19" s="108"/>
    </row>
    <row r="20" customFormat="1" spans="1:11">
      <c r="A20" s="99" t="s">
        <v>58</v>
      </c>
      <c r="B20" s="99" t="s">
        <v>96</v>
      </c>
      <c r="C20" s="99">
        <v>1</v>
      </c>
      <c r="D20" s="99" t="s">
        <v>289</v>
      </c>
      <c r="E20" s="99">
        <v>5.2</v>
      </c>
      <c r="F20" s="99">
        <v>1700</v>
      </c>
      <c r="G20" s="94">
        <f>F20/$F$5</f>
        <v>0.106908758405701</v>
      </c>
      <c r="H20" s="99"/>
      <c r="I20" s="99"/>
      <c r="J20" s="99"/>
      <c r="K20" s="108"/>
    </row>
    <row r="21" s="78" customFormat="1" spans="1:15">
      <c r="A21" s="95" t="s">
        <v>41</v>
      </c>
      <c r="B21" s="96" t="s">
        <v>104</v>
      </c>
      <c r="C21" s="101">
        <f>C22+C23+C24+C25</f>
        <v>1</v>
      </c>
      <c r="D21" s="101" t="e">
        <f>D22+D23+D24+D25</f>
        <v>#VALUE!</v>
      </c>
      <c r="E21" s="101">
        <f>E22+E23+E24+E25</f>
        <v>1</v>
      </c>
      <c r="F21" s="101">
        <f>F22+F23+F24+F25</f>
        <v>200</v>
      </c>
      <c r="G21" s="94">
        <f>F21/$F$5</f>
        <v>0.012577500988906</v>
      </c>
      <c r="H21"/>
      <c r="I21"/>
      <c r="J21"/>
      <c r="K21" s="108">
        <v>0</v>
      </c>
      <c r="N21" s="109" t="s">
        <v>290</v>
      </c>
      <c r="O21" s="78" t="str">
        <f>N21&amp;B21&amp;C21&amp;"个，计划投资"&amp;F21&amp;"万元，其中："</f>
        <v>2.加工流通项目1个，计划投资200万元，其中：</v>
      </c>
    </row>
    <row r="22" customFormat="1" spans="1:11">
      <c r="A22" s="99" t="s">
        <v>58</v>
      </c>
      <c r="B22" s="100" t="s">
        <v>105</v>
      </c>
      <c r="C22" s="100"/>
      <c r="D22" s="100"/>
      <c r="E22" s="100"/>
      <c r="F22" s="100"/>
      <c r="G22" s="94"/>
      <c r="H22" s="100"/>
      <c r="I22" s="100"/>
      <c r="J22" s="100"/>
      <c r="K22" s="108"/>
    </row>
    <row r="23" customFormat="1" spans="1:11">
      <c r="A23" s="99" t="s">
        <v>58</v>
      </c>
      <c r="B23" s="100" t="s">
        <v>106</v>
      </c>
      <c r="C23" s="100">
        <v>1</v>
      </c>
      <c r="D23" s="100" t="s">
        <v>287</v>
      </c>
      <c r="E23" s="100">
        <v>1</v>
      </c>
      <c r="F23" s="100">
        <v>200</v>
      </c>
      <c r="G23" s="94">
        <f>F23/$F$5</f>
        <v>0.012577500988906</v>
      </c>
      <c r="H23" s="100"/>
      <c r="I23" s="100"/>
      <c r="J23" s="100"/>
      <c r="K23" s="108"/>
    </row>
    <row r="24" customFormat="1" spans="1:15">
      <c r="A24" s="99" t="s">
        <v>58</v>
      </c>
      <c r="B24" s="100" t="s">
        <v>117</v>
      </c>
      <c r="C24" s="100"/>
      <c r="D24" s="100"/>
      <c r="E24" s="100"/>
      <c r="F24" s="100"/>
      <c r="G24" s="94"/>
      <c r="H24" s="100"/>
      <c r="I24" s="100"/>
      <c r="J24" s="100"/>
      <c r="K24" s="108"/>
      <c r="O24" t="str">
        <f>B24&amp;C24&amp;"个项目，建设规模"&amp;E24&amp;D24&amp;"，计划投资"&amp;F24&amp;"万元。"</f>
        <v>市场建设和农村电商物流个项目，建设规模，计划投资万元。</v>
      </c>
    </row>
    <row r="25" customFormat="1" spans="1:11">
      <c r="A25" s="99" t="s">
        <v>58</v>
      </c>
      <c r="B25" s="100" t="s">
        <v>118</v>
      </c>
      <c r="C25" s="100"/>
      <c r="D25" s="100"/>
      <c r="E25" s="100"/>
      <c r="F25" s="100"/>
      <c r="G25" s="94"/>
      <c r="H25" s="100"/>
      <c r="I25" s="100"/>
      <c r="J25" s="100"/>
      <c r="K25" s="108"/>
    </row>
    <row r="26" s="78" customFormat="1" spans="1:15">
      <c r="A26" s="95" t="s">
        <v>41</v>
      </c>
      <c r="B26" s="96" t="s">
        <v>119</v>
      </c>
      <c r="C26" s="101">
        <f>C27+C28+C29</f>
        <v>3</v>
      </c>
      <c r="D26" s="101" t="e">
        <f>D27+D28+D29</f>
        <v>#VALUE!</v>
      </c>
      <c r="E26" s="101">
        <f>E27+E28+E29</f>
        <v>44.313</v>
      </c>
      <c r="F26" s="101">
        <f>F27+F28+F29</f>
        <v>4760</v>
      </c>
      <c r="G26" s="94">
        <f>F26/$F$5</f>
        <v>0.299344523535963</v>
      </c>
      <c r="H26"/>
      <c r="I26"/>
      <c r="J26"/>
      <c r="K26" s="108">
        <v>0</v>
      </c>
      <c r="N26" s="109" t="s">
        <v>291</v>
      </c>
      <c r="O26" s="78" t="str">
        <f>N26&amp;B26&amp;C26&amp;"个，计划投资"&amp;F26&amp;"万元，其中："</f>
        <v>3.配套基础设施项目3个，计划投资4760万元，其中：</v>
      </c>
    </row>
    <row r="27" customFormat="1" ht="24" spans="1:15">
      <c r="A27" s="99" t="s">
        <v>58</v>
      </c>
      <c r="B27" s="100" t="s">
        <v>120</v>
      </c>
      <c r="C27" s="102">
        <v>3</v>
      </c>
      <c r="D27" s="102" t="s">
        <v>292</v>
      </c>
      <c r="E27" s="102">
        <v>44.313</v>
      </c>
      <c r="F27" s="102">
        <v>4760</v>
      </c>
      <c r="G27" s="94">
        <f>F27/$F$5</f>
        <v>0.299344523535963</v>
      </c>
      <c r="K27" s="108"/>
      <c r="O27" t="str">
        <f>B27&amp;C27&amp;"个项目，建设规模"&amp;E27&amp;D27&amp;"，计划投资"&amp;F27&amp;"万元；"</f>
        <v>小型农田水利设施建设(排碱渠、节水灌溉、防渗渠建设、其它乡村振兴有关的农田水利建设)3个项目，建设规模44.313公里，计划投资4760万元；</v>
      </c>
    </row>
    <row r="28" customFormat="1" spans="1:15">
      <c r="A28" s="99" t="s">
        <v>58</v>
      </c>
      <c r="B28" s="100" t="s">
        <v>149</v>
      </c>
      <c r="C28" s="102"/>
      <c r="D28" s="102"/>
      <c r="E28" s="102"/>
      <c r="F28" s="102"/>
      <c r="G28" s="94"/>
      <c r="K28" s="108"/>
      <c r="O28" t="str">
        <f>B28&amp;C28&amp;"个项目，建设规模"&amp;E28&amp;D28&amp;"，计划投资"&amp;F28&amp;"万元；"</f>
        <v>产业园（区）个项目，建设规模，计划投资万元；</v>
      </c>
    </row>
    <row r="29" customFormat="1" spans="1:15">
      <c r="A29" s="99" t="s">
        <v>58</v>
      </c>
      <c r="B29" s="100" t="s">
        <v>150</v>
      </c>
      <c r="C29" s="102"/>
      <c r="D29" s="102"/>
      <c r="E29" s="102"/>
      <c r="F29" s="102"/>
      <c r="G29" s="94"/>
      <c r="K29" s="108"/>
      <c r="O29" t="str">
        <f>B29&amp;C29&amp;"个项目，建设规模"&amp;E29&amp;D29&amp;"，计划投资"&amp;F29&amp;"万元。"</f>
        <v>其他（合作社补助、壮大村集体经济）个项目，建设规模，计划投资万元。</v>
      </c>
    </row>
    <row r="30" s="78" customFormat="1" spans="1:14">
      <c r="A30" s="95" t="s">
        <v>41</v>
      </c>
      <c r="B30" s="96" t="s">
        <v>151</v>
      </c>
      <c r="C30" s="101">
        <f>C31+C32+C33+C34</f>
        <v>0</v>
      </c>
      <c r="D30" s="101">
        <f>D31+D32+D33+D34</f>
        <v>0</v>
      </c>
      <c r="E30" s="101">
        <f>E31+E32+E33+E34</f>
        <v>0</v>
      </c>
      <c r="F30" s="101">
        <f>F31+F32+F33+F34</f>
        <v>0</v>
      </c>
      <c r="G30" s="94"/>
      <c r="H30"/>
      <c r="I30"/>
      <c r="J30"/>
      <c r="K30" s="108">
        <v>0</v>
      </c>
      <c r="N30" s="109"/>
    </row>
    <row r="31" customFormat="1" spans="1:11">
      <c r="A31" s="99" t="s">
        <v>58</v>
      </c>
      <c r="B31" s="100" t="s">
        <v>152</v>
      </c>
      <c r="C31" s="102"/>
      <c r="D31" s="102"/>
      <c r="E31" s="102"/>
      <c r="F31" s="102"/>
      <c r="G31" s="94"/>
      <c r="K31" s="108"/>
    </row>
    <row r="32" customFormat="1" spans="1:11">
      <c r="A32" s="99" t="s">
        <v>58</v>
      </c>
      <c r="B32" s="100" t="s">
        <v>153</v>
      </c>
      <c r="C32" s="102"/>
      <c r="D32" s="102"/>
      <c r="E32" s="102"/>
      <c r="F32" s="102"/>
      <c r="G32" s="94"/>
      <c r="K32" s="108"/>
    </row>
    <row r="33" customFormat="1" spans="1:11">
      <c r="A33" s="99" t="s">
        <v>58</v>
      </c>
      <c r="B33" s="100" t="s">
        <v>154</v>
      </c>
      <c r="C33" s="102"/>
      <c r="D33" s="102"/>
      <c r="E33" s="102"/>
      <c r="F33" s="102"/>
      <c r="G33" s="94"/>
      <c r="K33" s="108"/>
    </row>
    <row r="34" customFormat="1" spans="1:11">
      <c r="A34" s="99" t="s">
        <v>58</v>
      </c>
      <c r="B34" s="100" t="s">
        <v>155</v>
      </c>
      <c r="C34" s="102"/>
      <c r="D34" s="102"/>
      <c r="E34" s="102"/>
      <c r="F34" s="102"/>
      <c r="G34" s="94"/>
      <c r="K34" s="108"/>
    </row>
    <row r="35" s="78" customFormat="1" spans="1:15">
      <c r="A35" s="95" t="s">
        <v>41</v>
      </c>
      <c r="B35" s="96" t="s">
        <v>156</v>
      </c>
      <c r="C35" s="101">
        <f>C36+C37+C38+C39+C40</f>
        <v>1</v>
      </c>
      <c r="D35" s="101" t="e">
        <f>D36+D37+D38+D39+D40</f>
        <v>#VALUE!</v>
      </c>
      <c r="E35" s="101">
        <f>E36+E37+E38+E39+E40</f>
        <v>1300</v>
      </c>
      <c r="F35" s="101">
        <f>F36+F37+F38+F39+F40</f>
        <v>250</v>
      </c>
      <c r="G35" s="94">
        <f>F35/$F$5</f>
        <v>0.0157218762361325</v>
      </c>
      <c r="H35"/>
      <c r="I35"/>
      <c r="J35"/>
      <c r="K35" s="108">
        <v>0</v>
      </c>
      <c r="N35" s="109" t="s">
        <v>293</v>
      </c>
      <c r="O35" s="78" t="str">
        <f>N35&amp;B35&amp;C35&amp;"个，计划投资"&amp;F35&amp;"万元，其中："</f>
        <v>4.金融保险配套项目1个，计划投资250万元，其中：</v>
      </c>
    </row>
    <row r="36" customFormat="1" spans="1:15">
      <c r="A36" s="99" t="s">
        <v>58</v>
      </c>
      <c r="B36" s="100" t="s">
        <v>157</v>
      </c>
      <c r="C36" s="102">
        <v>1</v>
      </c>
      <c r="D36" s="102" t="s">
        <v>23</v>
      </c>
      <c r="E36" s="102">
        <v>1300</v>
      </c>
      <c r="F36" s="102">
        <v>250</v>
      </c>
      <c r="G36" s="94">
        <f>F36/$F$5</f>
        <v>0.0157218762361325</v>
      </c>
      <c r="K36" s="108"/>
      <c r="O36" t="str">
        <f>B36&amp;C36&amp;"个项目，建设规模"&amp;E36&amp;D36&amp;"，计划投资"&amp;F36&amp;"万元。"</f>
        <v>小额贷款贴息1个项目，建设规模1300户，计划投资250万元。</v>
      </c>
    </row>
    <row r="37" customFormat="1" spans="1:11">
      <c r="A37" s="99" t="s">
        <v>58</v>
      </c>
      <c r="B37" s="100" t="s">
        <v>164</v>
      </c>
      <c r="C37" s="102"/>
      <c r="D37" s="102"/>
      <c r="E37" s="102"/>
      <c r="F37" s="102"/>
      <c r="G37" s="94"/>
      <c r="K37" s="108"/>
    </row>
    <row r="38" customFormat="1" spans="1:11">
      <c r="A38" s="99" t="s">
        <v>58</v>
      </c>
      <c r="B38" s="100" t="s">
        <v>165</v>
      </c>
      <c r="C38" s="102"/>
      <c r="D38" s="102"/>
      <c r="E38" s="102"/>
      <c r="F38" s="102"/>
      <c r="G38" s="94"/>
      <c r="K38" s="108"/>
    </row>
    <row r="39" customFormat="1" spans="1:11">
      <c r="A39" s="99" t="s">
        <v>58</v>
      </c>
      <c r="B39" s="100" t="s">
        <v>166</v>
      </c>
      <c r="C39" s="102"/>
      <c r="D39" s="102"/>
      <c r="E39" s="102"/>
      <c r="F39" s="102"/>
      <c r="G39" s="94"/>
      <c r="K39" s="108"/>
    </row>
    <row r="40" customFormat="1" spans="1:11">
      <c r="A40" s="99" t="s">
        <v>58</v>
      </c>
      <c r="B40" s="100" t="s">
        <v>167</v>
      </c>
      <c r="C40" s="102"/>
      <c r="D40" s="102"/>
      <c r="E40" s="102"/>
      <c r="F40" s="102"/>
      <c r="G40" s="94"/>
      <c r="K40" s="108"/>
    </row>
    <row r="41" s="79" customFormat="1" spans="1:15">
      <c r="A41" s="91" t="s">
        <v>39</v>
      </c>
      <c r="B41" s="92" t="s">
        <v>168</v>
      </c>
      <c r="C41" s="103">
        <f>C42+C45+C49+C52+C56</f>
        <v>1</v>
      </c>
      <c r="D41" s="103" t="e">
        <f>D42+D45+D49+D52+D56</f>
        <v>#VALUE!</v>
      </c>
      <c r="E41" s="103">
        <f>E42+E45+E49+E52+E56</f>
        <v>0</v>
      </c>
      <c r="F41" s="103">
        <f>F42+F45+F49+F52+F56</f>
        <v>100</v>
      </c>
      <c r="G41" s="94">
        <f>F41/$F$5</f>
        <v>0.00628875049445301</v>
      </c>
      <c r="H41"/>
      <c r="I41"/>
      <c r="J41"/>
      <c r="K41" s="108">
        <v>0</v>
      </c>
      <c r="L41" s="110">
        <v>0.7</v>
      </c>
      <c r="M41" s="110" t="s">
        <v>284</v>
      </c>
      <c r="N41" s="110" t="s">
        <v>294</v>
      </c>
      <c r="O41" s="110" t="str">
        <f>N41&amp;B41&amp;"类项目"&amp;C41&amp;"个项目，计划投资"&amp;F41&amp;"万元，投资占比"&amp;L41&amp;M41&amp;"。"</f>
        <v>（二）就业项目类项目1个项目，计划投资100万元，投资占比0.7%。</v>
      </c>
    </row>
    <row r="42" s="78" customFormat="1" spans="1:14">
      <c r="A42" s="95" t="s">
        <v>41</v>
      </c>
      <c r="B42" s="96" t="s">
        <v>169</v>
      </c>
      <c r="C42" s="101">
        <f>C43+C44</f>
        <v>1</v>
      </c>
      <c r="D42" s="101" t="e">
        <f>D43+D44</f>
        <v>#VALUE!</v>
      </c>
      <c r="E42" s="101">
        <f>E43+E44</f>
        <v>0</v>
      </c>
      <c r="F42" s="101">
        <f>F43+F44</f>
        <v>100</v>
      </c>
      <c r="G42" s="94">
        <f>F42/$F$5</f>
        <v>0.00628875049445301</v>
      </c>
      <c r="H42"/>
      <c r="I42"/>
      <c r="J42"/>
      <c r="K42" s="108">
        <v>0</v>
      </c>
      <c r="N42" s="109"/>
    </row>
    <row r="43" customFormat="1" spans="1:11">
      <c r="A43" s="99" t="s">
        <v>58</v>
      </c>
      <c r="B43" s="100" t="s">
        <v>170</v>
      </c>
      <c r="C43" s="102">
        <v>1</v>
      </c>
      <c r="D43" s="102" t="s">
        <v>24</v>
      </c>
      <c r="E43" s="102"/>
      <c r="F43" s="102">
        <v>100</v>
      </c>
      <c r="G43" s="94">
        <f>F43/$F$5</f>
        <v>0.00628875049445301</v>
      </c>
      <c r="K43" s="108"/>
    </row>
    <row r="44" customFormat="1" spans="1:11">
      <c r="A44" s="99" t="s">
        <v>58</v>
      </c>
      <c r="B44" s="100" t="s">
        <v>179</v>
      </c>
      <c r="C44" s="102"/>
      <c r="D44" s="102"/>
      <c r="E44" s="102"/>
      <c r="F44" s="102"/>
      <c r="G44" s="94"/>
      <c r="K44" s="108"/>
    </row>
    <row r="45" s="78" customFormat="1" spans="1:14">
      <c r="A45" s="95" t="s">
        <v>41</v>
      </c>
      <c r="B45" s="96" t="s">
        <v>180</v>
      </c>
      <c r="C45" s="101"/>
      <c r="D45" s="101"/>
      <c r="E45" s="101"/>
      <c r="F45" s="101"/>
      <c r="G45" s="94"/>
      <c r="H45"/>
      <c r="I45"/>
      <c r="J45"/>
      <c r="K45" s="108">
        <v>0</v>
      </c>
      <c r="N45" s="109"/>
    </row>
    <row r="46" customFormat="1" spans="1:11">
      <c r="A46" s="99" t="s">
        <v>58</v>
      </c>
      <c r="B46" s="100" t="s">
        <v>181</v>
      </c>
      <c r="C46" s="102"/>
      <c r="D46" s="102"/>
      <c r="E46" s="102"/>
      <c r="F46" s="102"/>
      <c r="G46" s="94"/>
      <c r="K46" s="108"/>
    </row>
    <row r="47" customFormat="1" spans="1:11">
      <c r="A47" s="99" t="s">
        <v>58</v>
      </c>
      <c r="B47" s="100" t="s">
        <v>182</v>
      </c>
      <c r="C47" s="102"/>
      <c r="D47" s="102"/>
      <c r="E47" s="102"/>
      <c r="F47" s="102"/>
      <c r="G47" s="94"/>
      <c r="K47" s="108"/>
    </row>
    <row r="48" customFormat="1" spans="1:11">
      <c r="A48" s="99" t="s">
        <v>58</v>
      </c>
      <c r="B48" s="100" t="s">
        <v>183</v>
      </c>
      <c r="C48" s="102"/>
      <c r="D48" s="102"/>
      <c r="E48" s="102"/>
      <c r="F48" s="102"/>
      <c r="G48" s="94"/>
      <c r="K48" s="108"/>
    </row>
    <row r="49" s="78" customFormat="1" spans="1:14">
      <c r="A49" s="95" t="s">
        <v>41</v>
      </c>
      <c r="B49" s="96" t="s">
        <v>184</v>
      </c>
      <c r="C49" s="101"/>
      <c r="D49" s="101"/>
      <c r="E49" s="101"/>
      <c r="F49" s="101"/>
      <c r="G49" s="94"/>
      <c r="H49"/>
      <c r="I49"/>
      <c r="J49"/>
      <c r="K49" s="108">
        <v>0</v>
      </c>
      <c r="N49" s="109"/>
    </row>
    <row r="50" customFormat="1" spans="1:11">
      <c r="A50" s="99" t="s">
        <v>58</v>
      </c>
      <c r="B50" s="100" t="s">
        <v>185</v>
      </c>
      <c r="C50" s="102"/>
      <c r="D50" s="102"/>
      <c r="E50" s="102"/>
      <c r="F50" s="102"/>
      <c r="G50" s="94"/>
      <c r="K50" s="108"/>
    </row>
    <row r="51" customFormat="1" spans="1:11">
      <c r="A51" s="99" t="s">
        <v>58</v>
      </c>
      <c r="B51" s="100" t="s">
        <v>186</v>
      </c>
      <c r="C51" s="102"/>
      <c r="D51" s="102"/>
      <c r="E51" s="102"/>
      <c r="F51" s="102"/>
      <c r="G51" s="94"/>
      <c r="K51" s="108"/>
    </row>
    <row r="52" s="78" customFormat="1" spans="1:14">
      <c r="A52" s="95" t="s">
        <v>41</v>
      </c>
      <c r="B52" s="96" t="s">
        <v>187</v>
      </c>
      <c r="C52" s="101"/>
      <c r="D52" s="101"/>
      <c r="E52" s="101"/>
      <c r="F52" s="101"/>
      <c r="G52" s="94"/>
      <c r="H52"/>
      <c r="I52"/>
      <c r="J52"/>
      <c r="K52" s="108">
        <v>0</v>
      </c>
      <c r="N52" s="109"/>
    </row>
    <row r="53" customFormat="1" spans="1:11">
      <c r="A53" s="99" t="s">
        <v>58</v>
      </c>
      <c r="B53" s="100" t="s">
        <v>188</v>
      </c>
      <c r="C53" s="102"/>
      <c r="D53" s="102"/>
      <c r="E53" s="102"/>
      <c r="F53" s="102"/>
      <c r="G53" s="94"/>
      <c r="K53" s="108"/>
    </row>
    <row r="54" customFormat="1" spans="1:11">
      <c r="A54" s="99" t="s">
        <v>58</v>
      </c>
      <c r="B54" s="100" t="s">
        <v>189</v>
      </c>
      <c r="C54" s="102"/>
      <c r="D54" s="102"/>
      <c r="E54" s="102"/>
      <c r="F54" s="102"/>
      <c r="G54" s="94"/>
      <c r="K54" s="108"/>
    </row>
    <row r="55" customFormat="1" spans="1:11">
      <c r="A55" s="99" t="s">
        <v>58</v>
      </c>
      <c r="B55" s="100" t="s">
        <v>190</v>
      </c>
      <c r="C55" s="102"/>
      <c r="D55" s="102"/>
      <c r="E55" s="102"/>
      <c r="F55" s="102"/>
      <c r="G55" s="94"/>
      <c r="K55" s="108"/>
    </row>
    <row r="56" s="78" customFormat="1" spans="1:15">
      <c r="A56" s="95" t="s">
        <v>41</v>
      </c>
      <c r="B56" s="96" t="s">
        <v>191</v>
      </c>
      <c r="C56" s="101"/>
      <c r="D56" s="101"/>
      <c r="E56" s="101"/>
      <c r="F56" s="101"/>
      <c r="G56" s="94"/>
      <c r="H56"/>
      <c r="I56"/>
      <c r="J56"/>
      <c r="K56" s="108">
        <v>0</v>
      </c>
      <c r="N56" s="109" t="s">
        <v>286</v>
      </c>
      <c r="O56" s="78" t="str">
        <f>N56&amp;B56&amp;C56&amp;"个，计划投资"&amp;F56&amp;"万元，其中："</f>
        <v>1.公益性岗位个，计划投资万元，其中：</v>
      </c>
    </row>
    <row r="57" customFormat="1" spans="1:15">
      <c r="A57" s="99" t="s">
        <v>58</v>
      </c>
      <c r="B57" s="100" t="s">
        <v>191</v>
      </c>
      <c r="C57" s="102"/>
      <c r="D57" s="102"/>
      <c r="E57" s="102"/>
      <c r="F57" s="102"/>
      <c r="G57" s="94"/>
      <c r="K57" s="108"/>
      <c r="O57" t="str">
        <f>B57&amp;C57&amp;"个项目，建设规模"&amp;E57&amp;D57&amp;"，计划投资"&amp;F57&amp;"万元。"</f>
        <v>公益性岗位个项目，建设规模，计划投资万元。</v>
      </c>
    </row>
    <row r="58" s="79" customFormat="1" spans="1:15">
      <c r="A58" s="91" t="s">
        <v>39</v>
      </c>
      <c r="B58" s="92" t="s">
        <v>192</v>
      </c>
      <c r="C58" s="103">
        <f>C59+C69+C74</f>
        <v>3</v>
      </c>
      <c r="D58" s="103" t="e">
        <f>D59+D69+D74</f>
        <v>#VALUE!</v>
      </c>
      <c r="E58" s="103">
        <f>E59+E69+E74</f>
        <v>41.28</v>
      </c>
      <c r="F58" s="103">
        <f>F59+F69+F74</f>
        <v>4749.41</v>
      </c>
      <c r="G58" s="94">
        <f>F58/$F$5</f>
        <v>0.298678544858601</v>
      </c>
      <c r="H58"/>
      <c r="I58"/>
      <c r="J58"/>
      <c r="K58" s="108">
        <v>0</v>
      </c>
      <c r="L58" s="110">
        <v>24.97</v>
      </c>
      <c r="M58" s="110" t="s">
        <v>284</v>
      </c>
      <c r="N58" s="110" t="s">
        <v>295</v>
      </c>
      <c r="O58" s="110" t="str">
        <f>N58&amp;B58&amp;"类项目"&amp;C58&amp;"个项目，计划投资"&amp;F58&amp;"万元，投资占比"&amp;L58&amp;M58&amp;"。"</f>
        <v>（三）乡村建设行动类项目3个项目，计划投资4749.41万元，投资占比24.97%。</v>
      </c>
    </row>
    <row r="59" s="78" customFormat="1" spans="1:15">
      <c r="A59" s="95" t="s">
        <v>41</v>
      </c>
      <c r="B59" s="96" t="s">
        <v>193</v>
      </c>
      <c r="C59" s="101">
        <f>C60+C61+C62+C63+C64+C65+C66+C67+C68</f>
        <v>2</v>
      </c>
      <c r="D59" s="101" t="e">
        <f>D60+D61+D62+D63+D64+D65+D66+D67+D68</f>
        <v>#VALUE!</v>
      </c>
      <c r="E59" s="101">
        <f>E60+E61+E62+E63+E64+E65+E66+E67+E68</f>
        <v>14.18</v>
      </c>
      <c r="F59" s="101">
        <f>F60+F61+F62+F63+F64+F65+F66+F67+F68</f>
        <v>3379.41</v>
      </c>
      <c r="G59" s="94">
        <f>F59/$F$5</f>
        <v>0.212522663084594</v>
      </c>
      <c r="H59"/>
      <c r="I59"/>
      <c r="J59"/>
      <c r="K59" s="108">
        <v>0</v>
      </c>
      <c r="N59" s="109" t="s">
        <v>286</v>
      </c>
      <c r="O59" s="78" t="str">
        <f>N59&amp;B59&amp;"类项目"&amp;C59&amp;"个，计划投资"&amp;F59&amp;"万元，其中："</f>
        <v>1.农村基础设施（含产业基础设施配套）类项目2个，计划投资3379.41万元，其中：</v>
      </c>
    </row>
    <row r="60" customFormat="1" spans="1:11">
      <c r="A60" s="99" t="s">
        <v>58</v>
      </c>
      <c r="B60" s="100" t="s">
        <v>194</v>
      </c>
      <c r="C60" s="104"/>
      <c r="D60" s="104"/>
      <c r="E60" s="104"/>
      <c r="F60" s="104"/>
      <c r="G60" s="94"/>
      <c r="K60" s="111"/>
    </row>
    <row r="61" customFormat="1" ht="48" spans="1:15">
      <c r="A61" s="99" t="s">
        <v>58</v>
      </c>
      <c r="B61" s="100" t="s">
        <v>195</v>
      </c>
      <c r="C61" s="104"/>
      <c r="D61" s="104"/>
      <c r="E61" s="104"/>
      <c r="F61" s="104"/>
      <c r="G61" s="94"/>
      <c r="K61" s="111"/>
      <c r="O61" t="str">
        <f>B61&amp;C61&amp;"个项目，建设规模"&amp;E61&amp;D61&amp;"，计划投资"&amp;F61&amp;"万元；"</f>
        <v>农村道路（县乡之间、乡乡之间、乡村之间及其沿线管理、服务等附属设施；道路安全生命防护工程、危旧桥梁改造；乡级客货运输站场、招呼站；村内道路、通户路等）个项目，建设规模，计划投资万元；</v>
      </c>
    </row>
    <row r="62" customFormat="1" spans="1:15">
      <c r="A62" s="99" t="s">
        <v>58</v>
      </c>
      <c r="B62" s="100" t="s">
        <v>196</v>
      </c>
      <c r="C62" s="104"/>
      <c r="D62" s="104"/>
      <c r="E62" s="104"/>
      <c r="F62" s="104"/>
      <c r="G62" s="94"/>
      <c r="K62" s="111"/>
      <c r="O62" t="str">
        <f>B62&amp;C62&amp;"个项目，建设规模"&amp;E62&amp;D62&amp;"，计划投资"&amp;F62&amp;"万元；"</f>
        <v>产业路、资源路、旅游路建设个项目，建设规模，计划投资万元；</v>
      </c>
    </row>
    <row r="63" customFormat="1" spans="1:11">
      <c r="A63" s="99" t="s">
        <v>58</v>
      </c>
      <c r="B63" s="100" t="s">
        <v>197</v>
      </c>
      <c r="C63" s="104">
        <v>2</v>
      </c>
      <c r="D63" s="104" t="s">
        <v>292</v>
      </c>
      <c r="E63" s="104">
        <v>14.18</v>
      </c>
      <c r="F63" s="104">
        <v>3379.41</v>
      </c>
      <c r="G63" s="94">
        <f>F63/$F$5</f>
        <v>0.212522663084594</v>
      </c>
      <c r="K63" s="111"/>
    </row>
    <row r="64" customFormat="1" spans="1:11">
      <c r="A64" s="99" t="s">
        <v>58</v>
      </c>
      <c r="B64" s="100" t="s">
        <v>216</v>
      </c>
      <c r="C64" s="104"/>
      <c r="D64" s="104"/>
      <c r="E64" s="104"/>
      <c r="F64" s="104"/>
      <c r="G64" s="94"/>
      <c r="K64" s="111"/>
    </row>
    <row r="65" customFormat="1" ht="24" spans="1:15">
      <c r="A65" s="99" t="s">
        <v>58</v>
      </c>
      <c r="B65" s="100" t="s">
        <v>217</v>
      </c>
      <c r="C65" s="104"/>
      <c r="D65" s="104"/>
      <c r="E65" s="104"/>
      <c r="F65" s="104"/>
      <c r="G65" s="94"/>
      <c r="K65" s="111"/>
      <c r="O65" t="str">
        <f>B65&amp;C65&amp;"个项目，建设规模"&amp;E65&amp;D65&amp;"，计划投资"&amp;F65&amp;"万元；"</f>
        <v>数字乡村建设（信息通信基础设施建设、数字化、智能化建设等）个项目，建设规模，计划投资万元；</v>
      </c>
    </row>
    <row r="66" customFormat="1" ht="24" spans="1:11">
      <c r="A66" s="99" t="s">
        <v>58</v>
      </c>
      <c r="B66" s="100" t="s">
        <v>218</v>
      </c>
      <c r="C66" s="104"/>
      <c r="D66" s="104"/>
      <c r="E66" s="104"/>
      <c r="F66" s="104"/>
      <c r="G66" s="94"/>
      <c r="K66" s="111"/>
    </row>
    <row r="67" customFormat="1" spans="1:11">
      <c r="A67" s="99" t="s">
        <v>58</v>
      </c>
      <c r="B67" s="100" t="s">
        <v>219</v>
      </c>
      <c r="C67" s="104"/>
      <c r="D67" s="104"/>
      <c r="E67" s="104"/>
      <c r="F67" s="104"/>
      <c r="G67" s="94"/>
      <c r="K67" s="111"/>
    </row>
    <row r="68" customFormat="1" spans="1:15">
      <c r="A68" s="99" t="s">
        <v>58</v>
      </c>
      <c r="B68" s="100" t="s">
        <v>220</v>
      </c>
      <c r="C68" s="104"/>
      <c r="D68" s="104"/>
      <c r="E68" s="104"/>
      <c r="F68" s="104"/>
      <c r="G68" s="94"/>
      <c r="K68" s="111"/>
      <c r="O68" t="str">
        <f>B68&amp;C68&amp;"个项目，建设规模"&amp;E68&amp;D68&amp;"，计划投资"&amp;F68&amp;"万元。"</f>
        <v>其他（防洪工程、排碱渠，渠道清淤）个项目，建设规模，计划投资万元。</v>
      </c>
    </row>
    <row r="69" s="78" customFormat="1" spans="1:15">
      <c r="A69" s="96" t="s">
        <v>41</v>
      </c>
      <c r="B69" s="96" t="s">
        <v>221</v>
      </c>
      <c r="C69" s="112">
        <f>C70+C71+C72+C73</f>
        <v>1</v>
      </c>
      <c r="D69" s="112" t="e">
        <f>D70+D71+D72+D73</f>
        <v>#VALUE!</v>
      </c>
      <c r="E69" s="112">
        <f>E70+E71+E72+E73</f>
        <v>27.1</v>
      </c>
      <c r="F69" s="112">
        <f>F70+F71+F72+F73</f>
        <v>1370</v>
      </c>
      <c r="G69" s="94">
        <f>F69/$F$5</f>
        <v>0.0861558817740062</v>
      </c>
      <c r="H69"/>
      <c r="I69"/>
      <c r="J69"/>
      <c r="K69" s="111">
        <v>0</v>
      </c>
      <c r="N69" s="109" t="s">
        <v>290</v>
      </c>
      <c r="O69" s="78" t="str">
        <f>N69&amp;B69&amp;"类项目"&amp;C69&amp;"个，计划投资"&amp;F69&amp;"万元，其中："</f>
        <v>2.人居环境整治类项目1个，计划投资1370万元，其中：</v>
      </c>
    </row>
    <row r="70" customFormat="1" spans="1:11">
      <c r="A70" s="99" t="s">
        <v>58</v>
      </c>
      <c r="B70" s="100" t="s">
        <v>222</v>
      </c>
      <c r="C70" s="104"/>
      <c r="D70" s="104"/>
      <c r="E70" s="104"/>
      <c r="F70" s="104"/>
      <c r="G70" s="94"/>
      <c r="K70" s="111"/>
    </row>
    <row r="71" customFormat="1" spans="1:15">
      <c r="A71" s="99" t="s">
        <v>58</v>
      </c>
      <c r="B71" s="100" t="s">
        <v>223</v>
      </c>
      <c r="C71" s="104">
        <v>1</v>
      </c>
      <c r="D71" s="104" t="s">
        <v>292</v>
      </c>
      <c r="E71" s="104">
        <v>27.1</v>
      </c>
      <c r="F71" s="104">
        <v>1370</v>
      </c>
      <c r="G71" s="94">
        <f>F71/$F$5</f>
        <v>0.0861558817740062</v>
      </c>
      <c r="K71" s="111"/>
      <c r="O71" t="str">
        <f>B71&amp;C71&amp;"个项目，建设规模"&amp;E71&amp;D71&amp;"，计划投资"&amp;F71&amp;"万元；"</f>
        <v>农村污水治理1个项目，建设规模27.1公里，计划投资1370万元；</v>
      </c>
    </row>
    <row r="72" customFormat="1" spans="1:15">
      <c r="A72" s="99" t="s">
        <v>58</v>
      </c>
      <c r="B72" s="100" t="s">
        <v>230</v>
      </c>
      <c r="C72" s="104"/>
      <c r="D72" s="104"/>
      <c r="E72" s="104"/>
      <c r="F72" s="104"/>
      <c r="G72" s="94"/>
      <c r="K72" s="111"/>
      <c r="O72" t="str">
        <f>B72&amp;C72&amp;"个项目，建设规模"&amp;E72&amp;D72&amp;"，计划投资"&amp;F72&amp;"万元；"</f>
        <v>农村垃圾治理个项目，建设规模，计划投资万元；</v>
      </c>
    </row>
    <row r="73" customFormat="1" spans="1:15">
      <c r="A73" s="99" t="s">
        <v>58</v>
      </c>
      <c r="B73" s="100" t="s">
        <v>231</v>
      </c>
      <c r="C73" s="104"/>
      <c r="D73" s="104"/>
      <c r="E73" s="104"/>
      <c r="F73" s="104"/>
      <c r="G73" s="94"/>
      <c r="K73" s="111"/>
      <c r="O73" t="str">
        <f>B73&amp;C73&amp;"个项目，建设规模"&amp;E73&amp;D73&amp;"，计划投资"&amp;F73&amp;"万元。"</f>
        <v>村容村貌提升个项目，建设规模，计划投资万元。</v>
      </c>
    </row>
    <row r="74" s="78" customFormat="1" spans="1:14">
      <c r="A74" s="96" t="s">
        <v>41</v>
      </c>
      <c r="B74" s="96" t="s">
        <v>232</v>
      </c>
      <c r="C74" s="113">
        <f>C75+C76+C77+C78+C79+C80</f>
        <v>0</v>
      </c>
      <c r="D74" s="113">
        <f>D75+D76+D77+D78+D79+D80</f>
        <v>0</v>
      </c>
      <c r="E74" s="113">
        <f>E75+E76+E77+E78+E79+E80</f>
        <v>0</v>
      </c>
      <c r="F74" s="113">
        <f>F75+F76+F77+F78+F79+F80</f>
        <v>0</v>
      </c>
      <c r="G74" s="94"/>
      <c r="H74"/>
      <c r="I74"/>
      <c r="J74"/>
      <c r="K74" s="115">
        <v>0</v>
      </c>
      <c r="N74" s="109"/>
    </row>
    <row r="75" customFormat="1" spans="1:11">
      <c r="A75" s="99" t="s">
        <v>58</v>
      </c>
      <c r="B75" s="100" t="s">
        <v>233</v>
      </c>
      <c r="C75" s="104"/>
      <c r="D75" s="104"/>
      <c r="E75" s="104"/>
      <c r="F75" s="104"/>
      <c r="G75" s="94"/>
      <c r="K75" s="111"/>
    </row>
    <row r="76" customFormat="1" spans="1:11">
      <c r="A76" s="99" t="s">
        <v>58</v>
      </c>
      <c r="B76" s="100" t="s">
        <v>234</v>
      </c>
      <c r="C76" s="104"/>
      <c r="D76" s="104"/>
      <c r="E76" s="104"/>
      <c r="F76" s="104"/>
      <c r="G76" s="94"/>
      <c r="K76" s="111"/>
    </row>
    <row r="77" customFormat="1" ht="24" spans="1:11">
      <c r="A77" s="99" t="s">
        <v>58</v>
      </c>
      <c r="B77" s="100" t="s">
        <v>235</v>
      </c>
      <c r="C77" s="104"/>
      <c r="D77" s="104"/>
      <c r="E77" s="104"/>
      <c r="F77" s="104"/>
      <c r="G77" s="94"/>
      <c r="K77" s="111"/>
    </row>
    <row r="78" customFormat="1" spans="1:11">
      <c r="A78" s="99" t="s">
        <v>58</v>
      </c>
      <c r="B78" s="100" t="s">
        <v>236</v>
      </c>
      <c r="C78" s="104"/>
      <c r="D78" s="104"/>
      <c r="E78" s="104"/>
      <c r="F78" s="104"/>
      <c r="G78" s="94"/>
      <c r="K78" s="111"/>
    </row>
    <row r="79" customFormat="1" spans="1:11">
      <c r="A79" s="99" t="s">
        <v>58</v>
      </c>
      <c r="B79" s="100" t="s">
        <v>237</v>
      </c>
      <c r="C79" s="104"/>
      <c r="D79" s="104"/>
      <c r="E79" s="104"/>
      <c r="F79" s="104"/>
      <c r="G79" s="94"/>
      <c r="K79" s="111"/>
    </row>
    <row r="80" customFormat="1" ht="36" spans="1:11">
      <c r="A80" s="99" t="s">
        <v>58</v>
      </c>
      <c r="B80" s="100" t="s">
        <v>238</v>
      </c>
      <c r="C80" s="104"/>
      <c r="D80" s="104"/>
      <c r="E80" s="104"/>
      <c r="F80" s="104"/>
      <c r="G80" s="94"/>
      <c r="K80" s="111"/>
    </row>
    <row r="81" s="79" customFormat="1" spans="1:15">
      <c r="A81" s="91" t="s">
        <v>39</v>
      </c>
      <c r="B81" s="92" t="s">
        <v>239</v>
      </c>
      <c r="C81" s="114">
        <f>C82</f>
        <v>0</v>
      </c>
      <c r="D81" s="114">
        <f>D82</f>
        <v>0</v>
      </c>
      <c r="E81" s="114">
        <f>E82</f>
        <v>0</v>
      </c>
      <c r="F81" s="114">
        <f>F82</f>
        <v>0</v>
      </c>
      <c r="G81" s="94"/>
      <c r="H81"/>
      <c r="I81"/>
      <c r="J81"/>
      <c r="K81" s="111">
        <v>0</v>
      </c>
      <c r="L81" s="110">
        <v>0.17</v>
      </c>
      <c r="M81" s="110" t="s">
        <v>284</v>
      </c>
      <c r="N81" s="110" t="s">
        <v>296</v>
      </c>
      <c r="O81" s="110" t="str">
        <f>N81&amp;B81&amp;"类项目"&amp;C81&amp;"个项目，计划投资"&amp;F81&amp;"万元，投资占比"&amp;L81&amp;M81&amp;"。"</f>
        <v>（四）易地搬迁后扶类项目0个项目，计划投资0万元，投资占比0.17%。</v>
      </c>
    </row>
    <row r="82" s="78" customFormat="1" spans="1:15">
      <c r="A82" s="95" t="s">
        <v>41</v>
      </c>
      <c r="B82" s="96" t="s">
        <v>239</v>
      </c>
      <c r="C82" s="112">
        <f>C83+C84+C85+C86+C87+C88</f>
        <v>0</v>
      </c>
      <c r="D82" s="112">
        <f>D83+D84+D85+D86+D87+D88</f>
        <v>0</v>
      </c>
      <c r="E82" s="112">
        <f>E83+E84+E85+E86+E87+E88</f>
        <v>0</v>
      </c>
      <c r="F82" s="112">
        <f>F83+F84+F85+F86+F87+F88</f>
        <v>0</v>
      </c>
      <c r="G82" s="94"/>
      <c r="H82"/>
      <c r="I82"/>
      <c r="J82"/>
      <c r="K82" s="111">
        <v>0</v>
      </c>
      <c r="N82" s="109" t="s">
        <v>286</v>
      </c>
      <c r="O82" s="78" t="str">
        <f>N82&amp;B82&amp;"类项目"&amp;C82&amp;"个，计划投资"&amp;F82&amp;"万元，其中："</f>
        <v>1.易地搬迁后扶类项目0个，计划投资0万元，其中：</v>
      </c>
    </row>
    <row r="83" customFormat="1" spans="1:11">
      <c r="A83" s="99" t="s">
        <v>58</v>
      </c>
      <c r="B83" s="100" t="s">
        <v>240</v>
      </c>
      <c r="C83" s="104"/>
      <c r="D83" s="104"/>
      <c r="E83" s="104"/>
      <c r="F83" s="104"/>
      <c r="G83" s="94"/>
      <c r="K83" s="111"/>
    </row>
    <row r="84" customFormat="1" spans="1:11">
      <c r="A84" s="99" t="s">
        <v>58</v>
      </c>
      <c r="B84" s="100" t="s">
        <v>241</v>
      </c>
      <c r="C84" s="104"/>
      <c r="D84" s="104"/>
      <c r="E84" s="104"/>
      <c r="F84" s="104"/>
      <c r="G84" s="94"/>
      <c r="K84" s="111"/>
    </row>
    <row r="85" customFormat="1" spans="1:11">
      <c r="A85" s="99" t="s">
        <v>58</v>
      </c>
      <c r="B85" s="100" t="s">
        <v>242</v>
      </c>
      <c r="C85" s="104"/>
      <c r="D85" s="104"/>
      <c r="E85" s="104"/>
      <c r="F85" s="104"/>
      <c r="G85" s="94"/>
      <c r="K85" s="111"/>
    </row>
    <row r="86" customFormat="1" spans="1:11">
      <c r="A86" s="99" t="s">
        <v>58</v>
      </c>
      <c r="B86" s="100" t="s">
        <v>243</v>
      </c>
      <c r="C86" s="104"/>
      <c r="D86" s="104"/>
      <c r="E86" s="104"/>
      <c r="F86" s="104"/>
      <c r="G86" s="94"/>
      <c r="K86" s="111"/>
    </row>
    <row r="87" customFormat="1" spans="1:15">
      <c r="A87" s="99" t="s">
        <v>58</v>
      </c>
      <c r="B87" s="100" t="s">
        <v>244</v>
      </c>
      <c r="C87" s="104"/>
      <c r="D87" s="104"/>
      <c r="E87" s="104"/>
      <c r="F87" s="104"/>
      <c r="G87" s="94"/>
      <c r="K87" s="111"/>
      <c r="O87" t="str">
        <f>B87&amp;C87&amp;"个项目，建设规模"&amp;E87&amp;D87&amp;"，计划投资"&amp;F87&amp;"万元。"</f>
        <v>必要基础设施建设个项目，建设规模，计划投资万元。</v>
      </c>
    </row>
    <row r="88" customFormat="1" spans="1:11">
      <c r="A88" s="99" t="s">
        <v>58</v>
      </c>
      <c r="B88" s="100" t="s">
        <v>245</v>
      </c>
      <c r="C88" s="104"/>
      <c r="D88" s="104"/>
      <c r="E88" s="104"/>
      <c r="F88" s="104"/>
      <c r="G88" s="94"/>
      <c r="K88" s="111"/>
    </row>
    <row r="89" s="79" customFormat="1" spans="1:15">
      <c r="A89" s="91" t="s">
        <v>39</v>
      </c>
      <c r="B89" s="92" t="s">
        <v>246</v>
      </c>
      <c r="C89" s="114">
        <f>C90+C94+C92</f>
        <v>1</v>
      </c>
      <c r="D89" s="114" t="e">
        <f>D90+D94+D92</f>
        <v>#VALUE!</v>
      </c>
      <c r="E89" s="114">
        <f>E90+E94+E92</f>
        <v>850</v>
      </c>
      <c r="F89" s="114">
        <f>F90+F94+F92</f>
        <v>255</v>
      </c>
      <c r="G89" s="94">
        <f>F89/$F$5</f>
        <v>0.0160363137608552</v>
      </c>
      <c r="H89"/>
      <c r="I89"/>
      <c r="J89"/>
      <c r="K89" s="111">
        <v>0</v>
      </c>
      <c r="L89" s="110">
        <v>1.18</v>
      </c>
      <c r="M89" s="110" t="s">
        <v>284</v>
      </c>
      <c r="N89" s="110" t="s">
        <v>297</v>
      </c>
      <c r="O89" s="110" t="str">
        <f>N89&amp;B89&amp;"类项目"&amp;C89&amp;"个项目，计划投资"&amp;F89&amp;"万元，投资占比"&amp;L89&amp;M89&amp;"。"</f>
        <v>（五）巩固三保障成果类项目1个项目，计划投资255万元，投资占比1.18%。</v>
      </c>
    </row>
    <row r="90" s="78" customFormat="1" spans="1:14">
      <c r="A90" s="96" t="s">
        <v>41</v>
      </c>
      <c r="B90" s="96" t="s">
        <v>247</v>
      </c>
      <c r="C90" s="112">
        <f>C91</f>
        <v>0</v>
      </c>
      <c r="D90" s="112">
        <f>D91</f>
        <v>0</v>
      </c>
      <c r="E90" s="112">
        <f>E91</f>
        <v>0</v>
      </c>
      <c r="F90" s="112">
        <f>F91</f>
        <v>0</v>
      </c>
      <c r="G90" s="94"/>
      <c r="H90"/>
      <c r="I90"/>
      <c r="J90"/>
      <c r="K90" s="111">
        <v>0</v>
      </c>
      <c r="N90" s="109"/>
    </row>
    <row r="91" customFormat="1" spans="1:11">
      <c r="A91" s="99" t="s">
        <v>58</v>
      </c>
      <c r="B91" s="100" t="s">
        <v>248</v>
      </c>
      <c r="C91" s="104"/>
      <c r="D91" s="104"/>
      <c r="E91" s="104"/>
      <c r="F91" s="104"/>
      <c r="G91" s="94"/>
      <c r="K91" s="111"/>
    </row>
    <row r="92" s="78" customFormat="1" spans="1:15">
      <c r="A92" s="96" t="s">
        <v>41</v>
      </c>
      <c r="B92" s="96" t="s">
        <v>249</v>
      </c>
      <c r="C92" s="112">
        <f>C93</f>
        <v>1</v>
      </c>
      <c r="D92" s="112" t="str">
        <f>D93</f>
        <v>人</v>
      </c>
      <c r="E92" s="112">
        <f>E93</f>
        <v>850</v>
      </c>
      <c r="F92" s="112">
        <f>F93</f>
        <v>255</v>
      </c>
      <c r="G92" s="94">
        <f>F92/$F$5</f>
        <v>0.0160363137608552</v>
      </c>
      <c r="H92"/>
      <c r="I92"/>
      <c r="J92"/>
      <c r="K92" s="111">
        <v>0</v>
      </c>
      <c r="N92" s="109" t="s">
        <v>286</v>
      </c>
      <c r="O92" s="78" t="str">
        <f>N92&amp;B92&amp;"类项目"&amp;C92&amp;"个，计划投资"&amp;F92&amp;"万元，其中："</f>
        <v>1.教育类项目1个，计划投资255万元，其中：</v>
      </c>
    </row>
    <row r="93" customFormat="1" spans="1:15">
      <c r="A93" s="99" t="s">
        <v>58</v>
      </c>
      <c r="B93" s="100" t="s">
        <v>250</v>
      </c>
      <c r="C93" s="104">
        <v>1</v>
      </c>
      <c r="D93" s="104" t="s">
        <v>24</v>
      </c>
      <c r="E93" s="104">
        <v>850</v>
      </c>
      <c r="F93" s="104">
        <v>255</v>
      </c>
      <c r="G93" s="94">
        <f>F93/$F$5</f>
        <v>0.0160363137608552</v>
      </c>
      <c r="K93" s="111"/>
      <c r="O93" t="str">
        <f>B93&amp;C93&amp;"个项目，建设规模"&amp;E93&amp;D93&amp;"，计划投资"&amp;F93&amp;"万元。"</f>
        <v>享受"雨露计划+"职业教育补助1个项目，建设规模850人，计划投资255万元。</v>
      </c>
    </row>
    <row r="94" s="78" customFormat="1" spans="1:14">
      <c r="A94" s="96" t="s">
        <v>41</v>
      </c>
      <c r="B94" s="96" t="s">
        <v>260</v>
      </c>
      <c r="C94" s="112">
        <f>C95</f>
        <v>0</v>
      </c>
      <c r="D94" s="112">
        <f>D95</f>
        <v>0</v>
      </c>
      <c r="E94" s="112">
        <f>E95</f>
        <v>0</v>
      </c>
      <c r="F94" s="112">
        <f>F95</f>
        <v>0</v>
      </c>
      <c r="G94" s="94"/>
      <c r="H94"/>
      <c r="I94"/>
      <c r="J94"/>
      <c r="K94" s="111">
        <v>0</v>
      </c>
      <c r="N94" s="109"/>
    </row>
    <row r="95" customFormat="1" spans="1:11">
      <c r="A95" s="99" t="s">
        <v>58</v>
      </c>
      <c r="B95" s="100" t="s">
        <v>261</v>
      </c>
      <c r="C95" s="104"/>
      <c r="D95" s="104"/>
      <c r="E95" s="104"/>
      <c r="F95" s="104"/>
      <c r="G95" s="94"/>
      <c r="K95" s="111"/>
    </row>
    <row r="96" s="79" customFormat="1" spans="1:11">
      <c r="A96" s="91" t="s">
        <v>39</v>
      </c>
      <c r="B96" s="92" t="s">
        <v>262</v>
      </c>
      <c r="C96" s="114">
        <f>C97</f>
        <v>0</v>
      </c>
      <c r="D96" s="114">
        <f>D97</f>
        <v>0</v>
      </c>
      <c r="E96" s="114">
        <f>E97</f>
        <v>0</v>
      </c>
      <c r="F96" s="114">
        <f>F97</f>
        <v>0</v>
      </c>
      <c r="G96" s="94"/>
      <c r="H96"/>
      <c r="I96"/>
      <c r="J96"/>
      <c r="K96" s="111">
        <v>0</v>
      </c>
    </row>
    <row r="97" s="78" customFormat="1" spans="1:14">
      <c r="A97" s="95" t="s">
        <v>41</v>
      </c>
      <c r="B97" s="96" t="s">
        <v>262</v>
      </c>
      <c r="C97" s="112">
        <f>C98</f>
        <v>0</v>
      </c>
      <c r="D97" s="112">
        <f>D98</f>
        <v>0</v>
      </c>
      <c r="E97" s="112">
        <f>E98</f>
        <v>0</v>
      </c>
      <c r="F97" s="112">
        <f>F98</f>
        <v>0</v>
      </c>
      <c r="G97" s="94"/>
      <c r="H97"/>
      <c r="I97"/>
      <c r="J97"/>
      <c r="K97" s="111">
        <v>0</v>
      </c>
      <c r="N97" s="109"/>
    </row>
    <row r="98" customFormat="1" spans="1:11">
      <c r="A98" s="99" t="s">
        <v>58</v>
      </c>
      <c r="B98" s="100" t="s">
        <v>262</v>
      </c>
      <c r="C98" s="104"/>
      <c r="D98" s="104"/>
      <c r="E98" s="104"/>
      <c r="F98" s="104"/>
      <c r="G98" s="94"/>
      <c r="K98" s="111"/>
    </row>
    <row r="99" s="79" customFormat="1" spans="1:15">
      <c r="A99" s="91" t="s">
        <v>39</v>
      </c>
      <c r="B99" s="92" t="s">
        <v>79</v>
      </c>
      <c r="C99" s="114">
        <f>C100</f>
        <v>1</v>
      </c>
      <c r="D99" s="114" t="e">
        <f>D100</f>
        <v>#VALUE!</v>
      </c>
      <c r="E99" s="114">
        <f>E100</f>
        <v>3696</v>
      </c>
      <c r="F99" s="114">
        <f>F100</f>
        <v>37</v>
      </c>
      <c r="G99" s="94">
        <f>F99/$F$5</f>
        <v>0.00232683768294761</v>
      </c>
      <c r="H99"/>
      <c r="I99"/>
      <c r="J99"/>
      <c r="K99" s="111">
        <v>0</v>
      </c>
      <c r="L99" s="110">
        <v>0.04</v>
      </c>
      <c r="M99" s="110" t="s">
        <v>284</v>
      </c>
      <c r="N99" s="110" t="s">
        <v>298</v>
      </c>
      <c r="O99" s="110" t="str">
        <f>N99&amp;B99&amp;"类项目"&amp;C99&amp;"个项目，计划投资"&amp;F99&amp;"万元，投资占比"&amp;L99&amp;M99&amp;"。"</f>
        <v>（六）其他类项目1个项目，计划投资37万元，投资占比0.04%。</v>
      </c>
    </row>
    <row r="100" s="78" customFormat="1" spans="1:15">
      <c r="A100" s="95" t="s">
        <v>41</v>
      </c>
      <c r="B100" s="96" t="s">
        <v>79</v>
      </c>
      <c r="C100" s="112">
        <f>C101+C102+C103</f>
        <v>1</v>
      </c>
      <c r="D100" s="112" t="e">
        <f>D101+D102+D103</f>
        <v>#VALUE!</v>
      </c>
      <c r="E100" s="112">
        <f>E101+E102+E103</f>
        <v>3696</v>
      </c>
      <c r="F100" s="112">
        <f>F101+F102+F103</f>
        <v>37</v>
      </c>
      <c r="G100" s="94">
        <f>F100/$F$5</f>
        <v>0.00232683768294761</v>
      </c>
      <c r="H100"/>
      <c r="I100"/>
      <c r="J100"/>
      <c r="K100" s="111">
        <v>0</v>
      </c>
      <c r="N100" s="109" t="s">
        <v>286</v>
      </c>
      <c r="O100" s="78" t="str">
        <f>N100&amp;B100&amp;"类项目"&amp;C100&amp;"个，计划投资"&amp;F100&amp;"万元，其中："</f>
        <v>1.其他类项目1个，计划投资37万元，其中：</v>
      </c>
    </row>
    <row r="101" customFormat="1" spans="1:11">
      <c r="A101" s="99" t="s">
        <v>58</v>
      </c>
      <c r="B101" s="100" t="s">
        <v>263</v>
      </c>
      <c r="C101" s="104"/>
      <c r="D101" s="104"/>
      <c r="E101" s="104"/>
      <c r="F101" s="104"/>
      <c r="G101" s="94"/>
      <c r="K101" s="111"/>
    </row>
    <row r="102" customFormat="1" spans="1:15">
      <c r="A102" s="99" t="s">
        <v>58</v>
      </c>
      <c r="B102" s="100" t="s">
        <v>264</v>
      </c>
      <c r="C102" s="104">
        <v>1</v>
      </c>
      <c r="D102" s="104" t="s">
        <v>23</v>
      </c>
      <c r="E102" s="104">
        <v>3696</v>
      </c>
      <c r="F102" s="104">
        <v>37</v>
      </c>
      <c r="G102" s="94">
        <f>F102/$F$5</f>
        <v>0.00232683768294761</v>
      </c>
      <c r="K102" s="111"/>
      <c r="O102" t="str">
        <f>B102&amp;C102&amp;"个项目，建设规模"&amp;E102&amp;D102&amp;"，计划投资"&amp;F102&amp;"万元。"</f>
        <v>困难群众饮用低氟茶1个项目，建设规模3696户，计划投资37万元。</v>
      </c>
    </row>
    <row r="103" customFormat="1" spans="1:11">
      <c r="A103" s="99" t="s">
        <v>58</v>
      </c>
      <c r="B103" s="100" t="s">
        <v>274</v>
      </c>
      <c r="C103" s="104"/>
      <c r="D103" s="104"/>
      <c r="E103" s="104"/>
      <c r="F103" s="104"/>
      <c r="G103" s="94">
        <f>F103/$F$5</f>
        <v>0</v>
      </c>
      <c r="K103" s="111"/>
    </row>
  </sheetData>
  <autoFilter ref="A4:O103"/>
  <mergeCells count="7">
    <mergeCell ref="A2:G2"/>
    <mergeCell ref="D3:E3"/>
    <mergeCell ref="F3:G3"/>
    <mergeCell ref="A5:B5"/>
    <mergeCell ref="A3:A4"/>
    <mergeCell ref="B3:B4"/>
    <mergeCell ref="C3:C4"/>
  </mergeCells>
  <printOptions horizontalCentered="1"/>
  <pageMargins left="0.554166666666667" right="0.554166666666667" top="0.668055555555556" bottom="0.393055555555556" header="0.5" footer="0.313888888888889"/>
  <pageSetup paperSize="9" scale="88" fitToHeight="0" orientation="portrait" horizontalDpi="600"/>
  <headerFooter>
    <oddFooter>&amp;C第 &amp;P 页，共 &amp;N 页</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CM111"/>
  <sheetViews>
    <sheetView view="pageBreakPreview" zoomScale="26" zoomScaleNormal="100" zoomScaleSheetLayoutView="26" workbookViewId="0">
      <pane xSplit="9" ySplit="8" topLeftCell="J69" activePane="bottomRight" state="frozen"/>
      <selection/>
      <selection pane="topRight"/>
      <selection pane="bottomLeft"/>
      <selection pane="bottomRight" activeCell="B71" sqref="B71:J71"/>
    </sheetView>
  </sheetViews>
  <sheetFormatPr defaultColWidth="8.89166666666667" defaultRowHeight="27"/>
  <cols>
    <col min="1" max="1" width="7.75" style="128" customWidth="1"/>
    <col min="2" max="2" width="11.4083333333333" style="129" customWidth="1"/>
    <col min="3" max="3" width="14.1666666666667" style="130" customWidth="1"/>
    <col min="4" max="4" width="34.1666666666667" style="131" customWidth="1"/>
    <col min="5" max="5" width="10.6333333333333" style="129" customWidth="1"/>
    <col min="6" max="6" width="10.5" style="129" customWidth="1"/>
    <col min="7" max="7" width="9.63333333333333" style="128" customWidth="1"/>
    <col min="8" max="8" width="17.1166666666667" style="129" customWidth="1"/>
    <col min="9" max="9" width="24.4416666666667" style="129" customWidth="1"/>
    <col min="10" max="10" width="187.6" style="131" customWidth="1"/>
    <col min="11" max="22" width="19.5166666666667" style="132" customWidth="1"/>
    <col min="23" max="23" width="12.6" style="133" customWidth="1"/>
    <col min="24" max="25" width="12.6" style="129" customWidth="1"/>
    <col min="26" max="26" width="11.7" style="129" customWidth="1"/>
    <col min="27" max="27" width="11.7" style="131" customWidth="1"/>
    <col min="28" max="28" width="102.408333333333" style="131" customWidth="1"/>
    <col min="29" max="29" width="90.9833333333333" style="131" customWidth="1"/>
    <col min="30" max="30" width="28.2" style="131" customWidth="1"/>
    <col min="31" max="31" width="20.9333333333333" style="131" customWidth="1"/>
    <col min="32" max="32" width="16.6583333333333" style="131" customWidth="1"/>
    <col min="33" max="33" width="25.2166666666667" style="134" customWidth="1"/>
    <col min="34" max="90" width="8.89166666666667" style="134"/>
    <col min="91" max="16384" width="8.89166666666667" style="131"/>
  </cols>
  <sheetData>
    <row r="1" s="116" customFormat="1" ht="39" customHeight="1" spans="1:90">
      <c r="A1" s="135"/>
      <c r="B1" s="135"/>
      <c r="C1" s="136"/>
      <c r="D1" s="135"/>
      <c r="E1" s="137"/>
      <c r="F1" s="137"/>
      <c r="G1" s="138"/>
      <c r="H1" s="138"/>
      <c r="I1" s="138"/>
      <c r="J1" s="135" t="s">
        <v>1</v>
      </c>
      <c r="K1" s="168"/>
      <c r="L1" s="169"/>
      <c r="M1" s="169"/>
      <c r="N1" s="169"/>
      <c r="O1" s="169"/>
      <c r="P1" s="169"/>
      <c r="Q1" s="169"/>
      <c r="R1" s="169"/>
      <c r="S1" s="169"/>
      <c r="T1" s="169"/>
      <c r="U1" s="169"/>
      <c r="V1" s="169"/>
      <c r="X1" s="138"/>
      <c r="Y1" s="138"/>
      <c r="Z1" s="138"/>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row>
    <row r="2" s="117" customFormat="1" ht="63" customHeight="1" spans="1:90">
      <c r="A2" s="139" t="s">
        <v>483</v>
      </c>
      <c r="B2" s="139"/>
      <c r="C2" s="140"/>
      <c r="D2" s="139"/>
      <c r="E2" s="139"/>
      <c r="F2" s="139"/>
      <c r="G2" s="139"/>
      <c r="H2" s="139"/>
      <c r="I2" s="139"/>
      <c r="J2" s="139"/>
      <c r="K2" s="170"/>
      <c r="L2" s="170"/>
      <c r="M2" s="170"/>
      <c r="N2" s="170"/>
      <c r="O2" s="170"/>
      <c r="P2" s="170"/>
      <c r="Q2" s="170"/>
      <c r="R2" s="170"/>
      <c r="S2" s="170"/>
      <c r="T2" s="170"/>
      <c r="U2" s="170"/>
      <c r="V2" s="170"/>
      <c r="W2" s="139"/>
      <c r="X2" s="139"/>
      <c r="Y2" s="139"/>
      <c r="Z2" s="139"/>
      <c r="AA2" s="139"/>
      <c r="AB2" s="139"/>
      <c r="AC2" s="139"/>
      <c r="AD2" s="187"/>
      <c r="AE2" s="187"/>
      <c r="AF2" s="187"/>
      <c r="AG2" s="196"/>
      <c r="AH2" s="196"/>
      <c r="AI2" s="196"/>
      <c r="AJ2" s="196"/>
      <c r="AK2" s="196"/>
      <c r="AL2" s="196"/>
      <c r="AM2" s="196"/>
      <c r="AN2" s="196"/>
      <c r="AO2" s="196"/>
      <c r="AP2" s="196"/>
      <c r="AQ2" s="196"/>
      <c r="AR2" s="196"/>
      <c r="AS2" s="196"/>
      <c r="AT2" s="196"/>
      <c r="AU2" s="196"/>
      <c r="AV2" s="196"/>
      <c r="AW2" s="196"/>
      <c r="AX2" s="196"/>
      <c r="AY2" s="196"/>
      <c r="AZ2" s="196"/>
      <c r="BA2" s="196"/>
      <c r="BB2" s="196"/>
      <c r="BC2" s="196"/>
      <c r="BD2" s="196"/>
      <c r="BE2" s="196"/>
      <c r="BF2" s="196"/>
      <c r="BG2" s="196"/>
      <c r="BH2" s="196"/>
      <c r="BI2" s="196"/>
      <c r="BJ2" s="196"/>
      <c r="BK2" s="196"/>
      <c r="BL2" s="196"/>
      <c r="BM2" s="196"/>
      <c r="BN2" s="196"/>
      <c r="BO2" s="196"/>
      <c r="BP2" s="196"/>
      <c r="BQ2" s="196"/>
      <c r="BR2" s="196"/>
      <c r="BS2" s="196"/>
      <c r="BT2" s="196"/>
      <c r="BU2" s="196"/>
      <c r="BV2" s="196"/>
      <c r="BW2" s="196"/>
      <c r="BX2" s="196"/>
      <c r="BY2" s="196"/>
      <c r="BZ2" s="196"/>
      <c r="CA2" s="196"/>
      <c r="CB2" s="196"/>
      <c r="CC2" s="196"/>
      <c r="CD2" s="196"/>
      <c r="CE2" s="196"/>
      <c r="CF2" s="196"/>
      <c r="CG2" s="196"/>
      <c r="CH2" s="196"/>
      <c r="CI2" s="196"/>
      <c r="CJ2" s="196"/>
      <c r="CK2" s="196"/>
      <c r="CL2" s="196"/>
    </row>
    <row r="3" s="118" customFormat="1" ht="150" customHeight="1" spans="1:90">
      <c r="A3" s="141" t="s">
        <v>3</v>
      </c>
      <c r="B3" s="141" t="s">
        <v>4</v>
      </c>
      <c r="C3" s="142" t="s">
        <v>5</v>
      </c>
      <c r="D3" s="141" t="s">
        <v>6</v>
      </c>
      <c r="E3" s="141" t="s">
        <v>7</v>
      </c>
      <c r="F3" s="141" t="s">
        <v>8</v>
      </c>
      <c r="G3" s="141" t="s">
        <v>9</v>
      </c>
      <c r="H3" s="141" t="s">
        <v>10</v>
      </c>
      <c r="I3" s="141" t="s">
        <v>11</v>
      </c>
      <c r="J3" s="141" t="s">
        <v>12</v>
      </c>
      <c r="K3" s="141" t="s">
        <v>13</v>
      </c>
      <c r="L3" s="141" t="s">
        <v>14</v>
      </c>
      <c r="M3" s="141"/>
      <c r="N3" s="141" t="s">
        <v>15</v>
      </c>
      <c r="O3" s="257" t="s">
        <v>16</v>
      </c>
      <c r="P3" s="257"/>
      <c r="Q3" s="257"/>
      <c r="R3" s="257"/>
      <c r="S3" s="257"/>
      <c r="T3" s="257"/>
      <c r="U3" s="257"/>
      <c r="V3" s="259"/>
      <c r="W3" s="182" t="s">
        <v>17</v>
      </c>
      <c r="X3" s="182"/>
      <c r="Y3" s="182"/>
      <c r="Z3" s="182"/>
      <c r="AA3" s="182"/>
      <c r="AB3" s="182" t="s">
        <v>18</v>
      </c>
      <c r="AC3" s="182" t="s">
        <v>19</v>
      </c>
      <c r="AD3" s="182" t="s">
        <v>20</v>
      </c>
      <c r="AE3" s="182" t="s">
        <v>21</v>
      </c>
      <c r="AF3" s="182" t="s">
        <v>22</v>
      </c>
      <c r="AG3" s="197"/>
      <c r="AH3" s="198"/>
      <c r="AI3" s="198"/>
      <c r="AJ3" s="198"/>
      <c r="AK3" s="198"/>
      <c r="AL3" s="198"/>
      <c r="AM3" s="198"/>
      <c r="AN3" s="198"/>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c r="BP3" s="198"/>
      <c r="BQ3" s="198"/>
      <c r="BR3" s="198"/>
      <c r="BS3" s="198"/>
      <c r="BT3" s="198"/>
      <c r="BU3" s="198"/>
      <c r="BV3" s="198"/>
      <c r="BW3" s="198"/>
      <c r="BX3" s="198"/>
      <c r="BY3" s="198"/>
      <c r="BZ3" s="198"/>
      <c r="CA3" s="198"/>
      <c r="CB3" s="198"/>
      <c r="CC3" s="198"/>
      <c r="CD3" s="198"/>
      <c r="CE3" s="198"/>
      <c r="CF3" s="198"/>
      <c r="CG3" s="198"/>
      <c r="CH3" s="198"/>
      <c r="CI3" s="198"/>
      <c r="CJ3" s="198"/>
      <c r="CK3" s="198"/>
      <c r="CL3" s="198"/>
    </row>
    <row r="4" s="118" customFormat="1" ht="150" customHeight="1" spans="1:90">
      <c r="A4" s="141"/>
      <c r="B4" s="141"/>
      <c r="C4" s="142"/>
      <c r="D4" s="141"/>
      <c r="E4" s="141"/>
      <c r="F4" s="141"/>
      <c r="G4" s="141"/>
      <c r="H4" s="141"/>
      <c r="I4" s="141"/>
      <c r="J4" s="141"/>
      <c r="K4" s="141"/>
      <c r="L4" s="141" t="s">
        <v>23</v>
      </c>
      <c r="M4" s="141" t="s">
        <v>24</v>
      </c>
      <c r="N4" s="141"/>
      <c r="O4" s="258" t="s">
        <v>484</v>
      </c>
      <c r="P4" s="142" t="s">
        <v>26</v>
      </c>
      <c r="Q4" s="260" t="s">
        <v>359</v>
      </c>
      <c r="R4" s="260" t="s">
        <v>28</v>
      </c>
      <c r="S4" s="260" t="s">
        <v>29</v>
      </c>
      <c r="T4" s="260" t="s">
        <v>30</v>
      </c>
      <c r="U4" s="260" t="s">
        <v>31</v>
      </c>
      <c r="V4" s="260" t="s">
        <v>32</v>
      </c>
      <c r="W4" s="182" t="s">
        <v>33</v>
      </c>
      <c r="X4" s="182" t="s">
        <v>34</v>
      </c>
      <c r="Y4" s="182" t="s">
        <v>360</v>
      </c>
      <c r="Z4" s="182" t="s">
        <v>36</v>
      </c>
      <c r="AA4" s="182" t="s">
        <v>37</v>
      </c>
      <c r="AB4" s="182"/>
      <c r="AC4" s="182"/>
      <c r="AD4" s="182"/>
      <c r="AE4" s="182"/>
      <c r="AF4" s="182"/>
      <c r="AG4" s="199"/>
      <c r="AH4" s="198"/>
      <c r="AI4" s="198"/>
      <c r="AJ4" s="198"/>
      <c r="AK4" s="198"/>
      <c r="AL4" s="198"/>
      <c r="AM4" s="198"/>
      <c r="AN4" s="198"/>
      <c r="AO4" s="198"/>
      <c r="AP4" s="198"/>
      <c r="AQ4" s="198"/>
      <c r="AR4" s="198"/>
      <c r="AS4" s="198"/>
      <c r="AT4" s="198"/>
      <c r="AU4" s="198"/>
      <c r="AV4" s="198"/>
      <c r="AW4" s="198"/>
      <c r="AX4" s="198"/>
      <c r="AY4" s="198"/>
      <c r="AZ4" s="198"/>
      <c r="BA4" s="198"/>
      <c r="BB4" s="198"/>
      <c r="BC4" s="198"/>
      <c r="BD4" s="198"/>
      <c r="BE4" s="198"/>
      <c r="BF4" s="198"/>
      <c r="BG4" s="198"/>
      <c r="BH4" s="198"/>
      <c r="BI4" s="198"/>
      <c r="BJ4" s="198"/>
      <c r="BK4" s="198"/>
      <c r="BL4" s="198"/>
      <c r="BM4" s="198"/>
      <c r="BN4" s="198"/>
      <c r="BO4" s="198"/>
      <c r="BP4" s="198"/>
      <c r="BQ4" s="198"/>
      <c r="BR4" s="198"/>
      <c r="BS4" s="198"/>
      <c r="BT4" s="198"/>
      <c r="BU4" s="198"/>
      <c r="BV4" s="198"/>
      <c r="BW4" s="198"/>
      <c r="BX4" s="198"/>
      <c r="BY4" s="198"/>
      <c r="BZ4" s="198"/>
      <c r="CA4" s="198"/>
      <c r="CB4" s="198"/>
      <c r="CC4" s="198"/>
      <c r="CD4" s="198"/>
      <c r="CE4" s="198"/>
      <c r="CF4" s="198"/>
      <c r="CG4" s="198"/>
      <c r="CH4" s="198"/>
      <c r="CI4" s="198"/>
      <c r="CJ4" s="198"/>
      <c r="CK4" s="198"/>
      <c r="CL4" s="198"/>
    </row>
    <row r="5" s="118" customFormat="1" ht="100" customHeight="1" spans="1:90">
      <c r="A5" s="145" t="s">
        <v>38</v>
      </c>
      <c r="B5" s="146"/>
      <c r="C5" s="146"/>
      <c r="D5" s="146"/>
      <c r="E5" s="146"/>
      <c r="F5" s="146"/>
      <c r="G5" s="146"/>
      <c r="H5" s="146"/>
      <c r="I5" s="146"/>
      <c r="J5" s="173"/>
      <c r="K5" s="141">
        <f t="shared" ref="K5:O5" si="0">K6+K46+K63+K89+K97+K104+K107+K111</f>
        <v>4894.099</v>
      </c>
      <c r="L5" s="141">
        <f t="shared" si="0"/>
        <v>11522</v>
      </c>
      <c r="M5" s="141">
        <f t="shared" si="0"/>
        <v>52493</v>
      </c>
      <c r="N5" s="141">
        <f t="shared" si="0"/>
        <v>6157.39</v>
      </c>
      <c r="O5" s="141">
        <f t="shared" si="0"/>
        <v>893</v>
      </c>
      <c r="P5" s="141">
        <f t="shared" ref="P5:V5" si="1">P6+P46+P63+P89+P97+P104+P107+P111</f>
        <v>1169</v>
      </c>
      <c r="Q5" s="141">
        <f t="shared" si="1"/>
        <v>0</v>
      </c>
      <c r="R5" s="141">
        <f t="shared" si="1"/>
        <v>62660</v>
      </c>
      <c r="S5" s="141">
        <f t="shared" si="1"/>
        <v>115102.73</v>
      </c>
      <c r="T5" s="141">
        <f t="shared" si="1"/>
        <v>3870.39</v>
      </c>
      <c r="U5" s="141">
        <f t="shared" si="1"/>
        <v>0</v>
      </c>
      <c r="V5" s="141">
        <f t="shared" si="1"/>
        <v>0</v>
      </c>
      <c r="W5" s="183"/>
      <c r="X5" s="183"/>
      <c r="Y5" s="183"/>
      <c r="Z5" s="183"/>
      <c r="AA5" s="183"/>
      <c r="AB5" s="182"/>
      <c r="AC5" s="182"/>
      <c r="AD5" s="182"/>
      <c r="AE5" s="182"/>
      <c r="AF5" s="182"/>
      <c r="AG5" s="182"/>
      <c r="AH5" s="198"/>
      <c r="AI5" s="198"/>
      <c r="AJ5" s="198"/>
      <c r="AK5" s="198"/>
      <c r="AL5" s="198"/>
      <c r="AM5" s="198"/>
      <c r="AN5" s="198"/>
      <c r="AO5" s="198"/>
      <c r="AP5" s="198"/>
      <c r="AQ5" s="198"/>
      <c r="AR5" s="198"/>
      <c r="AS5" s="198"/>
      <c r="AT5" s="198"/>
      <c r="AU5" s="198"/>
      <c r="AV5" s="198"/>
      <c r="AW5" s="198"/>
      <c r="AX5" s="198"/>
      <c r="AY5" s="198"/>
      <c r="AZ5" s="198"/>
      <c r="BA5" s="198"/>
      <c r="BB5" s="198"/>
      <c r="BC5" s="198"/>
      <c r="BD5" s="198"/>
      <c r="BE5" s="198"/>
      <c r="BF5" s="198"/>
      <c r="BG5" s="198"/>
      <c r="BH5" s="198"/>
      <c r="BI5" s="198"/>
      <c r="BJ5" s="198"/>
      <c r="BK5" s="198"/>
      <c r="BL5" s="198"/>
      <c r="BM5" s="198"/>
      <c r="BN5" s="198"/>
      <c r="BO5" s="198"/>
      <c r="BP5" s="198"/>
      <c r="BQ5" s="198"/>
      <c r="BR5" s="198"/>
      <c r="BS5" s="198"/>
      <c r="BT5" s="198"/>
      <c r="BU5" s="198"/>
      <c r="BV5" s="198"/>
      <c r="BW5" s="198"/>
      <c r="BX5" s="198"/>
      <c r="BY5" s="198"/>
      <c r="BZ5" s="198"/>
      <c r="CA5" s="198"/>
      <c r="CB5" s="198"/>
      <c r="CC5" s="198"/>
      <c r="CD5" s="198"/>
      <c r="CE5" s="198"/>
      <c r="CF5" s="198"/>
      <c r="CG5" s="198"/>
      <c r="CH5" s="198"/>
      <c r="CI5" s="198"/>
      <c r="CJ5" s="198"/>
      <c r="CK5" s="198"/>
      <c r="CL5" s="198"/>
    </row>
    <row r="6" s="120" customFormat="1" ht="100" customHeight="1" spans="1:90">
      <c r="A6" s="147" t="s">
        <v>39</v>
      </c>
      <c r="B6" s="148" t="s">
        <v>40</v>
      </c>
      <c r="C6" s="148"/>
      <c r="D6" s="148"/>
      <c r="E6" s="149"/>
      <c r="F6" s="149"/>
      <c r="G6" s="149"/>
      <c r="H6" s="149"/>
      <c r="I6" s="149"/>
      <c r="J6" s="148"/>
      <c r="K6" s="174">
        <f t="shared" ref="K6:O6" si="2">K7+K18+K26+K31+K40+K35</f>
        <v>4880</v>
      </c>
      <c r="L6" s="174">
        <f t="shared" si="2"/>
        <v>5205</v>
      </c>
      <c r="M6" s="174">
        <f t="shared" si="2"/>
        <v>20958</v>
      </c>
      <c r="N6" s="174">
        <f t="shared" si="2"/>
        <v>2390</v>
      </c>
      <c r="O6" s="174">
        <f t="shared" si="2"/>
        <v>893</v>
      </c>
      <c r="P6" s="174">
        <f t="shared" ref="P6:V6" si="3">P7+P18+P26+P31+P40+P35</f>
        <v>0</v>
      </c>
      <c r="Q6" s="174">
        <f t="shared" si="3"/>
        <v>0</v>
      </c>
      <c r="R6" s="174">
        <f t="shared" si="3"/>
        <v>0</v>
      </c>
      <c r="S6" s="174">
        <f t="shared" si="3"/>
        <v>0</v>
      </c>
      <c r="T6" s="174">
        <f t="shared" si="3"/>
        <v>1497</v>
      </c>
      <c r="U6" s="174">
        <f t="shared" si="3"/>
        <v>0</v>
      </c>
      <c r="V6" s="174">
        <f t="shared" si="3"/>
        <v>0</v>
      </c>
      <c r="W6" s="183"/>
      <c r="X6" s="183"/>
      <c r="Y6" s="183"/>
      <c r="Z6" s="183"/>
      <c r="AA6" s="188"/>
      <c r="AB6" s="189"/>
      <c r="AC6" s="189"/>
      <c r="AD6" s="189"/>
      <c r="AE6" s="189"/>
      <c r="AF6" s="189"/>
      <c r="AG6" s="202"/>
      <c r="AH6" s="203"/>
      <c r="AI6" s="203"/>
      <c r="AJ6" s="203"/>
      <c r="AK6" s="203"/>
      <c r="AL6" s="203"/>
      <c r="AM6" s="203"/>
      <c r="AN6" s="203"/>
      <c r="AO6" s="203"/>
      <c r="AP6" s="203"/>
      <c r="AQ6" s="203"/>
      <c r="AR6" s="203"/>
      <c r="AS6" s="203"/>
      <c r="AT6" s="203"/>
      <c r="AU6" s="203"/>
      <c r="AV6" s="203"/>
      <c r="AW6" s="203"/>
      <c r="AX6" s="203"/>
      <c r="AY6" s="203"/>
      <c r="AZ6" s="203"/>
      <c r="BA6" s="203"/>
      <c r="BB6" s="203"/>
      <c r="BC6" s="203"/>
      <c r="BD6" s="203"/>
      <c r="BE6" s="203"/>
      <c r="BF6" s="203"/>
      <c r="BG6" s="203"/>
      <c r="BH6" s="203"/>
      <c r="BI6" s="203"/>
      <c r="BJ6" s="203"/>
      <c r="BK6" s="203"/>
      <c r="BL6" s="203"/>
      <c r="BM6" s="203"/>
      <c r="BN6" s="203"/>
      <c r="BO6" s="203"/>
      <c r="BP6" s="203"/>
      <c r="BQ6" s="203"/>
      <c r="BR6" s="203"/>
      <c r="BS6" s="203"/>
      <c r="BT6" s="203"/>
      <c r="BU6" s="203"/>
      <c r="BV6" s="203"/>
      <c r="BW6" s="203"/>
      <c r="BX6" s="203"/>
      <c r="BY6" s="203"/>
      <c r="BZ6" s="203"/>
      <c r="CA6" s="203"/>
      <c r="CB6" s="203"/>
      <c r="CC6" s="203"/>
      <c r="CD6" s="203"/>
      <c r="CE6" s="203"/>
      <c r="CF6" s="203"/>
      <c r="CG6" s="203"/>
      <c r="CH6" s="203"/>
      <c r="CI6" s="203"/>
      <c r="CJ6" s="203"/>
      <c r="CK6" s="203"/>
      <c r="CL6" s="203"/>
    </row>
    <row r="7" s="120" customFormat="1" ht="100" customHeight="1" spans="1:90">
      <c r="A7" s="147" t="s">
        <v>41</v>
      </c>
      <c r="B7" s="150" t="s">
        <v>42</v>
      </c>
      <c r="C7" s="150"/>
      <c r="D7" s="150"/>
      <c r="E7" s="149"/>
      <c r="F7" s="149"/>
      <c r="G7" s="149"/>
      <c r="H7" s="149"/>
      <c r="I7" s="149"/>
      <c r="J7" s="150"/>
      <c r="K7" s="174">
        <f t="shared" ref="K7:O7" si="4">K8+K10+K12+K13+K14+K16</f>
        <v>4855</v>
      </c>
      <c r="L7" s="174">
        <f t="shared" si="4"/>
        <v>4855</v>
      </c>
      <c r="M7" s="174">
        <f t="shared" si="4"/>
        <v>19906</v>
      </c>
      <c r="N7" s="174">
        <f t="shared" si="4"/>
        <v>2000</v>
      </c>
      <c r="O7" s="174">
        <f t="shared" si="4"/>
        <v>503</v>
      </c>
      <c r="P7" s="174">
        <f t="shared" ref="P7:V7" si="5">P8+P10+P12+P13+P14+P16</f>
        <v>0</v>
      </c>
      <c r="Q7" s="174">
        <f t="shared" si="5"/>
        <v>0</v>
      </c>
      <c r="R7" s="174">
        <f t="shared" si="5"/>
        <v>0</v>
      </c>
      <c r="S7" s="174">
        <f t="shared" si="5"/>
        <v>0</v>
      </c>
      <c r="T7" s="174">
        <f t="shared" si="5"/>
        <v>1497</v>
      </c>
      <c r="U7" s="174">
        <f t="shared" si="5"/>
        <v>0</v>
      </c>
      <c r="V7" s="174">
        <f t="shared" si="5"/>
        <v>0</v>
      </c>
      <c r="W7" s="183"/>
      <c r="X7" s="183"/>
      <c r="Y7" s="183"/>
      <c r="Z7" s="183"/>
      <c r="AA7" s="188"/>
      <c r="AB7" s="189"/>
      <c r="AC7" s="189"/>
      <c r="AD7" s="189"/>
      <c r="AE7" s="189"/>
      <c r="AF7" s="189"/>
      <c r="AG7" s="202"/>
      <c r="AH7" s="203"/>
      <c r="AI7" s="203"/>
      <c r="AJ7" s="203"/>
      <c r="AK7" s="203"/>
      <c r="AL7" s="203"/>
      <c r="AM7" s="203"/>
      <c r="AN7" s="203"/>
      <c r="AO7" s="203"/>
      <c r="AP7" s="203"/>
      <c r="AQ7" s="203"/>
      <c r="AR7" s="203"/>
      <c r="AS7" s="203"/>
      <c r="AT7" s="203"/>
      <c r="AU7" s="203"/>
      <c r="AV7" s="203"/>
      <c r="AW7" s="203"/>
      <c r="AX7" s="203"/>
      <c r="AY7" s="203"/>
      <c r="AZ7" s="203"/>
      <c r="BA7" s="203"/>
      <c r="BB7" s="203"/>
      <c r="BC7" s="203"/>
      <c r="BD7" s="203"/>
      <c r="BE7" s="203"/>
      <c r="BF7" s="203"/>
      <c r="BG7" s="203"/>
      <c r="BH7" s="203"/>
      <c r="BI7" s="203"/>
      <c r="BJ7" s="203"/>
      <c r="BK7" s="203"/>
      <c r="BL7" s="203"/>
      <c r="BM7" s="203"/>
      <c r="BN7" s="203"/>
      <c r="BO7" s="203"/>
      <c r="BP7" s="203"/>
      <c r="BQ7" s="203"/>
      <c r="BR7" s="203"/>
      <c r="BS7" s="203"/>
      <c r="BT7" s="203"/>
      <c r="BU7" s="203"/>
      <c r="BV7" s="203"/>
      <c r="BW7" s="203"/>
      <c r="BX7" s="203"/>
      <c r="BY7" s="203"/>
      <c r="BZ7" s="203"/>
      <c r="CA7" s="203"/>
      <c r="CB7" s="203"/>
      <c r="CC7" s="203"/>
      <c r="CD7" s="203"/>
      <c r="CE7" s="203"/>
      <c r="CF7" s="203"/>
      <c r="CG7" s="203"/>
      <c r="CH7" s="203"/>
      <c r="CI7" s="203"/>
      <c r="CJ7" s="203"/>
      <c r="CK7" s="203"/>
      <c r="CL7" s="203"/>
    </row>
    <row r="8" s="120" customFormat="1" ht="100" customHeight="1" spans="1:90">
      <c r="A8" s="147" t="s">
        <v>58</v>
      </c>
      <c r="B8" s="150" t="s">
        <v>59</v>
      </c>
      <c r="C8" s="150"/>
      <c r="D8" s="150"/>
      <c r="E8" s="149"/>
      <c r="F8" s="149"/>
      <c r="G8" s="149"/>
      <c r="H8" s="149"/>
      <c r="I8" s="149"/>
      <c r="J8" s="150"/>
      <c r="K8" s="174">
        <f t="shared" ref="K8:O8" si="6">SUM(K9)</f>
        <v>380</v>
      </c>
      <c r="L8" s="174">
        <f t="shared" si="6"/>
        <v>380</v>
      </c>
      <c r="M8" s="174">
        <f t="shared" si="6"/>
        <v>1558</v>
      </c>
      <c r="N8" s="174">
        <f t="shared" si="6"/>
        <v>25</v>
      </c>
      <c r="O8" s="174">
        <f t="shared" si="6"/>
        <v>7</v>
      </c>
      <c r="P8" s="174">
        <f t="shared" ref="P8:V8" si="7">SUM(P9)</f>
        <v>0</v>
      </c>
      <c r="Q8" s="174">
        <f t="shared" si="7"/>
        <v>0</v>
      </c>
      <c r="R8" s="174">
        <f t="shared" si="7"/>
        <v>0</v>
      </c>
      <c r="S8" s="174">
        <f t="shared" si="7"/>
        <v>0</v>
      </c>
      <c r="T8" s="174">
        <f t="shared" si="7"/>
        <v>18</v>
      </c>
      <c r="U8" s="174">
        <f t="shared" si="7"/>
        <v>0</v>
      </c>
      <c r="V8" s="174">
        <f t="shared" si="7"/>
        <v>0</v>
      </c>
      <c r="W8" s="183"/>
      <c r="X8" s="183"/>
      <c r="Y8" s="183"/>
      <c r="Z8" s="183"/>
      <c r="AA8" s="188"/>
      <c r="AB8" s="189"/>
      <c r="AC8" s="189"/>
      <c r="AD8" s="189"/>
      <c r="AE8" s="189"/>
      <c r="AF8" s="189"/>
      <c r="AG8" s="202"/>
      <c r="AH8" s="203"/>
      <c r="AI8" s="203"/>
      <c r="AJ8" s="203"/>
      <c r="AK8" s="203"/>
      <c r="AL8" s="203"/>
      <c r="AM8" s="203"/>
      <c r="AN8" s="203"/>
      <c r="AO8" s="203"/>
      <c r="AP8" s="203"/>
      <c r="AQ8" s="203"/>
      <c r="AR8" s="203"/>
      <c r="AS8" s="203"/>
      <c r="AT8" s="203"/>
      <c r="AU8" s="203"/>
      <c r="AV8" s="203"/>
      <c r="AW8" s="203"/>
      <c r="AX8" s="203"/>
      <c r="AY8" s="203"/>
      <c r="AZ8" s="203"/>
      <c r="BA8" s="203"/>
      <c r="BB8" s="203"/>
      <c r="BC8" s="203"/>
      <c r="BD8" s="203"/>
      <c r="BE8" s="203"/>
      <c r="BF8" s="203"/>
      <c r="BG8" s="203"/>
      <c r="BH8" s="203"/>
      <c r="BI8" s="203"/>
      <c r="BJ8" s="203"/>
      <c r="BK8" s="203"/>
      <c r="BL8" s="203"/>
      <c r="BM8" s="203"/>
      <c r="BN8" s="203"/>
      <c r="BO8" s="203"/>
      <c r="BP8" s="203"/>
      <c r="BQ8" s="203"/>
      <c r="BR8" s="203"/>
      <c r="BS8" s="203"/>
      <c r="BT8" s="203"/>
      <c r="BU8" s="203"/>
      <c r="BV8" s="203"/>
      <c r="BW8" s="203"/>
      <c r="BX8" s="203"/>
      <c r="BY8" s="203"/>
      <c r="BZ8" s="203"/>
      <c r="CA8" s="203"/>
      <c r="CB8" s="203"/>
      <c r="CC8" s="203"/>
      <c r="CD8" s="203"/>
      <c r="CE8" s="203"/>
      <c r="CF8" s="203"/>
      <c r="CG8" s="203"/>
      <c r="CH8" s="203"/>
      <c r="CI8" s="203"/>
      <c r="CJ8" s="203"/>
      <c r="CK8" s="203"/>
      <c r="CL8" s="203"/>
    </row>
    <row r="9" s="121" customFormat="1" ht="353" customHeight="1" spans="1:91">
      <c r="A9" s="151">
        <v>1</v>
      </c>
      <c r="B9" s="152" t="s">
        <v>361</v>
      </c>
      <c r="C9" s="152">
        <v>2025</v>
      </c>
      <c r="D9" s="153" t="s">
        <v>362</v>
      </c>
      <c r="E9" s="154" t="s">
        <v>40</v>
      </c>
      <c r="F9" s="154" t="s">
        <v>46</v>
      </c>
      <c r="G9" s="152" t="s">
        <v>47</v>
      </c>
      <c r="H9" s="152" t="s">
        <v>48</v>
      </c>
      <c r="I9" s="152" t="s">
        <v>49</v>
      </c>
      <c r="J9" s="153" t="s">
        <v>363</v>
      </c>
      <c r="K9" s="175">
        <v>380</v>
      </c>
      <c r="L9" s="175">
        <v>380</v>
      </c>
      <c r="M9" s="175">
        <v>1558</v>
      </c>
      <c r="N9" s="175">
        <v>25</v>
      </c>
      <c r="O9" s="175">
        <v>7</v>
      </c>
      <c r="P9" s="175"/>
      <c r="Q9" s="175"/>
      <c r="R9" s="175"/>
      <c r="S9" s="175"/>
      <c r="T9" s="175">
        <v>18</v>
      </c>
      <c r="U9" s="152" t="s">
        <v>485</v>
      </c>
      <c r="V9" s="175"/>
      <c r="W9" s="152" t="s">
        <v>48</v>
      </c>
      <c r="X9" s="152" t="s">
        <v>364</v>
      </c>
      <c r="Y9" s="152" t="s">
        <v>72</v>
      </c>
      <c r="Z9" s="152" t="s">
        <v>54</v>
      </c>
      <c r="AA9" s="175" t="s">
        <v>55</v>
      </c>
      <c r="AB9" s="152" t="s">
        <v>365</v>
      </c>
      <c r="AC9" s="152" t="s">
        <v>366</v>
      </c>
      <c r="AD9" s="175" t="s">
        <v>402</v>
      </c>
      <c r="AE9" s="152" t="s">
        <v>403</v>
      </c>
      <c r="AF9" s="152" t="s">
        <v>367</v>
      </c>
      <c r="AG9" s="204" t="s">
        <v>476</v>
      </c>
      <c r="AH9" s="205"/>
      <c r="AI9" s="205"/>
      <c r="AJ9" s="205"/>
      <c r="AK9" s="205"/>
      <c r="AL9" s="205"/>
      <c r="AM9" s="205"/>
      <c r="AN9" s="205"/>
      <c r="AO9" s="205"/>
      <c r="AP9" s="205"/>
      <c r="AQ9" s="205"/>
      <c r="AR9" s="205"/>
      <c r="AS9" s="205"/>
      <c r="AT9" s="205"/>
      <c r="AU9" s="205"/>
      <c r="AV9" s="205"/>
      <c r="AW9" s="205"/>
      <c r="AX9" s="205"/>
      <c r="AY9" s="205"/>
      <c r="AZ9" s="205"/>
      <c r="BA9" s="205"/>
      <c r="BB9" s="205"/>
      <c r="BC9" s="205"/>
      <c r="BD9" s="205"/>
      <c r="BE9" s="205"/>
      <c r="BF9" s="205"/>
      <c r="BG9" s="205"/>
      <c r="BH9" s="205"/>
      <c r="BI9" s="205"/>
      <c r="BJ9" s="205"/>
      <c r="BK9" s="205"/>
      <c r="BL9" s="205"/>
      <c r="BM9" s="205"/>
      <c r="BN9" s="205"/>
      <c r="BO9" s="205"/>
      <c r="BP9" s="205"/>
      <c r="BQ9" s="205"/>
      <c r="BR9" s="205"/>
      <c r="BS9" s="205"/>
      <c r="BT9" s="205"/>
      <c r="BU9" s="205"/>
      <c r="BV9" s="205"/>
      <c r="BW9" s="205"/>
      <c r="BX9" s="205"/>
      <c r="BY9" s="205"/>
      <c r="BZ9" s="205"/>
      <c r="CA9" s="205"/>
      <c r="CB9" s="205"/>
      <c r="CC9" s="205"/>
      <c r="CD9" s="205"/>
      <c r="CE9" s="205"/>
      <c r="CF9" s="205"/>
      <c r="CG9" s="205"/>
      <c r="CH9" s="205"/>
      <c r="CI9" s="205"/>
      <c r="CJ9" s="205"/>
      <c r="CK9" s="205"/>
      <c r="CL9" s="205"/>
      <c r="CM9" s="211"/>
    </row>
    <row r="10" s="120" customFormat="1" ht="100" customHeight="1" spans="1:90">
      <c r="A10" s="147" t="s">
        <v>58</v>
      </c>
      <c r="B10" s="150" t="s">
        <v>60</v>
      </c>
      <c r="C10" s="150"/>
      <c r="D10" s="150"/>
      <c r="E10" s="149"/>
      <c r="F10" s="149"/>
      <c r="G10" s="149"/>
      <c r="H10" s="149"/>
      <c r="I10" s="149"/>
      <c r="J10" s="150"/>
      <c r="K10" s="174">
        <f t="shared" ref="K10:O10" si="8">SUM(K11)</f>
        <v>3200</v>
      </c>
      <c r="L10" s="174">
        <f t="shared" si="8"/>
        <v>3200</v>
      </c>
      <c r="M10" s="174">
        <f t="shared" si="8"/>
        <v>13120</v>
      </c>
      <c r="N10" s="174">
        <f t="shared" si="8"/>
        <v>1780</v>
      </c>
      <c r="O10" s="174">
        <f t="shared" si="8"/>
        <v>301</v>
      </c>
      <c r="P10" s="174">
        <f t="shared" ref="P10:V10" si="9">SUM(P11)</f>
        <v>0</v>
      </c>
      <c r="Q10" s="174">
        <f t="shared" si="9"/>
        <v>0</v>
      </c>
      <c r="R10" s="174">
        <f t="shared" si="9"/>
        <v>0</v>
      </c>
      <c r="S10" s="174">
        <f t="shared" si="9"/>
        <v>0</v>
      </c>
      <c r="T10" s="174">
        <f t="shared" si="9"/>
        <v>1479</v>
      </c>
      <c r="U10" s="174">
        <f t="shared" si="9"/>
        <v>0</v>
      </c>
      <c r="V10" s="174">
        <f t="shared" si="9"/>
        <v>0</v>
      </c>
      <c r="W10" s="183"/>
      <c r="X10" s="183"/>
      <c r="Y10" s="183"/>
      <c r="Z10" s="183"/>
      <c r="AA10" s="188"/>
      <c r="AB10" s="189"/>
      <c r="AC10" s="189"/>
      <c r="AD10" s="189"/>
      <c r="AE10" s="189"/>
      <c r="AF10" s="189"/>
      <c r="AG10" s="202"/>
      <c r="AH10" s="203"/>
      <c r="AI10" s="203"/>
      <c r="AJ10" s="203"/>
      <c r="AK10" s="203"/>
      <c r="AL10" s="203"/>
      <c r="AM10" s="203"/>
      <c r="AN10" s="203"/>
      <c r="AO10" s="203"/>
      <c r="AP10" s="203"/>
      <c r="AQ10" s="203"/>
      <c r="AR10" s="203"/>
      <c r="AS10" s="203"/>
      <c r="AT10" s="203"/>
      <c r="AU10" s="203"/>
      <c r="AV10" s="203"/>
      <c r="AW10" s="203"/>
      <c r="AX10" s="203"/>
      <c r="AY10" s="203"/>
      <c r="AZ10" s="203"/>
      <c r="BA10" s="203"/>
      <c r="BB10" s="203"/>
      <c r="BC10" s="203"/>
      <c r="BD10" s="203"/>
      <c r="BE10" s="203"/>
      <c r="BF10" s="203"/>
      <c r="BG10" s="203"/>
      <c r="BH10" s="203"/>
      <c r="BI10" s="203"/>
      <c r="BJ10" s="203"/>
      <c r="BK10" s="203"/>
      <c r="BL10" s="203"/>
      <c r="BM10" s="203"/>
      <c r="BN10" s="203"/>
      <c r="BO10" s="203"/>
      <c r="BP10" s="203"/>
      <c r="BQ10" s="203"/>
      <c r="BR10" s="203"/>
      <c r="BS10" s="203"/>
      <c r="BT10" s="203"/>
      <c r="BU10" s="203"/>
      <c r="BV10" s="203"/>
      <c r="BW10" s="203"/>
      <c r="BX10" s="203"/>
      <c r="BY10" s="203"/>
      <c r="BZ10" s="203"/>
      <c r="CA10" s="203"/>
      <c r="CB10" s="203"/>
      <c r="CC10" s="203"/>
      <c r="CD10" s="203"/>
      <c r="CE10" s="203"/>
      <c r="CF10" s="203"/>
      <c r="CG10" s="203"/>
      <c r="CH10" s="203"/>
      <c r="CI10" s="203"/>
      <c r="CJ10" s="203"/>
      <c r="CK10" s="203"/>
      <c r="CL10" s="203"/>
    </row>
    <row r="11" s="121" customFormat="1" ht="409" customHeight="1" spans="1:91">
      <c r="A11" s="151">
        <v>2</v>
      </c>
      <c r="B11" s="152" t="s">
        <v>369</v>
      </c>
      <c r="C11" s="152">
        <v>2025</v>
      </c>
      <c r="D11" s="153" t="s">
        <v>370</v>
      </c>
      <c r="E11" s="154" t="s">
        <v>40</v>
      </c>
      <c r="F11" s="154" t="s">
        <v>46</v>
      </c>
      <c r="G11" s="152" t="s">
        <v>47</v>
      </c>
      <c r="H11" s="152" t="s">
        <v>48</v>
      </c>
      <c r="I11" s="152" t="s">
        <v>49</v>
      </c>
      <c r="J11" s="176" t="s">
        <v>371</v>
      </c>
      <c r="K11" s="175">
        <v>3200</v>
      </c>
      <c r="L11" s="175">
        <v>3200</v>
      </c>
      <c r="M11" s="175">
        <v>13120</v>
      </c>
      <c r="N11" s="175">
        <v>1780</v>
      </c>
      <c r="O11" s="175">
        <v>301</v>
      </c>
      <c r="P11" s="175"/>
      <c r="Q11" s="175"/>
      <c r="R11" s="175"/>
      <c r="S11" s="175"/>
      <c r="T11" s="175">
        <v>1479</v>
      </c>
      <c r="U11" s="152" t="s">
        <v>486</v>
      </c>
      <c r="V11" s="175"/>
      <c r="W11" s="152" t="s">
        <v>48</v>
      </c>
      <c r="X11" s="152" t="s">
        <v>364</v>
      </c>
      <c r="Y11" s="152" t="s">
        <v>72</v>
      </c>
      <c r="Z11" s="152" t="s">
        <v>54</v>
      </c>
      <c r="AA11" s="175" t="s">
        <v>55</v>
      </c>
      <c r="AB11" s="152" t="s">
        <v>372</v>
      </c>
      <c r="AC11" s="167" t="s">
        <v>373</v>
      </c>
      <c r="AD11" s="175" t="s">
        <v>402</v>
      </c>
      <c r="AE11" s="152" t="s">
        <v>403</v>
      </c>
      <c r="AF11" s="152" t="s">
        <v>367</v>
      </c>
      <c r="AG11" s="204" t="s">
        <v>477</v>
      </c>
      <c r="AH11" s="205"/>
      <c r="AI11" s="205"/>
      <c r="AJ11" s="205"/>
      <c r="AK11" s="205"/>
      <c r="AL11" s="205"/>
      <c r="AM11" s="205"/>
      <c r="AN11" s="205"/>
      <c r="AO11" s="205"/>
      <c r="AP11" s="205"/>
      <c r="AQ11" s="205"/>
      <c r="AR11" s="205"/>
      <c r="AS11" s="205"/>
      <c r="AT11" s="205"/>
      <c r="AU11" s="205"/>
      <c r="AV11" s="205"/>
      <c r="AW11" s="205"/>
      <c r="AX11" s="205"/>
      <c r="AY11" s="205"/>
      <c r="AZ11" s="205"/>
      <c r="BA11" s="205"/>
      <c r="BB11" s="205"/>
      <c r="BC11" s="205"/>
      <c r="BD11" s="205"/>
      <c r="BE11" s="205"/>
      <c r="BF11" s="205"/>
      <c r="BG11" s="205"/>
      <c r="BH11" s="205"/>
      <c r="BI11" s="205"/>
      <c r="BJ11" s="205"/>
      <c r="BK11" s="205"/>
      <c r="BL11" s="205"/>
      <c r="BM11" s="205"/>
      <c r="BN11" s="205"/>
      <c r="BO11" s="205"/>
      <c r="BP11" s="205"/>
      <c r="BQ11" s="205"/>
      <c r="BR11" s="205"/>
      <c r="BS11" s="205"/>
      <c r="BT11" s="205"/>
      <c r="BU11" s="205"/>
      <c r="BV11" s="205"/>
      <c r="BW11" s="205"/>
      <c r="BX11" s="205"/>
      <c r="BY11" s="205"/>
      <c r="BZ11" s="205"/>
      <c r="CA11" s="205"/>
      <c r="CB11" s="205"/>
      <c r="CC11" s="205"/>
      <c r="CD11" s="205"/>
      <c r="CE11" s="205"/>
      <c r="CF11" s="205"/>
      <c r="CG11" s="205"/>
      <c r="CH11" s="205"/>
      <c r="CI11" s="205"/>
      <c r="CJ11" s="205"/>
      <c r="CK11" s="205"/>
      <c r="CL11" s="205"/>
      <c r="CM11" s="211"/>
    </row>
    <row r="12" s="120" customFormat="1" ht="100" customHeight="1" spans="1:90">
      <c r="A12" s="155" t="s">
        <v>58</v>
      </c>
      <c r="B12" s="150" t="s">
        <v>61</v>
      </c>
      <c r="C12" s="150"/>
      <c r="D12" s="150"/>
      <c r="E12" s="149"/>
      <c r="F12" s="149"/>
      <c r="G12" s="149"/>
      <c r="H12" s="149"/>
      <c r="I12" s="149"/>
      <c r="J12" s="150"/>
      <c r="K12" s="174"/>
      <c r="L12" s="174"/>
      <c r="M12" s="174"/>
      <c r="N12" s="174"/>
      <c r="O12" s="174"/>
      <c r="P12" s="174"/>
      <c r="Q12" s="174"/>
      <c r="R12" s="174"/>
      <c r="S12" s="174"/>
      <c r="T12" s="174"/>
      <c r="U12" s="174"/>
      <c r="V12" s="174"/>
      <c r="W12" s="183"/>
      <c r="X12" s="183"/>
      <c r="Y12" s="183"/>
      <c r="Z12" s="183"/>
      <c r="AA12" s="188"/>
      <c r="AB12" s="189"/>
      <c r="AC12" s="189"/>
      <c r="AD12" s="189"/>
      <c r="AE12" s="189"/>
      <c r="AF12" s="189"/>
      <c r="AG12" s="202"/>
      <c r="AH12" s="203"/>
      <c r="AI12" s="203"/>
      <c r="AJ12" s="203"/>
      <c r="AK12" s="203"/>
      <c r="AL12" s="203"/>
      <c r="AM12" s="203"/>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c r="CC12" s="203"/>
      <c r="CD12" s="203"/>
      <c r="CE12" s="203"/>
      <c r="CF12" s="203"/>
      <c r="CG12" s="203"/>
      <c r="CH12" s="203"/>
      <c r="CI12" s="203"/>
      <c r="CJ12" s="203"/>
      <c r="CK12" s="203"/>
      <c r="CL12" s="203"/>
    </row>
    <row r="13" s="120" customFormat="1" ht="100" customHeight="1" spans="1:90">
      <c r="A13" s="155" t="s">
        <v>58</v>
      </c>
      <c r="B13" s="150" t="s">
        <v>62</v>
      </c>
      <c r="C13" s="150"/>
      <c r="D13" s="150"/>
      <c r="E13" s="149"/>
      <c r="F13" s="149"/>
      <c r="G13" s="149"/>
      <c r="H13" s="149"/>
      <c r="I13" s="149"/>
      <c r="J13" s="150"/>
      <c r="K13" s="174"/>
      <c r="L13" s="174"/>
      <c r="M13" s="174"/>
      <c r="N13" s="174"/>
      <c r="O13" s="174"/>
      <c r="P13" s="174"/>
      <c r="Q13" s="174"/>
      <c r="R13" s="174"/>
      <c r="S13" s="174"/>
      <c r="T13" s="174"/>
      <c r="U13" s="174"/>
      <c r="V13" s="174"/>
      <c r="W13" s="183"/>
      <c r="X13" s="183"/>
      <c r="Y13" s="183"/>
      <c r="Z13" s="183"/>
      <c r="AA13" s="188"/>
      <c r="AB13" s="189"/>
      <c r="AC13" s="189"/>
      <c r="AD13" s="189"/>
      <c r="AE13" s="189"/>
      <c r="AF13" s="189"/>
      <c r="AG13" s="202"/>
      <c r="AH13" s="203"/>
      <c r="AI13" s="203"/>
      <c r="AJ13" s="203"/>
      <c r="AK13" s="203"/>
      <c r="AL13" s="203"/>
      <c r="AM13" s="203"/>
      <c r="AN13" s="203"/>
      <c r="AO13" s="203"/>
      <c r="AP13" s="203"/>
      <c r="AQ13" s="203"/>
      <c r="AR13" s="203"/>
      <c r="AS13" s="203"/>
      <c r="AT13" s="203"/>
      <c r="AU13" s="203"/>
      <c r="AV13" s="203"/>
      <c r="AW13" s="203"/>
      <c r="AX13" s="203"/>
      <c r="AY13" s="203"/>
      <c r="AZ13" s="203"/>
      <c r="BA13" s="203"/>
      <c r="BB13" s="203"/>
      <c r="BC13" s="203"/>
      <c r="BD13" s="203"/>
      <c r="BE13" s="203"/>
      <c r="BF13" s="203"/>
      <c r="BG13" s="203"/>
      <c r="BH13" s="203"/>
      <c r="BI13" s="203"/>
      <c r="BJ13" s="203"/>
      <c r="BK13" s="203"/>
      <c r="BL13" s="203"/>
      <c r="BM13" s="203"/>
      <c r="BN13" s="203"/>
      <c r="BO13" s="203"/>
      <c r="BP13" s="203"/>
      <c r="BQ13" s="203"/>
      <c r="BR13" s="203"/>
      <c r="BS13" s="203"/>
      <c r="BT13" s="203"/>
      <c r="BU13" s="203"/>
      <c r="BV13" s="203"/>
      <c r="BW13" s="203"/>
      <c r="BX13" s="203"/>
      <c r="BY13" s="203"/>
      <c r="BZ13" s="203"/>
      <c r="CA13" s="203"/>
      <c r="CB13" s="203"/>
      <c r="CC13" s="203"/>
      <c r="CD13" s="203"/>
      <c r="CE13" s="203"/>
      <c r="CF13" s="203"/>
      <c r="CG13" s="203"/>
      <c r="CH13" s="203"/>
      <c r="CI13" s="203"/>
      <c r="CJ13" s="203"/>
      <c r="CK13" s="203"/>
      <c r="CL13" s="203"/>
    </row>
    <row r="14" s="120" customFormat="1" ht="100" customHeight="1" spans="1:90">
      <c r="A14" s="155" t="s">
        <v>58</v>
      </c>
      <c r="B14" s="150" t="s">
        <v>63</v>
      </c>
      <c r="C14" s="150"/>
      <c r="D14" s="150"/>
      <c r="E14" s="149"/>
      <c r="F14" s="149"/>
      <c r="G14" s="149"/>
      <c r="H14" s="149"/>
      <c r="I14" s="149"/>
      <c r="J14" s="150"/>
      <c r="K14" s="174">
        <f t="shared" ref="K14:O14" si="10">SUM(K15)</f>
        <v>445</v>
      </c>
      <c r="L14" s="174">
        <f t="shared" si="10"/>
        <v>445</v>
      </c>
      <c r="M14" s="174">
        <f t="shared" si="10"/>
        <v>1825</v>
      </c>
      <c r="N14" s="174">
        <f t="shared" si="10"/>
        <v>45</v>
      </c>
      <c r="O14" s="174">
        <f t="shared" si="10"/>
        <v>45</v>
      </c>
      <c r="P14" s="174">
        <f t="shared" ref="P14:W14" si="11">SUM(P15)</f>
        <v>0</v>
      </c>
      <c r="Q14" s="174">
        <f t="shared" si="11"/>
        <v>0</v>
      </c>
      <c r="R14" s="174">
        <f t="shared" si="11"/>
        <v>0</v>
      </c>
      <c r="S14" s="174">
        <f t="shared" si="11"/>
        <v>0</v>
      </c>
      <c r="T14" s="174">
        <f t="shared" si="11"/>
        <v>0</v>
      </c>
      <c r="U14" s="174">
        <f t="shared" si="11"/>
        <v>0</v>
      </c>
      <c r="V14" s="174">
        <f t="shared" si="11"/>
        <v>0</v>
      </c>
      <c r="W14" s="183">
        <f t="shared" si="11"/>
        <v>0</v>
      </c>
      <c r="X14" s="183"/>
      <c r="Y14" s="183"/>
      <c r="Z14" s="183"/>
      <c r="AA14" s="188"/>
      <c r="AB14" s="189"/>
      <c r="AC14" s="189"/>
      <c r="AD14" s="189"/>
      <c r="AE14" s="189"/>
      <c r="AF14" s="189"/>
      <c r="AG14" s="202"/>
      <c r="AH14" s="203"/>
      <c r="AI14" s="203"/>
      <c r="AJ14" s="203"/>
      <c r="AK14" s="203"/>
      <c r="AL14" s="203"/>
      <c r="AM14" s="203"/>
      <c r="AN14" s="203"/>
      <c r="AO14" s="203"/>
      <c r="AP14" s="203"/>
      <c r="AQ14" s="203"/>
      <c r="AR14" s="203"/>
      <c r="AS14" s="203"/>
      <c r="AT14" s="203"/>
      <c r="AU14" s="203"/>
      <c r="AV14" s="203"/>
      <c r="AW14" s="203"/>
      <c r="AX14" s="203"/>
      <c r="AY14" s="203"/>
      <c r="AZ14" s="203"/>
      <c r="BA14" s="203"/>
      <c r="BB14" s="203"/>
      <c r="BC14" s="203"/>
      <c r="BD14" s="203"/>
      <c r="BE14" s="203"/>
      <c r="BF14" s="203"/>
      <c r="BG14" s="203"/>
      <c r="BH14" s="203"/>
      <c r="BI14" s="203"/>
      <c r="BJ14" s="203"/>
      <c r="BK14" s="203"/>
      <c r="BL14" s="203"/>
      <c r="BM14" s="203"/>
      <c r="BN14" s="203"/>
      <c r="BO14" s="203"/>
      <c r="BP14" s="203"/>
      <c r="BQ14" s="203"/>
      <c r="BR14" s="203"/>
      <c r="BS14" s="203"/>
      <c r="BT14" s="203"/>
      <c r="BU14" s="203"/>
      <c r="BV14" s="203"/>
      <c r="BW14" s="203"/>
      <c r="BX14" s="203"/>
      <c r="BY14" s="203"/>
      <c r="BZ14" s="203"/>
      <c r="CA14" s="203"/>
      <c r="CB14" s="203"/>
      <c r="CC14" s="203"/>
      <c r="CD14" s="203"/>
      <c r="CE14" s="203"/>
      <c r="CF14" s="203"/>
      <c r="CG14" s="203"/>
      <c r="CH14" s="203"/>
      <c r="CI14" s="203"/>
      <c r="CJ14" s="203"/>
      <c r="CK14" s="203"/>
      <c r="CL14" s="203"/>
    </row>
    <row r="15" s="121" customFormat="1" ht="300" customHeight="1" spans="1:91">
      <c r="A15" s="151">
        <v>3</v>
      </c>
      <c r="B15" s="152" t="s">
        <v>374</v>
      </c>
      <c r="C15" s="152">
        <v>2025</v>
      </c>
      <c r="D15" s="153" t="s">
        <v>375</v>
      </c>
      <c r="E15" s="154" t="s">
        <v>40</v>
      </c>
      <c r="F15" s="154" t="s">
        <v>46</v>
      </c>
      <c r="G15" s="152" t="s">
        <v>47</v>
      </c>
      <c r="H15" s="152" t="s">
        <v>48</v>
      </c>
      <c r="I15" s="152" t="s">
        <v>49</v>
      </c>
      <c r="J15" s="177" t="s">
        <v>376</v>
      </c>
      <c r="K15" s="175">
        <v>445</v>
      </c>
      <c r="L15" s="175">
        <v>445</v>
      </c>
      <c r="M15" s="175">
        <v>1825</v>
      </c>
      <c r="N15" s="175">
        <v>45</v>
      </c>
      <c r="O15" s="175">
        <v>45</v>
      </c>
      <c r="P15" s="175"/>
      <c r="Q15" s="175"/>
      <c r="R15" s="175"/>
      <c r="S15" s="175"/>
      <c r="T15" s="175"/>
      <c r="U15" s="175"/>
      <c r="V15" s="175"/>
      <c r="W15" s="152" t="s">
        <v>48</v>
      </c>
      <c r="X15" s="152" t="s">
        <v>364</v>
      </c>
      <c r="Y15" s="152" t="s">
        <v>72</v>
      </c>
      <c r="Z15" s="152" t="s">
        <v>54</v>
      </c>
      <c r="AA15" s="175" t="s">
        <v>55</v>
      </c>
      <c r="AB15" s="152" t="s">
        <v>377</v>
      </c>
      <c r="AC15" s="152" t="s">
        <v>378</v>
      </c>
      <c r="AD15" s="175" t="s">
        <v>402</v>
      </c>
      <c r="AE15" s="152" t="s">
        <v>403</v>
      </c>
      <c r="AF15" s="152" t="s">
        <v>367</v>
      </c>
      <c r="AG15" s="204" t="s">
        <v>477</v>
      </c>
      <c r="AH15" s="205"/>
      <c r="AI15" s="205"/>
      <c r="AJ15" s="205"/>
      <c r="AK15" s="205"/>
      <c r="AL15" s="205"/>
      <c r="AM15" s="205"/>
      <c r="AN15" s="205"/>
      <c r="AO15" s="205"/>
      <c r="AP15" s="205"/>
      <c r="AQ15" s="205"/>
      <c r="AR15" s="205"/>
      <c r="AS15" s="205"/>
      <c r="AT15" s="205"/>
      <c r="AU15" s="205"/>
      <c r="AV15" s="205"/>
      <c r="AW15" s="205"/>
      <c r="AX15" s="205"/>
      <c r="AY15" s="205"/>
      <c r="AZ15" s="205"/>
      <c r="BA15" s="205"/>
      <c r="BB15" s="205"/>
      <c r="BC15" s="205"/>
      <c r="BD15" s="205"/>
      <c r="BE15" s="205"/>
      <c r="BF15" s="205"/>
      <c r="BG15" s="205"/>
      <c r="BH15" s="205"/>
      <c r="BI15" s="205"/>
      <c r="BJ15" s="205"/>
      <c r="BK15" s="205"/>
      <c r="BL15" s="205"/>
      <c r="BM15" s="205"/>
      <c r="BN15" s="205"/>
      <c r="BO15" s="205"/>
      <c r="BP15" s="205"/>
      <c r="BQ15" s="205"/>
      <c r="BR15" s="205"/>
      <c r="BS15" s="205"/>
      <c r="BT15" s="205"/>
      <c r="BU15" s="205"/>
      <c r="BV15" s="205"/>
      <c r="BW15" s="205"/>
      <c r="BX15" s="205"/>
      <c r="BY15" s="205"/>
      <c r="BZ15" s="205"/>
      <c r="CA15" s="205"/>
      <c r="CB15" s="205"/>
      <c r="CC15" s="205"/>
      <c r="CD15" s="205"/>
      <c r="CE15" s="205"/>
      <c r="CF15" s="205"/>
      <c r="CG15" s="205"/>
      <c r="CH15" s="205"/>
      <c r="CI15" s="205"/>
      <c r="CJ15" s="205"/>
      <c r="CK15" s="205"/>
      <c r="CL15" s="205"/>
      <c r="CM15" s="211"/>
    </row>
    <row r="16" s="120" customFormat="1" ht="100" customHeight="1" spans="1:90">
      <c r="A16" s="155" t="s">
        <v>58</v>
      </c>
      <c r="B16" s="150" t="s">
        <v>64</v>
      </c>
      <c r="C16" s="150"/>
      <c r="D16" s="150"/>
      <c r="E16" s="149"/>
      <c r="F16" s="149"/>
      <c r="G16" s="149"/>
      <c r="H16" s="149"/>
      <c r="I16" s="149"/>
      <c r="J16" s="150"/>
      <c r="K16" s="174">
        <f t="shared" ref="K16:O16" si="12">SUM(K17)</f>
        <v>830</v>
      </c>
      <c r="L16" s="174">
        <f t="shared" si="12"/>
        <v>830</v>
      </c>
      <c r="M16" s="174">
        <f t="shared" si="12"/>
        <v>3403</v>
      </c>
      <c r="N16" s="174">
        <f t="shared" si="12"/>
        <v>150</v>
      </c>
      <c r="O16" s="174">
        <f t="shared" si="12"/>
        <v>150</v>
      </c>
      <c r="P16" s="174">
        <f t="shared" ref="P16:V16" si="13">SUM(P17)</f>
        <v>0</v>
      </c>
      <c r="Q16" s="174">
        <f t="shared" si="13"/>
        <v>0</v>
      </c>
      <c r="R16" s="174">
        <f t="shared" si="13"/>
        <v>0</v>
      </c>
      <c r="S16" s="174">
        <f t="shared" si="13"/>
        <v>0</v>
      </c>
      <c r="T16" s="174">
        <f t="shared" si="13"/>
        <v>0</v>
      </c>
      <c r="U16" s="174">
        <f t="shared" si="13"/>
        <v>0</v>
      </c>
      <c r="V16" s="174">
        <f t="shared" si="13"/>
        <v>0</v>
      </c>
      <c r="W16" s="183"/>
      <c r="X16" s="183"/>
      <c r="Y16" s="183"/>
      <c r="Z16" s="183"/>
      <c r="AA16" s="188"/>
      <c r="AB16" s="189"/>
      <c r="AC16" s="189"/>
      <c r="AD16" s="189"/>
      <c r="AE16" s="189"/>
      <c r="AF16" s="189"/>
      <c r="AG16" s="202"/>
      <c r="AH16" s="203"/>
      <c r="AI16" s="203"/>
      <c r="AJ16" s="203"/>
      <c r="AK16" s="203"/>
      <c r="AL16" s="203"/>
      <c r="AM16" s="203"/>
      <c r="AN16" s="203"/>
      <c r="AO16" s="203"/>
      <c r="AP16" s="203"/>
      <c r="AQ16" s="203"/>
      <c r="AR16" s="203"/>
      <c r="AS16" s="203"/>
      <c r="AT16" s="203"/>
      <c r="AU16" s="203"/>
      <c r="AV16" s="203"/>
      <c r="AW16" s="203"/>
      <c r="AX16" s="203"/>
      <c r="AY16" s="203"/>
      <c r="AZ16" s="203"/>
      <c r="BA16" s="203"/>
      <c r="BB16" s="203"/>
      <c r="BC16" s="203"/>
      <c r="BD16" s="203"/>
      <c r="BE16" s="203"/>
      <c r="BF16" s="203"/>
      <c r="BG16" s="203"/>
      <c r="BH16" s="203"/>
      <c r="BI16" s="203"/>
      <c r="BJ16" s="203"/>
      <c r="BK16" s="203"/>
      <c r="BL16" s="203"/>
      <c r="BM16" s="203"/>
      <c r="BN16" s="203"/>
      <c r="BO16" s="203"/>
      <c r="BP16" s="203"/>
      <c r="BQ16" s="203"/>
      <c r="BR16" s="203"/>
      <c r="BS16" s="203"/>
      <c r="BT16" s="203"/>
      <c r="BU16" s="203"/>
      <c r="BV16" s="203"/>
      <c r="BW16" s="203"/>
      <c r="BX16" s="203"/>
      <c r="BY16" s="203"/>
      <c r="BZ16" s="203"/>
      <c r="CA16" s="203"/>
      <c r="CB16" s="203"/>
      <c r="CC16" s="203"/>
      <c r="CD16" s="203"/>
      <c r="CE16" s="203"/>
      <c r="CF16" s="203"/>
      <c r="CG16" s="203"/>
      <c r="CH16" s="203"/>
      <c r="CI16" s="203"/>
      <c r="CJ16" s="203"/>
      <c r="CK16" s="203"/>
      <c r="CL16" s="203"/>
    </row>
    <row r="17" s="121" customFormat="1" ht="295" customHeight="1" spans="1:91">
      <c r="A17" s="151">
        <v>4</v>
      </c>
      <c r="B17" s="152" t="s">
        <v>379</v>
      </c>
      <c r="C17" s="152">
        <v>2025</v>
      </c>
      <c r="D17" s="153" t="s">
        <v>380</v>
      </c>
      <c r="E17" s="154" t="s">
        <v>168</v>
      </c>
      <c r="F17" s="154" t="s">
        <v>64</v>
      </c>
      <c r="G17" s="152" t="s">
        <v>47</v>
      </c>
      <c r="H17" s="152" t="s">
        <v>48</v>
      </c>
      <c r="I17" s="152" t="s">
        <v>49</v>
      </c>
      <c r="J17" s="177" t="s">
        <v>381</v>
      </c>
      <c r="K17" s="175">
        <v>830</v>
      </c>
      <c r="L17" s="175">
        <v>830</v>
      </c>
      <c r="M17" s="175">
        <v>3403</v>
      </c>
      <c r="N17" s="175">
        <v>150</v>
      </c>
      <c r="O17" s="175">
        <v>150</v>
      </c>
      <c r="P17" s="175"/>
      <c r="Q17" s="175"/>
      <c r="R17" s="175"/>
      <c r="S17" s="175"/>
      <c r="T17" s="175"/>
      <c r="U17" s="175"/>
      <c r="V17" s="175"/>
      <c r="W17" s="152" t="s">
        <v>48</v>
      </c>
      <c r="X17" s="152" t="s">
        <v>364</v>
      </c>
      <c r="Y17" s="152" t="s">
        <v>174</v>
      </c>
      <c r="Z17" s="152" t="s">
        <v>175</v>
      </c>
      <c r="AA17" s="175" t="s">
        <v>55</v>
      </c>
      <c r="AB17" s="152" t="s">
        <v>382</v>
      </c>
      <c r="AC17" s="152" t="s">
        <v>383</v>
      </c>
      <c r="AD17" s="175" t="s">
        <v>402</v>
      </c>
      <c r="AE17" s="152" t="s">
        <v>403</v>
      </c>
      <c r="AF17" s="152" t="s">
        <v>367</v>
      </c>
      <c r="AG17" s="204" t="s">
        <v>477</v>
      </c>
      <c r="AH17" s="205"/>
      <c r="AI17" s="205"/>
      <c r="AJ17" s="205"/>
      <c r="AK17" s="205"/>
      <c r="AL17" s="205"/>
      <c r="AM17" s="205"/>
      <c r="AN17" s="205"/>
      <c r="AO17" s="205"/>
      <c r="AP17" s="205"/>
      <c r="AQ17" s="205"/>
      <c r="AR17" s="205"/>
      <c r="AS17" s="205"/>
      <c r="AT17" s="205"/>
      <c r="AU17" s="205"/>
      <c r="AV17" s="205"/>
      <c r="AW17" s="205"/>
      <c r="AX17" s="205"/>
      <c r="AY17" s="205"/>
      <c r="AZ17" s="205"/>
      <c r="BA17" s="205"/>
      <c r="BB17" s="205"/>
      <c r="BC17" s="205"/>
      <c r="BD17" s="205"/>
      <c r="BE17" s="205"/>
      <c r="BF17" s="205"/>
      <c r="BG17" s="205"/>
      <c r="BH17" s="205"/>
      <c r="BI17" s="205"/>
      <c r="BJ17" s="205"/>
      <c r="BK17" s="205"/>
      <c r="BL17" s="205"/>
      <c r="BM17" s="205"/>
      <c r="BN17" s="205"/>
      <c r="BO17" s="205"/>
      <c r="BP17" s="205"/>
      <c r="BQ17" s="205"/>
      <c r="BR17" s="205"/>
      <c r="BS17" s="205"/>
      <c r="BT17" s="205"/>
      <c r="BU17" s="205"/>
      <c r="BV17" s="205"/>
      <c r="BW17" s="205"/>
      <c r="BX17" s="205"/>
      <c r="BY17" s="205"/>
      <c r="BZ17" s="205"/>
      <c r="CA17" s="205"/>
      <c r="CB17" s="205"/>
      <c r="CC17" s="205"/>
      <c r="CD17" s="205"/>
      <c r="CE17" s="205"/>
      <c r="CF17" s="205"/>
      <c r="CG17" s="205"/>
      <c r="CH17" s="205"/>
      <c r="CI17" s="205"/>
      <c r="CJ17" s="205"/>
      <c r="CK17" s="205"/>
      <c r="CL17" s="205"/>
      <c r="CM17" s="211"/>
    </row>
    <row r="18" s="120" customFormat="1" ht="100" customHeight="1" spans="1:90">
      <c r="A18" s="156" t="s">
        <v>41</v>
      </c>
      <c r="B18" s="148" t="s">
        <v>46</v>
      </c>
      <c r="C18" s="148"/>
      <c r="D18" s="148"/>
      <c r="E18" s="149"/>
      <c r="F18" s="149"/>
      <c r="G18" s="149"/>
      <c r="H18" s="149"/>
      <c r="I18" s="149"/>
      <c r="J18" s="148"/>
      <c r="K18" s="174">
        <f t="shared" ref="K18:O18" si="14">K19+K20+K22+K23+K24+K25</f>
        <v>25</v>
      </c>
      <c r="L18" s="174">
        <f t="shared" si="14"/>
        <v>350</v>
      </c>
      <c r="M18" s="174">
        <f t="shared" si="14"/>
        <v>1052</v>
      </c>
      <c r="N18" s="174">
        <f t="shared" si="14"/>
        <v>390</v>
      </c>
      <c r="O18" s="174">
        <f t="shared" si="14"/>
        <v>390</v>
      </c>
      <c r="P18" s="174">
        <f t="shared" ref="P18:V18" si="15">P19+P20+P22+P23+P24+P25</f>
        <v>0</v>
      </c>
      <c r="Q18" s="174">
        <f t="shared" si="15"/>
        <v>0</v>
      </c>
      <c r="R18" s="174">
        <f t="shared" si="15"/>
        <v>0</v>
      </c>
      <c r="S18" s="174">
        <f t="shared" si="15"/>
        <v>0</v>
      </c>
      <c r="T18" s="174">
        <f t="shared" si="15"/>
        <v>0</v>
      </c>
      <c r="U18" s="174">
        <f t="shared" si="15"/>
        <v>0</v>
      </c>
      <c r="V18" s="174">
        <f t="shared" si="15"/>
        <v>0</v>
      </c>
      <c r="W18" s="183"/>
      <c r="X18" s="183"/>
      <c r="Y18" s="183"/>
      <c r="Z18" s="183"/>
      <c r="AA18" s="188"/>
      <c r="AB18" s="189"/>
      <c r="AC18" s="189"/>
      <c r="AD18" s="189"/>
      <c r="AE18" s="189"/>
      <c r="AF18" s="189"/>
      <c r="AG18" s="202"/>
      <c r="AH18" s="203"/>
      <c r="AI18" s="203"/>
      <c r="AJ18" s="203"/>
      <c r="AK18" s="203"/>
      <c r="AL18" s="203"/>
      <c r="AM18" s="203"/>
      <c r="AN18" s="203"/>
      <c r="AO18" s="203"/>
      <c r="AP18" s="203"/>
      <c r="AQ18" s="203"/>
      <c r="AR18" s="203"/>
      <c r="AS18" s="203"/>
      <c r="AT18" s="203"/>
      <c r="AU18" s="203"/>
      <c r="AV18" s="203"/>
      <c r="AW18" s="203"/>
      <c r="AX18" s="203"/>
      <c r="AY18" s="203"/>
      <c r="AZ18" s="203"/>
      <c r="BA18" s="203"/>
      <c r="BB18" s="203"/>
      <c r="BC18" s="203"/>
      <c r="BD18" s="203"/>
      <c r="BE18" s="203"/>
      <c r="BF18" s="203"/>
      <c r="BG18" s="203"/>
      <c r="BH18" s="203"/>
      <c r="BI18" s="203"/>
      <c r="BJ18" s="203"/>
      <c r="BK18" s="203"/>
      <c r="BL18" s="203"/>
      <c r="BM18" s="203"/>
      <c r="BN18" s="203"/>
      <c r="BO18" s="203"/>
      <c r="BP18" s="203"/>
      <c r="BQ18" s="203"/>
      <c r="BR18" s="203"/>
      <c r="BS18" s="203"/>
      <c r="BT18" s="203"/>
      <c r="BU18" s="203"/>
      <c r="BV18" s="203"/>
      <c r="BW18" s="203"/>
      <c r="BX18" s="203"/>
      <c r="BY18" s="203"/>
      <c r="BZ18" s="203"/>
      <c r="CA18" s="203"/>
      <c r="CB18" s="203"/>
      <c r="CC18" s="203"/>
      <c r="CD18" s="203"/>
      <c r="CE18" s="203"/>
      <c r="CF18" s="203"/>
      <c r="CG18" s="203"/>
      <c r="CH18" s="203"/>
      <c r="CI18" s="203"/>
      <c r="CJ18" s="203"/>
      <c r="CK18" s="203"/>
      <c r="CL18" s="203"/>
    </row>
    <row r="19" s="122" customFormat="1" ht="100" customHeight="1" spans="1:90">
      <c r="A19" s="156" t="s">
        <v>58</v>
      </c>
      <c r="B19" s="150" t="s">
        <v>65</v>
      </c>
      <c r="C19" s="150"/>
      <c r="D19" s="150"/>
      <c r="E19" s="149"/>
      <c r="F19" s="149"/>
      <c r="G19" s="149"/>
      <c r="H19" s="149"/>
      <c r="I19" s="149"/>
      <c r="J19" s="150"/>
      <c r="K19" s="178"/>
      <c r="L19" s="178"/>
      <c r="M19" s="178"/>
      <c r="N19" s="178"/>
      <c r="O19" s="178"/>
      <c r="P19" s="178"/>
      <c r="Q19" s="178"/>
      <c r="R19" s="178"/>
      <c r="S19" s="178"/>
      <c r="T19" s="178"/>
      <c r="U19" s="178"/>
      <c r="V19" s="178"/>
      <c r="W19" s="184"/>
      <c r="X19" s="184"/>
      <c r="Y19" s="184"/>
      <c r="Z19" s="184"/>
      <c r="AA19" s="190"/>
      <c r="AB19" s="190"/>
      <c r="AC19" s="190"/>
      <c r="AD19" s="190"/>
      <c r="AE19" s="190"/>
      <c r="AF19" s="190"/>
      <c r="AG19" s="190"/>
      <c r="AH19" s="206"/>
      <c r="AI19" s="206"/>
      <c r="AJ19" s="206"/>
      <c r="AK19" s="206"/>
      <c r="AL19" s="206"/>
      <c r="AM19" s="206"/>
      <c r="AN19" s="206"/>
      <c r="AO19" s="206"/>
      <c r="AP19" s="206"/>
      <c r="AQ19" s="206"/>
      <c r="AR19" s="206"/>
      <c r="AS19" s="206"/>
      <c r="AT19" s="206"/>
      <c r="AU19" s="206"/>
      <c r="AV19" s="206"/>
      <c r="AW19" s="206"/>
      <c r="AX19" s="206"/>
      <c r="AY19" s="206"/>
      <c r="AZ19" s="206"/>
      <c r="BA19" s="206"/>
      <c r="BB19" s="206"/>
      <c r="BC19" s="206"/>
      <c r="BD19" s="206"/>
      <c r="BE19" s="206"/>
      <c r="BF19" s="206"/>
      <c r="BG19" s="206"/>
      <c r="BH19" s="206"/>
      <c r="BI19" s="206"/>
      <c r="BJ19" s="206"/>
      <c r="BK19" s="206"/>
      <c r="BL19" s="206"/>
      <c r="BM19" s="206"/>
      <c r="BN19" s="206"/>
      <c r="BO19" s="206"/>
      <c r="BP19" s="206"/>
      <c r="BQ19" s="206"/>
      <c r="BR19" s="206"/>
      <c r="BS19" s="206"/>
      <c r="BT19" s="206"/>
      <c r="BU19" s="206"/>
      <c r="BV19" s="206"/>
      <c r="BW19" s="206"/>
      <c r="BX19" s="206"/>
      <c r="BY19" s="206"/>
      <c r="BZ19" s="206"/>
      <c r="CA19" s="206"/>
      <c r="CB19" s="206"/>
      <c r="CC19" s="206"/>
      <c r="CD19" s="206"/>
      <c r="CE19" s="206"/>
      <c r="CF19" s="206"/>
      <c r="CG19" s="206"/>
      <c r="CH19" s="206"/>
      <c r="CI19" s="206"/>
      <c r="CJ19" s="206"/>
      <c r="CK19" s="206"/>
      <c r="CL19" s="206"/>
    </row>
    <row r="20" s="122" customFormat="1" ht="100" customHeight="1" spans="1:90">
      <c r="A20" s="156" t="s">
        <v>58</v>
      </c>
      <c r="B20" s="150" t="s">
        <v>66</v>
      </c>
      <c r="C20" s="150"/>
      <c r="D20" s="150"/>
      <c r="E20" s="149"/>
      <c r="F20" s="149"/>
      <c r="G20" s="149"/>
      <c r="H20" s="149"/>
      <c r="I20" s="149"/>
      <c r="J20" s="150"/>
      <c r="K20" s="178">
        <f>SUM(K21:K21)</f>
        <v>25</v>
      </c>
      <c r="L20" s="178">
        <f>SUM(L21:L21)</f>
        <v>350</v>
      </c>
      <c r="M20" s="178">
        <f>SUM(M21:M21)</f>
        <v>1052</v>
      </c>
      <c r="N20" s="178">
        <f>SUM(N21:N21)</f>
        <v>390</v>
      </c>
      <c r="O20" s="178">
        <f>SUM(O21:O21)</f>
        <v>390</v>
      </c>
      <c r="P20" s="178">
        <f t="shared" ref="P20:V20" si="16">SUM(P21:P21)</f>
        <v>0</v>
      </c>
      <c r="Q20" s="178">
        <f t="shared" si="16"/>
        <v>0</v>
      </c>
      <c r="R20" s="178">
        <f t="shared" si="16"/>
        <v>0</v>
      </c>
      <c r="S20" s="178">
        <f t="shared" si="16"/>
        <v>0</v>
      </c>
      <c r="T20" s="178">
        <f t="shared" si="16"/>
        <v>0</v>
      </c>
      <c r="U20" s="178">
        <f t="shared" si="16"/>
        <v>0</v>
      </c>
      <c r="V20" s="178">
        <f t="shared" si="16"/>
        <v>0</v>
      </c>
      <c r="W20" s="184"/>
      <c r="X20" s="184"/>
      <c r="Y20" s="184"/>
      <c r="Z20" s="184"/>
      <c r="AA20" s="190"/>
      <c r="AB20" s="190"/>
      <c r="AC20" s="190"/>
      <c r="AD20" s="190"/>
      <c r="AE20" s="190"/>
      <c r="AF20" s="190"/>
      <c r="AG20" s="190"/>
      <c r="AH20" s="206"/>
      <c r="AI20" s="206"/>
      <c r="AJ20" s="206"/>
      <c r="AK20" s="206"/>
      <c r="AL20" s="206"/>
      <c r="AM20" s="206"/>
      <c r="AN20" s="206"/>
      <c r="AO20" s="206"/>
      <c r="AP20" s="206"/>
      <c r="AQ20" s="206"/>
      <c r="AR20" s="206"/>
      <c r="AS20" s="206"/>
      <c r="AT20" s="206"/>
      <c r="AU20" s="206"/>
      <c r="AV20" s="206"/>
      <c r="AW20" s="206"/>
      <c r="AX20" s="206"/>
      <c r="AY20" s="206"/>
      <c r="AZ20" s="206"/>
      <c r="BA20" s="206"/>
      <c r="BB20" s="206"/>
      <c r="BC20" s="206"/>
      <c r="BD20" s="206"/>
      <c r="BE20" s="206"/>
      <c r="BF20" s="206"/>
      <c r="BG20" s="206"/>
      <c r="BH20" s="206"/>
      <c r="BI20" s="206"/>
      <c r="BJ20" s="206"/>
      <c r="BK20" s="206"/>
      <c r="BL20" s="206"/>
      <c r="BM20" s="206"/>
      <c r="BN20" s="206"/>
      <c r="BO20" s="206"/>
      <c r="BP20" s="206"/>
      <c r="BQ20" s="206"/>
      <c r="BR20" s="206"/>
      <c r="BS20" s="206"/>
      <c r="BT20" s="206"/>
      <c r="BU20" s="206"/>
      <c r="BV20" s="206"/>
      <c r="BW20" s="206"/>
      <c r="BX20" s="206"/>
      <c r="BY20" s="206"/>
      <c r="BZ20" s="206"/>
      <c r="CA20" s="206"/>
      <c r="CB20" s="206"/>
      <c r="CC20" s="206"/>
      <c r="CD20" s="206"/>
      <c r="CE20" s="206"/>
      <c r="CF20" s="206"/>
      <c r="CG20" s="206"/>
      <c r="CH20" s="206"/>
      <c r="CI20" s="206"/>
      <c r="CJ20" s="206"/>
      <c r="CK20" s="206"/>
      <c r="CL20" s="206"/>
    </row>
    <row r="21" s="131" customFormat="1" ht="409" customHeight="1" spans="1:90">
      <c r="A21" s="151">
        <v>5</v>
      </c>
      <c r="B21" s="152" t="s">
        <v>415</v>
      </c>
      <c r="C21" s="152">
        <v>2025</v>
      </c>
      <c r="D21" s="167" t="s">
        <v>416</v>
      </c>
      <c r="E21" s="154" t="s">
        <v>40</v>
      </c>
      <c r="F21" s="154" t="s">
        <v>66</v>
      </c>
      <c r="G21" s="152" t="s">
        <v>47</v>
      </c>
      <c r="H21" s="152" t="s">
        <v>417</v>
      </c>
      <c r="I21" s="152" t="s">
        <v>418</v>
      </c>
      <c r="J21" s="247" t="s">
        <v>434</v>
      </c>
      <c r="K21" s="152">
        <v>25</v>
      </c>
      <c r="L21" s="152">
        <v>350</v>
      </c>
      <c r="M21" s="152">
        <v>1052</v>
      </c>
      <c r="N21" s="152">
        <v>390</v>
      </c>
      <c r="O21" s="152">
        <v>390</v>
      </c>
      <c r="P21" s="152"/>
      <c r="Q21" s="152"/>
      <c r="R21" s="152"/>
      <c r="S21" s="152"/>
      <c r="T21" s="152"/>
      <c r="U21" s="152"/>
      <c r="V21" s="152"/>
      <c r="W21" s="152" t="s">
        <v>83</v>
      </c>
      <c r="X21" s="152" t="s">
        <v>84</v>
      </c>
      <c r="Y21" s="152" t="s">
        <v>72</v>
      </c>
      <c r="Z21" s="152" t="s">
        <v>54</v>
      </c>
      <c r="AA21" s="152" t="s">
        <v>55</v>
      </c>
      <c r="AB21" s="238" t="s">
        <v>420</v>
      </c>
      <c r="AC21" s="238" t="s">
        <v>421</v>
      </c>
      <c r="AD21" s="175"/>
      <c r="AE21" s="152"/>
      <c r="AF21" s="152" t="s">
        <v>367</v>
      </c>
      <c r="AG21" s="204" t="s">
        <v>477</v>
      </c>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c r="BG21" s="134"/>
      <c r="BH21" s="134"/>
      <c r="BI21" s="134"/>
      <c r="BJ21" s="134"/>
      <c r="BK21" s="134"/>
      <c r="BL21" s="134"/>
      <c r="BM21" s="134"/>
      <c r="BN21" s="134"/>
      <c r="BO21" s="134"/>
      <c r="BP21" s="134"/>
      <c r="BQ21" s="134"/>
      <c r="BR21" s="134"/>
      <c r="BS21" s="134"/>
      <c r="BT21" s="134"/>
      <c r="BU21" s="134"/>
      <c r="BV21" s="134"/>
      <c r="BW21" s="134"/>
      <c r="BX21" s="134"/>
      <c r="BY21" s="134"/>
      <c r="BZ21" s="134"/>
      <c r="CA21" s="134"/>
      <c r="CB21" s="134"/>
      <c r="CC21" s="134"/>
      <c r="CD21" s="134"/>
      <c r="CE21" s="134"/>
      <c r="CF21" s="134"/>
      <c r="CG21" s="134"/>
      <c r="CH21" s="134"/>
      <c r="CI21" s="134"/>
      <c r="CJ21" s="134"/>
      <c r="CK21" s="134"/>
      <c r="CL21" s="134"/>
    </row>
    <row r="22" s="122" customFormat="1" ht="100" customHeight="1" spans="1:90">
      <c r="A22" s="156" t="s">
        <v>58</v>
      </c>
      <c r="B22" s="148" t="s">
        <v>75</v>
      </c>
      <c r="C22" s="148"/>
      <c r="D22" s="148"/>
      <c r="E22" s="149"/>
      <c r="F22" s="149"/>
      <c r="G22" s="149"/>
      <c r="H22" s="149"/>
      <c r="I22" s="149"/>
      <c r="J22" s="148"/>
      <c r="K22" s="178"/>
      <c r="L22" s="178"/>
      <c r="M22" s="178"/>
      <c r="N22" s="178"/>
      <c r="O22" s="178"/>
      <c r="P22" s="178"/>
      <c r="Q22" s="178"/>
      <c r="R22" s="178"/>
      <c r="S22" s="178"/>
      <c r="T22" s="178"/>
      <c r="U22" s="178"/>
      <c r="V22" s="178"/>
      <c r="W22" s="184"/>
      <c r="X22" s="184"/>
      <c r="Y22" s="184"/>
      <c r="Z22" s="184"/>
      <c r="AA22" s="190"/>
      <c r="AB22" s="190"/>
      <c r="AC22" s="190"/>
      <c r="AD22" s="190"/>
      <c r="AE22" s="190"/>
      <c r="AF22" s="190"/>
      <c r="AG22" s="190"/>
      <c r="AH22" s="206"/>
      <c r="AI22" s="206"/>
      <c r="AJ22" s="206"/>
      <c r="AK22" s="206"/>
      <c r="AL22" s="206"/>
      <c r="AM22" s="206"/>
      <c r="AN22" s="206"/>
      <c r="AO22" s="206"/>
      <c r="AP22" s="206"/>
      <c r="AQ22" s="206"/>
      <c r="AR22" s="206"/>
      <c r="AS22" s="206"/>
      <c r="AT22" s="206"/>
      <c r="AU22" s="206"/>
      <c r="AV22" s="206"/>
      <c r="AW22" s="206"/>
      <c r="AX22" s="206"/>
      <c r="AY22" s="206"/>
      <c r="AZ22" s="206"/>
      <c r="BA22" s="206"/>
      <c r="BB22" s="206"/>
      <c r="BC22" s="206"/>
      <c r="BD22" s="206"/>
      <c r="BE22" s="206"/>
      <c r="BF22" s="206"/>
      <c r="BG22" s="206"/>
      <c r="BH22" s="206"/>
      <c r="BI22" s="206"/>
      <c r="BJ22" s="206"/>
      <c r="BK22" s="206"/>
      <c r="BL22" s="206"/>
      <c r="BM22" s="206"/>
      <c r="BN22" s="206"/>
      <c r="BO22" s="206"/>
      <c r="BP22" s="206"/>
      <c r="BQ22" s="206"/>
      <c r="BR22" s="206"/>
      <c r="BS22" s="206"/>
      <c r="BT22" s="206"/>
      <c r="BU22" s="206"/>
      <c r="BV22" s="206"/>
      <c r="BW22" s="206"/>
      <c r="BX22" s="206"/>
      <c r="BY22" s="206"/>
      <c r="BZ22" s="206"/>
      <c r="CA22" s="206"/>
      <c r="CB22" s="206"/>
      <c r="CC22" s="206"/>
      <c r="CD22" s="206"/>
      <c r="CE22" s="206"/>
      <c r="CF22" s="206"/>
      <c r="CG22" s="206"/>
      <c r="CH22" s="206"/>
      <c r="CI22" s="206"/>
      <c r="CJ22" s="206"/>
      <c r="CK22" s="206"/>
      <c r="CL22" s="206"/>
    </row>
    <row r="23" s="122" customFormat="1" ht="100" customHeight="1" spans="1:90">
      <c r="A23" s="156" t="s">
        <v>58</v>
      </c>
      <c r="B23" s="148" t="s">
        <v>76</v>
      </c>
      <c r="C23" s="148"/>
      <c r="D23" s="148"/>
      <c r="E23" s="149"/>
      <c r="F23" s="149"/>
      <c r="G23" s="149"/>
      <c r="H23" s="149"/>
      <c r="I23" s="149"/>
      <c r="J23" s="148"/>
      <c r="K23" s="178">
        <v>0</v>
      </c>
      <c r="L23" s="178">
        <v>0</v>
      </c>
      <c r="M23" s="178">
        <v>0</v>
      </c>
      <c r="N23" s="178">
        <v>0</v>
      </c>
      <c r="O23" s="178">
        <v>0</v>
      </c>
      <c r="P23" s="178">
        <v>0</v>
      </c>
      <c r="Q23" s="178">
        <v>0</v>
      </c>
      <c r="R23" s="178">
        <v>0</v>
      </c>
      <c r="S23" s="178">
        <v>0</v>
      </c>
      <c r="T23" s="178">
        <v>0</v>
      </c>
      <c r="U23" s="178">
        <v>0</v>
      </c>
      <c r="V23" s="178">
        <v>0</v>
      </c>
      <c r="W23" s="184"/>
      <c r="X23" s="184"/>
      <c r="Y23" s="184"/>
      <c r="Z23" s="184"/>
      <c r="AA23" s="190"/>
      <c r="AB23" s="190"/>
      <c r="AC23" s="190"/>
      <c r="AD23" s="190"/>
      <c r="AE23" s="190"/>
      <c r="AF23" s="190"/>
      <c r="AG23" s="190"/>
      <c r="AH23" s="206"/>
      <c r="AI23" s="206"/>
      <c r="AJ23" s="206"/>
      <c r="AK23" s="206"/>
      <c r="AL23" s="206"/>
      <c r="AM23" s="206"/>
      <c r="AN23" s="206"/>
      <c r="AO23" s="206"/>
      <c r="AP23" s="206"/>
      <c r="AQ23" s="206"/>
      <c r="AR23" s="206"/>
      <c r="AS23" s="206"/>
      <c r="AT23" s="206"/>
      <c r="AU23" s="206"/>
      <c r="AV23" s="206"/>
      <c r="AW23" s="206"/>
      <c r="AX23" s="206"/>
      <c r="AY23" s="206"/>
      <c r="AZ23" s="206"/>
      <c r="BA23" s="206"/>
      <c r="BB23" s="206"/>
      <c r="BC23" s="206"/>
      <c r="BD23" s="206"/>
      <c r="BE23" s="206"/>
      <c r="BF23" s="206"/>
      <c r="BG23" s="206"/>
      <c r="BH23" s="206"/>
      <c r="BI23" s="206"/>
      <c r="BJ23" s="206"/>
      <c r="BK23" s="206"/>
      <c r="BL23" s="206"/>
      <c r="BM23" s="206"/>
      <c r="BN23" s="206"/>
      <c r="BO23" s="206"/>
      <c r="BP23" s="206"/>
      <c r="BQ23" s="206"/>
      <c r="BR23" s="206"/>
      <c r="BS23" s="206"/>
      <c r="BT23" s="206"/>
      <c r="BU23" s="206"/>
      <c r="BV23" s="206"/>
      <c r="BW23" s="206"/>
      <c r="BX23" s="206"/>
      <c r="BY23" s="206"/>
      <c r="BZ23" s="206"/>
      <c r="CA23" s="206"/>
      <c r="CB23" s="206"/>
      <c r="CC23" s="206"/>
      <c r="CD23" s="206"/>
      <c r="CE23" s="206"/>
      <c r="CF23" s="206"/>
      <c r="CG23" s="206"/>
      <c r="CH23" s="206"/>
      <c r="CI23" s="206"/>
      <c r="CJ23" s="206"/>
      <c r="CK23" s="206"/>
      <c r="CL23" s="206"/>
    </row>
    <row r="24" s="125" customFormat="1" ht="100" customHeight="1" spans="1:90">
      <c r="A24" s="156" t="s">
        <v>58</v>
      </c>
      <c r="B24" s="148" t="s">
        <v>95</v>
      </c>
      <c r="C24" s="148"/>
      <c r="D24" s="148"/>
      <c r="E24" s="149"/>
      <c r="F24" s="149"/>
      <c r="G24" s="149"/>
      <c r="H24" s="149"/>
      <c r="I24" s="149"/>
      <c r="J24" s="148"/>
      <c r="K24" s="174"/>
      <c r="L24" s="174"/>
      <c r="M24" s="174"/>
      <c r="N24" s="174"/>
      <c r="O24" s="174"/>
      <c r="P24" s="174"/>
      <c r="Q24" s="174"/>
      <c r="R24" s="174"/>
      <c r="S24" s="174"/>
      <c r="T24" s="174"/>
      <c r="U24" s="174"/>
      <c r="V24" s="174"/>
      <c r="W24" s="185"/>
      <c r="X24" s="185"/>
      <c r="Y24" s="185"/>
      <c r="Z24" s="185"/>
      <c r="AA24" s="192"/>
      <c r="AB24" s="192"/>
      <c r="AC24" s="192"/>
      <c r="AD24" s="192"/>
      <c r="AE24" s="192"/>
      <c r="AF24" s="192"/>
      <c r="AG24" s="192"/>
      <c r="AH24" s="209"/>
      <c r="AI24" s="209"/>
      <c r="AJ24" s="209"/>
      <c r="AK24" s="209"/>
      <c r="AL24" s="209"/>
      <c r="AM24" s="209"/>
      <c r="AN24" s="209"/>
      <c r="AO24" s="209"/>
      <c r="AP24" s="209"/>
      <c r="AQ24" s="209"/>
      <c r="AR24" s="209"/>
      <c r="AS24" s="209"/>
      <c r="AT24" s="209"/>
      <c r="AU24" s="209"/>
      <c r="AV24" s="209"/>
      <c r="AW24" s="209"/>
      <c r="AX24" s="209"/>
      <c r="AY24" s="209"/>
      <c r="AZ24" s="209"/>
      <c r="BA24" s="209"/>
      <c r="BB24" s="209"/>
      <c r="BC24" s="209"/>
      <c r="BD24" s="209"/>
      <c r="BE24" s="209"/>
      <c r="BF24" s="209"/>
      <c r="BG24" s="209"/>
      <c r="BH24" s="209"/>
      <c r="BI24" s="209"/>
      <c r="BJ24" s="209"/>
      <c r="BK24" s="209"/>
      <c r="BL24" s="209"/>
      <c r="BM24" s="209"/>
      <c r="BN24" s="209"/>
      <c r="BO24" s="209"/>
      <c r="BP24" s="209"/>
      <c r="BQ24" s="209"/>
      <c r="BR24" s="209"/>
      <c r="BS24" s="209"/>
      <c r="BT24" s="209"/>
      <c r="BU24" s="209"/>
      <c r="BV24" s="209"/>
      <c r="BW24" s="209"/>
      <c r="BX24" s="209"/>
      <c r="BY24" s="209"/>
      <c r="BZ24" s="209"/>
      <c r="CA24" s="209"/>
      <c r="CB24" s="209"/>
      <c r="CC24" s="209"/>
      <c r="CD24" s="209"/>
      <c r="CE24" s="209"/>
      <c r="CF24" s="209"/>
      <c r="CG24" s="209"/>
      <c r="CH24" s="209"/>
      <c r="CI24" s="209"/>
      <c r="CJ24" s="209"/>
      <c r="CK24" s="209"/>
      <c r="CL24" s="209"/>
    </row>
    <row r="25" s="125" customFormat="1" ht="100" customHeight="1" spans="1:90">
      <c r="A25" s="156" t="s">
        <v>58</v>
      </c>
      <c r="B25" s="148" t="s">
        <v>404</v>
      </c>
      <c r="C25" s="148"/>
      <c r="D25" s="148"/>
      <c r="E25" s="149"/>
      <c r="F25" s="149"/>
      <c r="G25" s="149"/>
      <c r="H25" s="149"/>
      <c r="I25" s="149"/>
      <c r="J25" s="148"/>
      <c r="K25" s="174">
        <v>0</v>
      </c>
      <c r="L25" s="174">
        <v>0</v>
      </c>
      <c r="M25" s="174">
        <v>0</v>
      </c>
      <c r="N25" s="174">
        <v>0</v>
      </c>
      <c r="O25" s="174">
        <v>0</v>
      </c>
      <c r="P25" s="174">
        <v>0</v>
      </c>
      <c r="Q25" s="174">
        <v>0</v>
      </c>
      <c r="R25" s="174">
        <v>0</v>
      </c>
      <c r="S25" s="174">
        <v>0</v>
      </c>
      <c r="T25" s="174">
        <v>0</v>
      </c>
      <c r="U25" s="174">
        <v>0</v>
      </c>
      <c r="V25" s="174">
        <v>0</v>
      </c>
      <c r="W25" s="185"/>
      <c r="X25" s="185"/>
      <c r="Y25" s="185"/>
      <c r="Z25" s="185"/>
      <c r="AA25" s="192"/>
      <c r="AB25" s="192"/>
      <c r="AC25" s="192"/>
      <c r="AD25" s="192"/>
      <c r="AE25" s="192"/>
      <c r="AF25" s="192"/>
      <c r="AG25" s="192"/>
      <c r="AH25" s="209"/>
      <c r="AI25" s="209"/>
      <c r="AJ25" s="209"/>
      <c r="AK25" s="209"/>
      <c r="AL25" s="209"/>
      <c r="AM25" s="209"/>
      <c r="AN25" s="209"/>
      <c r="AO25" s="209"/>
      <c r="AP25" s="209"/>
      <c r="AQ25" s="209"/>
      <c r="AR25" s="209"/>
      <c r="AS25" s="209"/>
      <c r="AT25" s="209"/>
      <c r="AU25" s="209"/>
      <c r="AV25" s="209"/>
      <c r="AW25" s="209"/>
      <c r="AX25" s="209"/>
      <c r="AY25" s="209"/>
      <c r="AZ25" s="209"/>
      <c r="BA25" s="209"/>
      <c r="BB25" s="209"/>
      <c r="BC25" s="209"/>
      <c r="BD25" s="209"/>
      <c r="BE25" s="209"/>
      <c r="BF25" s="209"/>
      <c r="BG25" s="209"/>
      <c r="BH25" s="209"/>
      <c r="BI25" s="209"/>
      <c r="BJ25" s="209"/>
      <c r="BK25" s="209"/>
      <c r="BL25" s="209"/>
      <c r="BM25" s="209"/>
      <c r="BN25" s="209"/>
      <c r="BO25" s="209"/>
      <c r="BP25" s="209"/>
      <c r="BQ25" s="209"/>
      <c r="BR25" s="209"/>
      <c r="BS25" s="209"/>
      <c r="BT25" s="209"/>
      <c r="BU25" s="209"/>
      <c r="BV25" s="209"/>
      <c r="BW25" s="209"/>
      <c r="BX25" s="209"/>
      <c r="BY25" s="209"/>
      <c r="BZ25" s="209"/>
      <c r="CA25" s="209"/>
      <c r="CB25" s="209"/>
      <c r="CC25" s="209"/>
      <c r="CD25" s="209"/>
      <c r="CE25" s="209"/>
      <c r="CF25" s="209"/>
      <c r="CG25" s="209"/>
      <c r="CH25" s="209"/>
      <c r="CI25" s="209"/>
      <c r="CJ25" s="209"/>
      <c r="CK25" s="209"/>
      <c r="CL25" s="209"/>
    </row>
    <row r="26" s="125" customFormat="1" ht="100" customHeight="1" spans="1:90">
      <c r="A26" s="156" t="s">
        <v>41</v>
      </c>
      <c r="B26" s="148" t="s">
        <v>104</v>
      </c>
      <c r="C26" s="148"/>
      <c r="D26" s="148"/>
      <c r="E26" s="149"/>
      <c r="F26" s="149"/>
      <c r="G26" s="149"/>
      <c r="H26" s="149"/>
      <c r="I26" s="149"/>
      <c r="J26" s="148"/>
      <c r="K26" s="174">
        <f t="shared" ref="K26:O26" si="17">K27+K28+K29+K30</f>
        <v>0</v>
      </c>
      <c r="L26" s="174">
        <f t="shared" si="17"/>
        <v>0</v>
      </c>
      <c r="M26" s="174">
        <f t="shared" si="17"/>
        <v>0</v>
      </c>
      <c r="N26" s="174">
        <f t="shared" si="17"/>
        <v>0</v>
      </c>
      <c r="O26" s="174">
        <f t="shared" si="17"/>
        <v>0</v>
      </c>
      <c r="P26" s="174">
        <f t="shared" ref="P26:V26" si="18">P27+P28+P29+P30</f>
        <v>0</v>
      </c>
      <c r="Q26" s="174">
        <f t="shared" si="18"/>
        <v>0</v>
      </c>
      <c r="R26" s="174">
        <f t="shared" si="18"/>
        <v>0</v>
      </c>
      <c r="S26" s="174">
        <f t="shared" si="18"/>
        <v>0</v>
      </c>
      <c r="T26" s="174">
        <f t="shared" si="18"/>
        <v>0</v>
      </c>
      <c r="U26" s="174">
        <f t="shared" si="18"/>
        <v>0</v>
      </c>
      <c r="V26" s="174">
        <f t="shared" si="18"/>
        <v>0</v>
      </c>
      <c r="W26" s="185"/>
      <c r="X26" s="185"/>
      <c r="Y26" s="185"/>
      <c r="Z26" s="185"/>
      <c r="AA26" s="192"/>
      <c r="AB26" s="192"/>
      <c r="AC26" s="192"/>
      <c r="AD26" s="192"/>
      <c r="AE26" s="192"/>
      <c r="AF26" s="192"/>
      <c r="AG26" s="192"/>
      <c r="AH26" s="209"/>
      <c r="AI26" s="209"/>
      <c r="AJ26" s="209"/>
      <c r="AK26" s="209"/>
      <c r="AL26" s="209"/>
      <c r="AM26" s="209"/>
      <c r="AN26" s="209"/>
      <c r="AO26" s="209"/>
      <c r="AP26" s="209"/>
      <c r="AQ26" s="209"/>
      <c r="AR26" s="209"/>
      <c r="AS26" s="209"/>
      <c r="AT26" s="209"/>
      <c r="AU26" s="209"/>
      <c r="AV26" s="209"/>
      <c r="AW26" s="209"/>
      <c r="AX26" s="209"/>
      <c r="AY26" s="209"/>
      <c r="AZ26" s="209"/>
      <c r="BA26" s="209"/>
      <c r="BB26" s="209"/>
      <c r="BC26" s="209"/>
      <c r="BD26" s="209"/>
      <c r="BE26" s="209"/>
      <c r="BF26" s="209"/>
      <c r="BG26" s="209"/>
      <c r="BH26" s="209"/>
      <c r="BI26" s="209"/>
      <c r="BJ26" s="209"/>
      <c r="BK26" s="209"/>
      <c r="BL26" s="209"/>
      <c r="BM26" s="209"/>
      <c r="BN26" s="209"/>
      <c r="BO26" s="209"/>
      <c r="BP26" s="209"/>
      <c r="BQ26" s="209"/>
      <c r="BR26" s="209"/>
      <c r="BS26" s="209"/>
      <c r="BT26" s="209"/>
      <c r="BU26" s="209"/>
      <c r="BV26" s="209"/>
      <c r="BW26" s="209"/>
      <c r="BX26" s="209"/>
      <c r="BY26" s="209"/>
      <c r="BZ26" s="209"/>
      <c r="CA26" s="209"/>
      <c r="CB26" s="209"/>
      <c r="CC26" s="209"/>
      <c r="CD26" s="209"/>
      <c r="CE26" s="209"/>
      <c r="CF26" s="209"/>
      <c r="CG26" s="209"/>
      <c r="CH26" s="209"/>
      <c r="CI26" s="209"/>
      <c r="CJ26" s="209"/>
      <c r="CK26" s="209"/>
      <c r="CL26" s="209"/>
    </row>
    <row r="27" s="125" customFormat="1" ht="100" customHeight="1" spans="1:90">
      <c r="A27" s="156" t="s">
        <v>58</v>
      </c>
      <c r="B27" s="148" t="s">
        <v>105</v>
      </c>
      <c r="C27" s="148"/>
      <c r="D27" s="148"/>
      <c r="E27" s="149"/>
      <c r="F27" s="149"/>
      <c r="G27" s="149"/>
      <c r="H27" s="149"/>
      <c r="I27" s="149"/>
      <c r="J27" s="148"/>
      <c r="K27" s="174"/>
      <c r="L27" s="174"/>
      <c r="M27" s="174"/>
      <c r="N27" s="174"/>
      <c r="O27" s="174"/>
      <c r="P27" s="174"/>
      <c r="Q27" s="174"/>
      <c r="R27" s="174"/>
      <c r="S27" s="174"/>
      <c r="T27" s="174"/>
      <c r="U27" s="174"/>
      <c r="V27" s="174"/>
      <c r="W27" s="185"/>
      <c r="X27" s="185"/>
      <c r="Y27" s="185"/>
      <c r="Z27" s="185"/>
      <c r="AA27" s="192"/>
      <c r="AB27" s="192"/>
      <c r="AC27" s="192"/>
      <c r="AD27" s="192"/>
      <c r="AE27" s="192"/>
      <c r="AF27" s="192"/>
      <c r="AG27" s="192"/>
      <c r="AH27" s="209"/>
      <c r="AI27" s="209"/>
      <c r="AJ27" s="209"/>
      <c r="AK27" s="209"/>
      <c r="AL27" s="209"/>
      <c r="AM27" s="209"/>
      <c r="AN27" s="209"/>
      <c r="AO27" s="209"/>
      <c r="AP27" s="209"/>
      <c r="AQ27" s="209"/>
      <c r="AR27" s="209"/>
      <c r="AS27" s="209"/>
      <c r="AT27" s="209"/>
      <c r="AU27" s="209"/>
      <c r="AV27" s="209"/>
      <c r="AW27" s="209"/>
      <c r="AX27" s="209"/>
      <c r="AY27" s="209"/>
      <c r="AZ27" s="209"/>
      <c r="BA27" s="209"/>
      <c r="BB27" s="209"/>
      <c r="BC27" s="209"/>
      <c r="BD27" s="209"/>
      <c r="BE27" s="209"/>
      <c r="BF27" s="209"/>
      <c r="BG27" s="209"/>
      <c r="BH27" s="209"/>
      <c r="BI27" s="209"/>
      <c r="BJ27" s="209"/>
      <c r="BK27" s="209"/>
      <c r="BL27" s="209"/>
      <c r="BM27" s="209"/>
      <c r="BN27" s="209"/>
      <c r="BO27" s="209"/>
      <c r="BP27" s="209"/>
      <c r="BQ27" s="209"/>
      <c r="BR27" s="209"/>
      <c r="BS27" s="209"/>
      <c r="BT27" s="209"/>
      <c r="BU27" s="209"/>
      <c r="BV27" s="209"/>
      <c r="BW27" s="209"/>
      <c r="BX27" s="209"/>
      <c r="BY27" s="209"/>
      <c r="BZ27" s="209"/>
      <c r="CA27" s="209"/>
      <c r="CB27" s="209"/>
      <c r="CC27" s="209"/>
      <c r="CD27" s="209"/>
      <c r="CE27" s="209"/>
      <c r="CF27" s="209"/>
      <c r="CG27" s="209"/>
      <c r="CH27" s="209"/>
      <c r="CI27" s="209"/>
      <c r="CJ27" s="209"/>
      <c r="CK27" s="209"/>
      <c r="CL27" s="209"/>
    </row>
    <row r="28" s="125" customFormat="1" ht="100" customHeight="1" spans="1:90">
      <c r="A28" s="156" t="s">
        <v>58</v>
      </c>
      <c r="B28" s="148" t="s">
        <v>106</v>
      </c>
      <c r="C28" s="148"/>
      <c r="D28" s="148"/>
      <c r="E28" s="149"/>
      <c r="F28" s="149"/>
      <c r="G28" s="149"/>
      <c r="H28" s="149"/>
      <c r="I28" s="149"/>
      <c r="J28" s="148"/>
      <c r="K28" s="174">
        <v>0</v>
      </c>
      <c r="L28" s="174">
        <v>0</v>
      </c>
      <c r="M28" s="174">
        <v>0</v>
      </c>
      <c r="N28" s="174">
        <v>0</v>
      </c>
      <c r="O28" s="174">
        <v>0</v>
      </c>
      <c r="P28" s="174">
        <v>0</v>
      </c>
      <c r="Q28" s="174">
        <v>0</v>
      </c>
      <c r="R28" s="174">
        <v>0</v>
      </c>
      <c r="S28" s="174">
        <v>0</v>
      </c>
      <c r="T28" s="174">
        <v>0</v>
      </c>
      <c r="U28" s="174">
        <v>0</v>
      </c>
      <c r="V28" s="174">
        <v>0</v>
      </c>
      <c r="W28" s="185"/>
      <c r="X28" s="185"/>
      <c r="Y28" s="185"/>
      <c r="Z28" s="185"/>
      <c r="AA28" s="192"/>
      <c r="AB28" s="192"/>
      <c r="AC28" s="192"/>
      <c r="AD28" s="192"/>
      <c r="AE28" s="192"/>
      <c r="AF28" s="192"/>
      <c r="AG28" s="192"/>
      <c r="AH28" s="209"/>
      <c r="AI28" s="209"/>
      <c r="AJ28" s="209"/>
      <c r="AK28" s="209"/>
      <c r="AL28" s="209"/>
      <c r="AM28" s="209"/>
      <c r="AN28" s="209"/>
      <c r="AO28" s="209"/>
      <c r="AP28" s="209"/>
      <c r="AQ28" s="209"/>
      <c r="AR28" s="209"/>
      <c r="AS28" s="209"/>
      <c r="AT28" s="209"/>
      <c r="AU28" s="209"/>
      <c r="AV28" s="209"/>
      <c r="AW28" s="209"/>
      <c r="AX28" s="209"/>
      <c r="AY28" s="209"/>
      <c r="AZ28" s="209"/>
      <c r="BA28" s="209"/>
      <c r="BB28" s="209"/>
      <c r="BC28" s="209"/>
      <c r="BD28" s="209"/>
      <c r="BE28" s="209"/>
      <c r="BF28" s="209"/>
      <c r="BG28" s="209"/>
      <c r="BH28" s="209"/>
      <c r="BI28" s="209"/>
      <c r="BJ28" s="209"/>
      <c r="BK28" s="209"/>
      <c r="BL28" s="209"/>
      <c r="BM28" s="209"/>
      <c r="BN28" s="209"/>
      <c r="BO28" s="209"/>
      <c r="BP28" s="209"/>
      <c r="BQ28" s="209"/>
      <c r="BR28" s="209"/>
      <c r="BS28" s="209"/>
      <c r="BT28" s="209"/>
      <c r="BU28" s="209"/>
      <c r="BV28" s="209"/>
      <c r="BW28" s="209"/>
      <c r="BX28" s="209"/>
      <c r="BY28" s="209"/>
      <c r="BZ28" s="209"/>
      <c r="CA28" s="209"/>
      <c r="CB28" s="209"/>
      <c r="CC28" s="209"/>
      <c r="CD28" s="209"/>
      <c r="CE28" s="209"/>
      <c r="CF28" s="209"/>
      <c r="CG28" s="209"/>
      <c r="CH28" s="209"/>
      <c r="CI28" s="209"/>
      <c r="CJ28" s="209"/>
      <c r="CK28" s="209"/>
      <c r="CL28" s="209"/>
    </row>
    <row r="29" s="125" customFormat="1" ht="100" customHeight="1" spans="1:90">
      <c r="A29" s="156" t="s">
        <v>58</v>
      </c>
      <c r="B29" s="148" t="s">
        <v>117</v>
      </c>
      <c r="C29" s="148"/>
      <c r="D29" s="148"/>
      <c r="E29" s="149"/>
      <c r="F29" s="149"/>
      <c r="G29" s="149"/>
      <c r="H29" s="149"/>
      <c r="I29" s="149"/>
      <c r="J29" s="148"/>
      <c r="K29" s="174"/>
      <c r="L29" s="174"/>
      <c r="M29" s="174"/>
      <c r="N29" s="174"/>
      <c r="O29" s="174"/>
      <c r="P29" s="174"/>
      <c r="Q29" s="174"/>
      <c r="R29" s="174"/>
      <c r="S29" s="174"/>
      <c r="T29" s="174"/>
      <c r="U29" s="174"/>
      <c r="V29" s="174"/>
      <c r="W29" s="183"/>
      <c r="X29" s="185"/>
      <c r="Y29" s="183"/>
      <c r="Z29" s="185"/>
      <c r="AA29" s="192"/>
      <c r="AB29" s="188"/>
      <c r="AC29" s="188"/>
      <c r="AD29" s="188"/>
      <c r="AE29" s="188"/>
      <c r="AF29" s="188"/>
      <c r="AG29" s="192"/>
      <c r="AH29" s="209"/>
      <c r="AI29" s="209"/>
      <c r="AJ29" s="209"/>
      <c r="AK29" s="209"/>
      <c r="AL29" s="209"/>
      <c r="AM29" s="209"/>
      <c r="AN29" s="209"/>
      <c r="AO29" s="209"/>
      <c r="AP29" s="209"/>
      <c r="AQ29" s="209"/>
      <c r="AR29" s="209"/>
      <c r="AS29" s="209"/>
      <c r="AT29" s="209"/>
      <c r="AU29" s="209"/>
      <c r="AV29" s="209"/>
      <c r="AW29" s="209"/>
      <c r="AX29" s="209"/>
      <c r="AY29" s="209"/>
      <c r="AZ29" s="209"/>
      <c r="BA29" s="209"/>
      <c r="BB29" s="209"/>
      <c r="BC29" s="209"/>
      <c r="BD29" s="209"/>
      <c r="BE29" s="209"/>
      <c r="BF29" s="209"/>
      <c r="BG29" s="209"/>
      <c r="BH29" s="209"/>
      <c r="BI29" s="209"/>
      <c r="BJ29" s="209"/>
      <c r="BK29" s="209"/>
      <c r="BL29" s="209"/>
      <c r="BM29" s="209"/>
      <c r="BN29" s="209"/>
      <c r="BO29" s="209"/>
      <c r="BP29" s="209"/>
      <c r="BQ29" s="209"/>
      <c r="BR29" s="209"/>
      <c r="BS29" s="209"/>
      <c r="BT29" s="209"/>
      <c r="BU29" s="209"/>
      <c r="BV29" s="209"/>
      <c r="BW29" s="209"/>
      <c r="BX29" s="209"/>
      <c r="BY29" s="209"/>
      <c r="BZ29" s="209"/>
      <c r="CA29" s="209"/>
      <c r="CB29" s="209"/>
      <c r="CC29" s="209"/>
      <c r="CD29" s="209"/>
      <c r="CE29" s="209"/>
      <c r="CF29" s="209"/>
      <c r="CG29" s="209"/>
      <c r="CH29" s="209"/>
      <c r="CI29" s="209"/>
      <c r="CJ29" s="209"/>
      <c r="CK29" s="209"/>
      <c r="CL29" s="209"/>
    </row>
    <row r="30" s="122" customFormat="1" ht="100" customHeight="1" spans="1:90">
      <c r="A30" s="156" t="s">
        <v>58</v>
      </c>
      <c r="B30" s="148" t="s">
        <v>118</v>
      </c>
      <c r="C30" s="148"/>
      <c r="D30" s="148"/>
      <c r="E30" s="149"/>
      <c r="F30" s="149"/>
      <c r="G30" s="149"/>
      <c r="H30" s="149"/>
      <c r="I30" s="149"/>
      <c r="J30" s="148"/>
      <c r="K30" s="178"/>
      <c r="L30" s="178"/>
      <c r="M30" s="178"/>
      <c r="N30" s="178"/>
      <c r="O30" s="178"/>
      <c r="P30" s="178"/>
      <c r="Q30" s="178"/>
      <c r="R30" s="178"/>
      <c r="S30" s="178"/>
      <c r="T30" s="178"/>
      <c r="U30" s="178"/>
      <c r="V30" s="178"/>
      <c r="W30" s="184"/>
      <c r="X30" s="184"/>
      <c r="Y30" s="184"/>
      <c r="Z30" s="184"/>
      <c r="AA30" s="190"/>
      <c r="AB30" s="190"/>
      <c r="AC30" s="190"/>
      <c r="AD30" s="190"/>
      <c r="AE30" s="190"/>
      <c r="AF30" s="190"/>
      <c r="AG30" s="190"/>
      <c r="AH30" s="206"/>
      <c r="AI30" s="206"/>
      <c r="AJ30" s="206"/>
      <c r="AK30" s="206"/>
      <c r="AL30" s="206"/>
      <c r="AM30" s="206"/>
      <c r="AN30" s="206"/>
      <c r="AO30" s="206"/>
      <c r="AP30" s="206"/>
      <c r="AQ30" s="206"/>
      <c r="AR30" s="206"/>
      <c r="AS30" s="206"/>
      <c r="AT30" s="206"/>
      <c r="AU30" s="206"/>
      <c r="AV30" s="206"/>
      <c r="AW30" s="206"/>
      <c r="AX30" s="206"/>
      <c r="AY30" s="206"/>
      <c r="AZ30" s="206"/>
      <c r="BA30" s="206"/>
      <c r="BB30" s="206"/>
      <c r="BC30" s="206"/>
      <c r="BD30" s="206"/>
      <c r="BE30" s="206"/>
      <c r="BF30" s="206"/>
      <c r="BG30" s="206"/>
      <c r="BH30" s="206"/>
      <c r="BI30" s="206"/>
      <c r="BJ30" s="206"/>
      <c r="BK30" s="206"/>
      <c r="BL30" s="206"/>
      <c r="BM30" s="206"/>
      <c r="BN30" s="206"/>
      <c r="BO30" s="206"/>
      <c r="BP30" s="206"/>
      <c r="BQ30" s="206"/>
      <c r="BR30" s="206"/>
      <c r="BS30" s="206"/>
      <c r="BT30" s="206"/>
      <c r="BU30" s="206"/>
      <c r="BV30" s="206"/>
      <c r="BW30" s="206"/>
      <c r="BX30" s="206"/>
      <c r="BY30" s="206"/>
      <c r="BZ30" s="206"/>
      <c r="CA30" s="206"/>
      <c r="CB30" s="206"/>
      <c r="CC30" s="206"/>
      <c r="CD30" s="206"/>
      <c r="CE30" s="206"/>
      <c r="CF30" s="206"/>
      <c r="CG30" s="206"/>
      <c r="CH30" s="206"/>
      <c r="CI30" s="206"/>
      <c r="CJ30" s="206"/>
      <c r="CK30" s="206"/>
      <c r="CL30" s="206"/>
    </row>
    <row r="31" s="122" customFormat="1" ht="100" customHeight="1" spans="1:90">
      <c r="A31" s="156" t="s">
        <v>41</v>
      </c>
      <c r="B31" s="148" t="s">
        <v>119</v>
      </c>
      <c r="C31" s="148"/>
      <c r="D31" s="148"/>
      <c r="E31" s="149"/>
      <c r="F31" s="149"/>
      <c r="G31" s="149"/>
      <c r="H31" s="149"/>
      <c r="I31" s="149"/>
      <c r="J31" s="148"/>
      <c r="K31" s="178">
        <f t="shared" ref="K31:O31" si="19">K32+K33+K34</f>
        <v>0</v>
      </c>
      <c r="L31" s="178">
        <f t="shared" si="19"/>
        <v>0</v>
      </c>
      <c r="M31" s="178">
        <f t="shared" si="19"/>
        <v>0</v>
      </c>
      <c r="N31" s="178">
        <f t="shared" si="19"/>
        <v>0</v>
      </c>
      <c r="O31" s="178">
        <f t="shared" si="19"/>
        <v>0</v>
      </c>
      <c r="P31" s="178">
        <f t="shared" ref="P31:V31" si="20">P32+P33+P34</f>
        <v>0</v>
      </c>
      <c r="Q31" s="178">
        <f t="shared" si="20"/>
        <v>0</v>
      </c>
      <c r="R31" s="178">
        <f t="shared" si="20"/>
        <v>0</v>
      </c>
      <c r="S31" s="178">
        <f t="shared" si="20"/>
        <v>0</v>
      </c>
      <c r="T31" s="178">
        <f t="shared" si="20"/>
        <v>0</v>
      </c>
      <c r="U31" s="178">
        <f t="shared" si="20"/>
        <v>0</v>
      </c>
      <c r="V31" s="178">
        <f t="shared" si="20"/>
        <v>0</v>
      </c>
      <c r="W31" s="184"/>
      <c r="X31" s="184"/>
      <c r="Y31" s="184"/>
      <c r="Z31" s="184"/>
      <c r="AA31" s="190"/>
      <c r="AB31" s="190"/>
      <c r="AC31" s="190"/>
      <c r="AD31" s="190"/>
      <c r="AE31" s="190"/>
      <c r="AF31" s="190"/>
      <c r="AG31" s="190"/>
      <c r="AH31" s="206"/>
      <c r="AI31" s="206"/>
      <c r="AJ31" s="206"/>
      <c r="AK31" s="206"/>
      <c r="AL31" s="206"/>
      <c r="AM31" s="206"/>
      <c r="AN31" s="206"/>
      <c r="AO31" s="206"/>
      <c r="AP31" s="206"/>
      <c r="AQ31" s="206"/>
      <c r="AR31" s="206"/>
      <c r="AS31" s="206"/>
      <c r="AT31" s="206"/>
      <c r="AU31" s="206"/>
      <c r="AV31" s="206"/>
      <c r="AW31" s="206"/>
      <c r="AX31" s="206"/>
      <c r="AY31" s="206"/>
      <c r="AZ31" s="206"/>
      <c r="BA31" s="206"/>
      <c r="BB31" s="206"/>
      <c r="BC31" s="206"/>
      <c r="BD31" s="206"/>
      <c r="BE31" s="206"/>
      <c r="BF31" s="206"/>
      <c r="BG31" s="206"/>
      <c r="BH31" s="206"/>
      <c r="BI31" s="206"/>
      <c r="BJ31" s="206"/>
      <c r="BK31" s="206"/>
      <c r="BL31" s="206"/>
      <c r="BM31" s="206"/>
      <c r="BN31" s="206"/>
      <c r="BO31" s="206"/>
      <c r="BP31" s="206"/>
      <c r="BQ31" s="206"/>
      <c r="BR31" s="206"/>
      <c r="BS31" s="206"/>
      <c r="BT31" s="206"/>
      <c r="BU31" s="206"/>
      <c r="BV31" s="206"/>
      <c r="BW31" s="206"/>
      <c r="BX31" s="206"/>
      <c r="BY31" s="206"/>
      <c r="BZ31" s="206"/>
      <c r="CA31" s="206"/>
      <c r="CB31" s="206"/>
      <c r="CC31" s="206"/>
      <c r="CD31" s="206"/>
      <c r="CE31" s="206"/>
      <c r="CF31" s="206"/>
      <c r="CG31" s="206"/>
      <c r="CH31" s="206"/>
      <c r="CI31" s="206"/>
      <c r="CJ31" s="206"/>
      <c r="CK31" s="206"/>
      <c r="CL31" s="206"/>
    </row>
    <row r="32" s="122" customFormat="1" ht="100" customHeight="1" spans="1:90">
      <c r="A32" s="156" t="s">
        <v>58</v>
      </c>
      <c r="B32" s="148" t="s">
        <v>120</v>
      </c>
      <c r="C32" s="148"/>
      <c r="D32" s="148"/>
      <c r="E32" s="149"/>
      <c r="F32" s="149"/>
      <c r="G32" s="149"/>
      <c r="H32" s="149"/>
      <c r="I32" s="149"/>
      <c r="J32" s="148"/>
      <c r="K32" s="178">
        <v>0</v>
      </c>
      <c r="L32" s="178">
        <v>0</v>
      </c>
      <c r="M32" s="178">
        <v>0</v>
      </c>
      <c r="N32" s="178">
        <v>0</v>
      </c>
      <c r="O32" s="178">
        <v>0</v>
      </c>
      <c r="P32" s="178">
        <v>0</v>
      </c>
      <c r="Q32" s="178">
        <v>0</v>
      </c>
      <c r="R32" s="178">
        <v>0</v>
      </c>
      <c r="S32" s="178">
        <v>0</v>
      </c>
      <c r="T32" s="178">
        <v>0</v>
      </c>
      <c r="U32" s="178">
        <v>0</v>
      </c>
      <c r="V32" s="178">
        <v>0</v>
      </c>
      <c r="W32" s="184"/>
      <c r="X32" s="184"/>
      <c r="Y32" s="184"/>
      <c r="Z32" s="184"/>
      <c r="AA32" s="190"/>
      <c r="AB32" s="190"/>
      <c r="AC32" s="190"/>
      <c r="AD32" s="190"/>
      <c r="AE32" s="190"/>
      <c r="AF32" s="190"/>
      <c r="AG32" s="190"/>
      <c r="AH32" s="206"/>
      <c r="AI32" s="206"/>
      <c r="AJ32" s="206"/>
      <c r="AK32" s="206"/>
      <c r="AL32" s="206"/>
      <c r="AM32" s="206"/>
      <c r="AN32" s="206"/>
      <c r="AO32" s="206"/>
      <c r="AP32" s="206"/>
      <c r="AQ32" s="206"/>
      <c r="AR32" s="206"/>
      <c r="AS32" s="206"/>
      <c r="AT32" s="206"/>
      <c r="AU32" s="206"/>
      <c r="AV32" s="206"/>
      <c r="AW32" s="206"/>
      <c r="AX32" s="206"/>
      <c r="AY32" s="206"/>
      <c r="AZ32" s="206"/>
      <c r="BA32" s="206"/>
      <c r="BB32" s="206"/>
      <c r="BC32" s="206"/>
      <c r="BD32" s="206"/>
      <c r="BE32" s="206"/>
      <c r="BF32" s="206"/>
      <c r="BG32" s="206"/>
      <c r="BH32" s="206"/>
      <c r="BI32" s="206"/>
      <c r="BJ32" s="206"/>
      <c r="BK32" s="206"/>
      <c r="BL32" s="206"/>
      <c r="BM32" s="206"/>
      <c r="BN32" s="206"/>
      <c r="BO32" s="206"/>
      <c r="BP32" s="206"/>
      <c r="BQ32" s="206"/>
      <c r="BR32" s="206"/>
      <c r="BS32" s="206"/>
      <c r="BT32" s="206"/>
      <c r="BU32" s="206"/>
      <c r="BV32" s="206"/>
      <c r="BW32" s="206"/>
      <c r="BX32" s="206"/>
      <c r="BY32" s="206"/>
      <c r="BZ32" s="206"/>
      <c r="CA32" s="206"/>
      <c r="CB32" s="206"/>
      <c r="CC32" s="206"/>
      <c r="CD32" s="206"/>
      <c r="CE32" s="206"/>
      <c r="CF32" s="206"/>
      <c r="CG32" s="206"/>
      <c r="CH32" s="206"/>
      <c r="CI32" s="206"/>
      <c r="CJ32" s="206"/>
      <c r="CK32" s="206"/>
      <c r="CL32" s="206"/>
    </row>
    <row r="33" s="122" customFormat="1" ht="100" customHeight="1" spans="1:90">
      <c r="A33" s="156" t="s">
        <v>58</v>
      </c>
      <c r="B33" s="148" t="s">
        <v>149</v>
      </c>
      <c r="C33" s="148"/>
      <c r="D33" s="148"/>
      <c r="E33" s="149"/>
      <c r="F33" s="149"/>
      <c r="G33" s="149"/>
      <c r="H33" s="149"/>
      <c r="I33" s="149"/>
      <c r="J33" s="148"/>
      <c r="K33" s="178"/>
      <c r="L33" s="178"/>
      <c r="M33" s="178"/>
      <c r="N33" s="178"/>
      <c r="O33" s="178"/>
      <c r="P33" s="178"/>
      <c r="Q33" s="178"/>
      <c r="R33" s="178"/>
      <c r="S33" s="178"/>
      <c r="T33" s="178"/>
      <c r="U33" s="178"/>
      <c r="V33" s="178"/>
      <c r="W33" s="184"/>
      <c r="X33" s="184"/>
      <c r="Y33" s="184"/>
      <c r="Z33" s="184"/>
      <c r="AA33" s="190"/>
      <c r="AB33" s="190"/>
      <c r="AC33" s="190"/>
      <c r="AD33" s="190"/>
      <c r="AE33" s="190"/>
      <c r="AF33" s="190"/>
      <c r="AG33" s="190"/>
      <c r="AH33" s="206"/>
      <c r="AI33" s="206"/>
      <c r="AJ33" s="206"/>
      <c r="AK33" s="206"/>
      <c r="AL33" s="206"/>
      <c r="AM33" s="206"/>
      <c r="AN33" s="206"/>
      <c r="AO33" s="206"/>
      <c r="AP33" s="206"/>
      <c r="AQ33" s="206"/>
      <c r="AR33" s="206"/>
      <c r="AS33" s="206"/>
      <c r="AT33" s="206"/>
      <c r="AU33" s="206"/>
      <c r="AV33" s="206"/>
      <c r="AW33" s="206"/>
      <c r="AX33" s="206"/>
      <c r="AY33" s="206"/>
      <c r="AZ33" s="206"/>
      <c r="BA33" s="206"/>
      <c r="BB33" s="206"/>
      <c r="BC33" s="206"/>
      <c r="BD33" s="206"/>
      <c r="BE33" s="206"/>
      <c r="BF33" s="206"/>
      <c r="BG33" s="206"/>
      <c r="BH33" s="206"/>
      <c r="BI33" s="206"/>
      <c r="BJ33" s="206"/>
      <c r="BK33" s="206"/>
      <c r="BL33" s="206"/>
      <c r="BM33" s="206"/>
      <c r="BN33" s="206"/>
      <c r="BO33" s="206"/>
      <c r="BP33" s="206"/>
      <c r="BQ33" s="206"/>
      <c r="BR33" s="206"/>
      <c r="BS33" s="206"/>
      <c r="BT33" s="206"/>
      <c r="BU33" s="206"/>
      <c r="BV33" s="206"/>
      <c r="BW33" s="206"/>
      <c r="BX33" s="206"/>
      <c r="BY33" s="206"/>
      <c r="BZ33" s="206"/>
      <c r="CA33" s="206"/>
      <c r="CB33" s="206"/>
      <c r="CC33" s="206"/>
      <c r="CD33" s="206"/>
      <c r="CE33" s="206"/>
      <c r="CF33" s="206"/>
      <c r="CG33" s="206"/>
      <c r="CH33" s="206"/>
      <c r="CI33" s="206"/>
      <c r="CJ33" s="206"/>
      <c r="CK33" s="206"/>
      <c r="CL33" s="206"/>
    </row>
    <row r="34" s="122" customFormat="1" ht="100" customHeight="1" spans="1:90">
      <c r="A34" s="156" t="s">
        <v>58</v>
      </c>
      <c r="B34" s="148" t="s">
        <v>150</v>
      </c>
      <c r="C34" s="148"/>
      <c r="D34" s="148"/>
      <c r="E34" s="149"/>
      <c r="F34" s="149"/>
      <c r="G34" s="149"/>
      <c r="H34" s="149"/>
      <c r="I34" s="149"/>
      <c r="J34" s="148"/>
      <c r="K34" s="178"/>
      <c r="L34" s="178"/>
      <c r="M34" s="178"/>
      <c r="N34" s="178"/>
      <c r="O34" s="178"/>
      <c r="P34" s="178"/>
      <c r="Q34" s="178"/>
      <c r="R34" s="178"/>
      <c r="S34" s="178"/>
      <c r="T34" s="178"/>
      <c r="U34" s="178"/>
      <c r="V34" s="178"/>
      <c r="W34" s="184"/>
      <c r="X34" s="184"/>
      <c r="Y34" s="184"/>
      <c r="Z34" s="184"/>
      <c r="AA34" s="190"/>
      <c r="AB34" s="190"/>
      <c r="AC34" s="190"/>
      <c r="AD34" s="190"/>
      <c r="AE34" s="190"/>
      <c r="AF34" s="190"/>
      <c r="AG34" s="190"/>
      <c r="AH34" s="206"/>
      <c r="AI34" s="206"/>
      <c r="AJ34" s="206"/>
      <c r="AK34" s="206"/>
      <c r="AL34" s="206"/>
      <c r="AM34" s="206"/>
      <c r="AN34" s="206"/>
      <c r="AO34" s="206"/>
      <c r="AP34" s="206"/>
      <c r="AQ34" s="206"/>
      <c r="AR34" s="206"/>
      <c r="AS34" s="206"/>
      <c r="AT34" s="206"/>
      <c r="AU34" s="206"/>
      <c r="AV34" s="206"/>
      <c r="AW34" s="206"/>
      <c r="AX34" s="206"/>
      <c r="AY34" s="206"/>
      <c r="AZ34" s="206"/>
      <c r="BA34" s="206"/>
      <c r="BB34" s="206"/>
      <c r="BC34" s="206"/>
      <c r="BD34" s="206"/>
      <c r="BE34" s="206"/>
      <c r="BF34" s="206"/>
      <c r="BG34" s="206"/>
      <c r="BH34" s="206"/>
      <c r="BI34" s="206"/>
      <c r="BJ34" s="206"/>
      <c r="BK34" s="206"/>
      <c r="BL34" s="206"/>
      <c r="BM34" s="206"/>
      <c r="BN34" s="206"/>
      <c r="BO34" s="206"/>
      <c r="BP34" s="206"/>
      <c r="BQ34" s="206"/>
      <c r="BR34" s="206"/>
      <c r="BS34" s="206"/>
      <c r="BT34" s="206"/>
      <c r="BU34" s="206"/>
      <c r="BV34" s="206"/>
      <c r="BW34" s="206"/>
      <c r="BX34" s="206"/>
      <c r="BY34" s="206"/>
      <c r="BZ34" s="206"/>
      <c r="CA34" s="206"/>
      <c r="CB34" s="206"/>
      <c r="CC34" s="206"/>
      <c r="CD34" s="206"/>
      <c r="CE34" s="206"/>
      <c r="CF34" s="206"/>
      <c r="CG34" s="206"/>
      <c r="CH34" s="206"/>
      <c r="CI34" s="206"/>
      <c r="CJ34" s="206"/>
      <c r="CK34" s="206"/>
      <c r="CL34" s="206"/>
    </row>
    <row r="35" s="122" customFormat="1" ht="100" customHeight="1" spans="1:90">
      <c r="A35" s="156" t="s">
        <v>41</v>
      </c>
      <c r="B35" s="148" t="s">
        <v>151</v>
      </c>
      <c r="C35" s="148"/>
      <c r="D35" s="148"/>
      <c r="E35" s="149"/>
      <c r="F35" s="149"/>
      <c r="G35" s="149"/>
      <c r="H35" s="149"/>
      <c r="I35" s="149"/>
      <c r="J35" s="148"/>
      <c r="K35" s="178">
        <f t="shared" ref="K35:O35" si="21">K36+K37+K38+K39</f>
        <v>0</v>
      </c>
      <c r="L35" s="178">
        <f t="shared" si="21"/>
        <v>0</v>
      </c>
      <c r="M35" s="178">
        <f t="shared" si="21"/>
        <v>0</v>
      </c>
      <c r="N35" s="178">
        <f t="shared" si="21"/>
        <v>0</v>
      </c>
      <c r="O35" s="178">
        <f t="shared" si="21"/>
        <v>0</v>
      </c>
      <c r="P35" s="178">
        <f t="shared" ref="P35:V35" si="22">P36+P37+P38+P39</f>
        <v>0</v>
      </c>
      <c r="Q35" s="178">
        <f t="shared" si="22"/>
        <v>0</v>
      </c>
      <c r="R35" s="178">
        <f t="shared" si="22"/>
        <v>0</v>
      </c>
      <c r="S35" s="178">
        <f t="shared" si="22"/>
        <v>0</v>
      </c>
      <c r="T35" s="178">
        <f t="shared" si="22"/>
        <v>0</v>
      </c>
      <c r="U35" s="178">
        <f t="shared" si="22"/>
        <v>0</v>
      </c>
      <c r="V35" s="178">
        <f t="shared" si="22"/>
        <v>0</v>
      </c>
      <c r="W35" s="184"/>
      <c r="X35" s="184"/>
      <c r="Y35" s="184"/>
      <c r="Z35" s="184"/>
      <c r="AA35" s="190"/>
      <c r="AB35" s="190"/>
      <c r="AC35" s="190"/>
      <c r="AD35" s="190"/>
      <c r="AE35" s="190"/>
      <c r="AF35" s="190"/>
      <c r="AG35" s="190"/>
      <c r="AH35" s="206"/>
      <c r="AI35" s="206"/>
      <c r="AJ35" s="206"/>
      <c r="AK35" s="206"/>
      <c r="AL35" s="206"/>
      <c r="AM35" s="206"/>
      <c r="AN35" s="206"/>
      <c r="AO35" s="206"/>
      <c r="AP35" s="206"/>
      <c r="AQ35" s="206"/>
      <c r="AR35" s="206"/>
      <c r="AS35" s="206"/>
      <c r="AT35" s="206"/>
      <c r="AU35" s="206"/>
      <c r="AV35" s="206"/>
      <c r="AW35" s="206"/>
      <c r="AX35" s="206"/>
      <c r="AY35" s="206"/>
      <c r="AZ35" s="206"/>
      <c r="BA35" s="206"/>
      <c r="BB35" s="206"/>
      <c r="BC35" s="206"/>
      <c r="BD35" s="206"/>
      <c r="BE35" s="206"/>
      <c r="BF35" s="206"/>
      <c r="BG35" s="206"/>
      <c r="BH35" s="206"/>
      <c r="BI35" s="206"/>
      <c r="BJ35" s="206"/>
      <c r="BK35" s="206"/>
      <c r="BL35" s="206"/>
      <c r="BM35" s="206"/>
      <c r="BN35" s="206"/>
      <c r="BO35" s="206"/>
      <c r="BP35" s="206"/>
      <c r="BQ35" s="206"/>
      <c r="BR35" s="206"/>
      <c r="BS35" s="206"/>
      <c r="BT35" s="206"/>
      <c r="BU35" s="206"/>
      <c r="BV35" s="206"/>
      <c r="BW35" s="206"/>
      <c r="BX35" s="206"/>
      <c r="BY35" s="206"/>
      <c r="BZ35" s="206"/>
      <c r="CA35" s="206"/>
      <c r="CB35" s="206"/>
      <c r="CC35" s="206"/>
      <c r="CD35" s="206"/>
      <c r="CE35" s="206"/>
      <c r="CF35" s="206"/>
      <c r="CG35" s="206"/>
      <c r="CH35" s="206"/>
      <c r="CI35" s="206"/>
      <c r="CJ35" s="206"/>
      <c r="CK35" s="206"/>
      <c r="CL35" s="206"/>
    </row>
    <row r="36" s="122" customFormat="1" ht="100" customHeight="1" spans="1:90">
      <c r="A36" s="156" t="s">
        <v>58</v>
      </c>
      <c r="B36" s="148" t="s">
        <v>152</v>
      </c>
      <c r="C36" s="148"/>
      <c r="D36" s="148"/>
      <c r="E36" s="149"/>
      <c r="F36" s="149"/>
      <c r="G36" s="149"/>
      <c r="H36" s="149"/>
      <c r="I36" s="149"/>
      <c r="J36" s="148"/>
      <c r="K36" s="178"/>
      <c r="L36" s="178"/>
      <c r="M36" s="178"/>
      <c r="N36" s="178"/>
      <c r="O36" s="178"/>
      <c r="P36" s="178"/>
      <c r="Q36" s="178"/>
      <c r="R36" s="178"/>
      <c r="S36" s="178"/>
      <c r="T36" s="178"/>
      <c r="U36" s="178"/>
      <c r="V36" s="178"/>
      <c r="W36" s="184"/>
      <c r="X36" s="184"/>
      <c r="Y36" s="184"/>
      <c r="Z36" s="184"/>
      <c r="AA36" s="190"/>
      <c r="AB36" s="190"/>
      <c r="AC36" s="190"/>
      <c r="AD36" s="190"/>
      <c r="AE36" s="190"/>
      <c r="AF36" s="190"/>
      <c r="AG36" s="190"/>
      <c r="AH36" s="206"/>
      <c r="AI36" s="206"/>
      <c r="AJ36" s="206"/>
      <c r="AK36" s="206"/>
      <c r="AL36" s="206"/>
      <c r="AM36" s="206"/>
      <c r="AN36" s="206"/>
      <c r="AO36" s="206"/>
      <c r="AP36" s="206"/>
      <c r="AQ36" s="206"/>
      <c r="AR36" s="206"/>
      <c r="AS36" s="206"/>
      <c r="AT36" s="206"/>
      <c r="AU36" s="206"/>
      <c r="AV36" s="206"/>
      <c r="AW36" s="206"/>
      <c r="AX36" s="206"/>
      <c r="AY36" s="206"/>
      <c r="AZ36" s="206"/>
      <c r="BA36" s="206"/>
      <c r="BB36" s="206"/>
      <c r="BC36" s="206"/>
      <c r="BD36" s="206"/>
      <c r="BE36" s="206"/>
      <c r="BF36" s="206"/>
      <c r="BG36" s="206"/>
      <c r="BH36" s="206"/>
      <c r="BI36" s="206"/>
      <c r="BJ36" s="206"/>
      <c r="BK36" s="206"/>
      <c r="BL36" s="206"/>
      <c r="BM36" s="206"/>
      <c r="BN36" s="206"/>
      <c r="BO36" s="206"/>
      <c r="BP36" s="206"/>
      <c r="BQ36" s="206"/>
      <c r="BR36" s="206"/>
      <c r="BS36" s="206"/>
      <c r="BT36" s="206"/>
      <c r="BU36" s="206"/>
      <c r="BV36" s="206"/>
      <c r="BW36" s="206"/>
      <c r="BX36" s="206"/>
      <c r="BY36" s="206"/>
      <c r="BZ36" s="206"/>
      <c r="CA36" s="206"/>
      <c r="CB36" s="206"/>
      <c r="CC36" s="206"/>
      <c r="CD36" s="206"/>
      <c r="CE36" s="206"/>
      <c r="CF36" s="206"/>
      <c r="CG36" s="206"/>
      <c r="CH36" s="206"/>
      <c r="CI36" s="206"/>
      <c r="CJ36" s="206"/>
      <c r="CK36" s="206"/>
      <c r="CL36" s="206"/>
    </row>
    <row r="37" s="122" customFormat="1" ht="100" customHeight="1" spans="1:90">
      <c r="A37" s="156" t="s">
        <v>58</v>
      </c>
      <c r="B37" s="148" t="s">
        <v>153</v>
      </c>
      <c r="C37" s="148"/>
      <c r="D37" s="148"/>
      <c r="E37" s="149"/>
      <c r="F37" s="149"/>
      <c r="G37" s="149"/>
      <c r="H37" s="149"/>
      <c r="I37" s="149"/>
      <c r="J37" s="148"/>
      <c r="K37" s="178"/>
      <c r="L37" s="178"/>
      <c r="M37" s="178"/>
      <c r="N37" s="178"/>
      <c r="O37" s="178"/>
      <c r="P37" s="178"/>
      <c r="Q37" s="178"/>
      <c r="R37" s="178"/>
      <c r="S37" s="178"/>
      <c r="T37" s="178"/>
      <c r="U37" s="178"/>
      <c r="V37" s="178"/>
      <c r="W37" s="184"/>
      <c r="X37" s="184"/>
      <c r="Y37" s="184"/>
      <c r="Z37" s="184"/>
      <c r="AA37" s="190"/>
      <c r="AB37" s="190"/>
      <c r="AC37" s="190"/>
      <c r="AD37" s="190"/>
      <c r="AE37" s="190"/>
      <c r="AF37" s="190"/>
      <c r="AG37" s="190"/>
      <c r="AH37" s="206"/>
      <c r="AI37" s="206"/>
      <c r="AJ37" s="206"/>
      <c r="AK37" s="206"/>
      <c r="AL37" s="206"/>
      <c r="AM37" s="206"/>
      <c r="AN37" s="206"/>
      <c r="AO37" s="206"/>
      <c r="AP37" s="206"/>
      <c r="AQ37" s="206"/>
      <c r="AR37" s="206"/>
      <c r="AS37" s="206"/>
      <c r="AT37" s="206"/>
      <c r="AU37" s="206"/>
      <c r="AV37" s="206"/>
      <c r="AW37" s="206"/>
      <c r="AX37" s="206"/>
      <c r="AY37" s="206"/>
      <c r="AZ37" s="206"/>
      <c r="BA37" s="206"/>
      <c r="BB37" s="206"/>
      <c r="BC37" s="206"/>
      <c r="BD37" s="206"/>
      <c r="BE37" s="206"/>
      <c r="BF37" s="206"/>
      <c r="BG37" s="206"/>
      <c r="BH37" s="206"/>
      <c r="BI37" s="206"/>
      <c r="BJ37" s="206"/>
      <c r="BK37" s="206"/>
      <c r="BL37" s="206"/>
      <c r="BM37" s="206"/>
      <c r="BN37" s="206"/>
      <c r="BO37" s="206"/>
      <c r="BP37" s="206"/>
      <c r="BQ37" s="206"/>
      <c r="BR37" s="206"/>
      <c r="BS37" s="206"/>
      <c r="BT37" s="206"/>
      <c r="BU37" s="206"/>
      <c r="BV37" s="206"/>
      <c r="BW37" s="206"/>
      <c r="BX37" s="206"/>
      <c r="BY37" s="206"/>
      <c r="BZ37" s="206"/>
      <c r="CA37" s="206"/>
      <c r="CB37" s="206"/>
      <c r="CC37" s="206"/>
      <c r="CD37" s="206"/>
      <c r="CE37" s="206"/>
      <c r="CF37" s="206"/>
      <c r="CG37" s="206"/>
      <c r="CH37" s="206"/>
      <c r="CI37" s="206"/>
      <c r="CJ37" s="206"/>
      <c r="CK37" s="206"/>
      <c r="CL37" s="206"/>
    </row>
    <row r="38" s="122" customFormat="1" ht="100" customHeight="1" spans="1:90">
      <c r="A38" s="156" t="s">
        <v>58</v>
      </c>
      <c r="B38" s="148" t="s">
        <v>154</v>
      </c>
      <c r="C38" s="148"/>
      <c r="D38" s="148"/>
      <c r="E38" s="149"/>
      <c r="F38" s="149"/>
      <c r="G38" s="149"/>
      <c r="H38" s="149"/>
      <c r="I38" s="149"/>
      <c r="J38" s="148"/>
      <c r="K38" s="178"/>
      <c r="L38" s="178"/>
      <c r="M38" s="178"/>
      <c r="N38" s="178"/>
      <c r="O38" s="178"/>
      <c r="P38" s="178"/>
      <c r="Q38" s="178"/>
      <c r="R38" s="178"/>
      <c r="S38" s="178"/>
      <c r="T38" s="178"/>
      <c r="U38" s="178"/>
      <c r="V38" s="178"/>
      <c r="W38" s="184"/>
      <c r="X38" s="184"/>
      <c r="Y38" s="184"/>
      <c r="Z38" s="184"/>
      <c r="AA38" s="190"/>
      <c r="AB38" s="190"/>
      <c r="AC38" s="190"/>
      <c r="AD38" s="190"/>
      <c r="AE38" s="190"/>
      <c r="AF38" s="190"/>
      <c r="AG38" s="190"/>
      <c r="AH38" s="206"/>
      <c r="AI38" s="206"/>
      <c r="AJ38" s="206"/>
      <c r="AK38" s="206"/>
      <c r="AL38" s="206"/>
      <c r="AM38" s="206"/>
      <c r="AN38" s="206"/>
      <c r="AO38" s="206"/>
      <c r="AP38" s="206"/>
      <c r="AQ38" s="206"/>
      <c r="AR38" s="206"/>
      <c r="AS38" s="206"/>
      <c r="AT38" s="206"/>
      <c r="AU38" s="206"/>
      <c r="AV38" s="206"/>
      <c r="AW38" s="206"/>
      <c r="AX38" s="206"/>
      <c r="AY38" s="206"/>
      <c r="AZ38" s="206"/>
      <c r="BA38" s="206"/>
      <c r="BB38" s="206"/>
      <c r="BC38" s="206"/>
      <c r="BD38" s="206"/>
      <c r="BE38" s="206"/>
      <c r="BF38" s="206"/>
      <c r="BG38" s="206"/>
      <c r="BH38" s="206"/>
      <c r="BI38" s="206"/>
      <c r="BJ38" s="206"/>
      <c r="BK38" s="206"/>
      <c r="BL38" s="206"/>
      <c r="BM38" s="206"/>
      <c r="BN38" s="206"/>
      <c r="BO38" s="206"/>
      <c r="BP38" s="206"/>
      <c r="BQ38" s="206"/>
      <c r="BR38" s="206"/>
      <c r="BS38" s="206"/>
      <c r="BT38" s="206"/>
      <c r="BU38" s="206"/>
      <c r="BV38" s="206"/>
      <c r="BW38" s="206"/>
      <c r="BX38" s="206"/>
      <c r="BY38" s="206"/>
      <c r="BZ38" s="206"/>
      <c r="CA38" s="206"/>
      <c r="CB38" s="206"/>
      <c r="CC38" s="206"/>
      <c r="CD38" s="206"/>
      <c r="CE38" s="206"/>
      <c r="CF38" s="206"/>
      <c r="CG38" s="206"/>
      <c r="CH38" s="206"/>
      <c r="CI38" s="206"/>
      <c r="CJ38" s="206"/>
      <c r="CK38" s="206"/>
      <c r="CL38" s="206"/>
    </row>
    <row r="39" s="122" customFormat="1" ht="100" customHeight="1" spans="1:90">
      <c r="A39" s="156" t="s">
        <v>58</v>
      </c>
      <c r="B39" s="148" t="s">
        <v>155</v>
      </c>
      <c r="C39" s="148"/>
      <c r="D39" s="148"/>
      <c r="E39" s="149"/>
      <c r="F39" s="149"/>
      <c r="G39" s="149"/>
      <c r="H39" s="149"/>
      <c r="I39" s="149"/>
      <c r="J39" s="148"/>
      <c r="K39" s="178"/>
      <c r="L39" s="178"/>
      <c r="M39" s="178"/>
      <c r="N39" s="178"/>
      <c r="O39" s="178"/>
      <c r="P39" s="178"/>
      <c r="Q39" s="178"/>
      <c r="R39" s="178"/>
      <c r="S39" s="178"/>
      <c r="T39" s="178"/>
      <c r="U39" s="178"/>
      <c r="V39" s="178"/>
      <c r="W39" s="184"/>
      <c r="X39" s="184"/>
      <c r="Y39" s="184"/>
      <c r="Z39" s="184"/>
      <c r="AA39" s="190"/>
      <c r="AB39" s="190"/>
      <c r="AC39" s="190"/>
      <c r="AD39" s="190"/>
      <c r="AE39" s="190"/>
      <c r="AF39" s="190"/>
      <c r="AG39" s="190"/>
      <c r="AH39" s="206"/>
      <c r="AI39" s="206"/>
      <c r="AJ39" s="206"/>
      <c r="AK39" s="206"/>
      <c r="AL39" s="206"/>
      <c r="AM39" s="206"/>
      <c r="AN39" s="206"/>
      <c r="AO39" s="206"/>
      <c r="AP39" s="206"/>
      <c r="AQ39" s="206"/>
      <c r="AR39" s="206"/>
      <c r="AS39" s="206"/>
      <c r="AT39" s="206"/>
      <c r="AU39" s="206"/>
      <c r="AV39" s="206"/>
      <c r="AW39" s="206"/>
      <c r="AX39" s="206"/>
      <c r="AY39" s="206"/>
      <c r="AZ39" s="206"/>
      <c r="BA39" s="206"/>
      <c r="BB39" s="206"/>
      <c r="BC39" s="206"/>
      <c r="BD39" s="206"/>
      <c r="BE39" s="206"/>
      <c r="BF39" s="206"/>
      <c r="BG39" s="206"/>
      <c r="BH39" s="206"/>
      <c r="BI39" s="206"/>
      <c r="BJ39" s="206"/>
      <c r="BK39" s="206"/>
      <c r="BL39" s="206"/>
      <c r="BM39" s="206"/>
      <c r="BN39" s="206"/>
      <c r="BO39" s="206"/>
      <c r="BP39" s="206"/>
      <c r="BQ39" s="206"/>
      <c r="BR39" s="206"/>
      <c r="BS39" s="206"/>
      <c r="BT39" s="206"/>
      <c r="BU39" s="206"/>
      <c r="BV39" s="206"/>
      <c r="BW39" s="206"/>
      <c r="BX39" s="206"/>
      <c r="BY39" s="206"/>
      <c r="BZ39" s="206"/>
      <c r="CA39" s="206"/>
      <c r="CB39" s="206"/>
      <c r="CC39" s="206"/>
      <c r="CD39" s="206"/>
      <c r="CE39" s="206"/>
      <c r="CF39" s="206"/>
      <c r="CG39" s="206"/>
      <c r="CH39" s="206"/>
      <c r="CI39" s="206"/>
      <c r="CJ39" s="206"/>
      <c r="CK39" s="206"/>
      <c r="CL39" s="206"/>
    </row>
    <row r="40" s="122" customFormat="1" ht="100" customHeight="1" spans="1:90">
      <c r="A40" s="156" t="s">
        <v>41</v>
      </c>
      <c r="B40" s="148" t="s">
        <v>156</v>
      </c>
      <c r="C40" s="148"/>
      <c r="D40" s="148"/>
      <c r="E40" s="149"/>
      <c r="F40" s="149"/>
      <c r="G40" s="149"/>
      <c r="H40" s="149"/>
      <c r="I40" s="149"/>
      <c r="J40" s="148"/>
      <c r="K40" s="178">
        <f t="shared" ref="K40:O40" si="23">K41+K42+K43+K44+K45</f>
        <v>0</v>
      </c>
      <c r="L40" s="178">
        <f t="shared" si="23"/>
        <v>0</v>
      </c>
      <c r="M40" s="178">
        <f t="shared" si="23"/>
        <v>0</v>
      </c>
      <c r="N40" s="178">
        <f t="shared" si="23"/>
        <v>0</v>
      </c>
      <c r="O40" s="178">
        <f t="shared" si="23"/>
        <v>0</v>
      </c>
      <c r="P40" s="178">
        <f t="shared" ref="P40:V40" si="24">P41+P42+P43+P44+P45</f>
        <v>0</v>
      </c>
      <c r="Q40" s="178">
        <f t="shared" si="24"/>
        <v>0</v>
      </c>
      <c r="R40" s="178">
        <f t="shared" si="24"/>
        <v>0</v>
      </c>
      <c r="S40" s="178">
        <f t="shared" si="24"/>
        <v>0</v>
      </c>
      <c r="T40" s="178">
        <f t="shared" si="24"/>
        <v>0</v>
      </c>
      <c r="U40" s="178">
        <f t="shared" si="24"/>
        <v>0</v>
      </c>
      <c r="V40" s="178">
        <f t="shared" si="24"/>
        <v>0</v>
      </c>
      <c r="W40" s="184"/>
      <c r="X40" s="184"/>
      <c r="Y40" s="184"/>
      <c r="Z40" s="184"/>
      <c r="AA40" s="190"/>
      <c r="AB40" s="190"/>
      <c r="AC40" s="190"/>
      <c r="AD40" s="190"/>
      <c r="AE40" s="190"/>
      <c r="AF40" s="190"/>
      <c r="AG40" s="190"/>
      <c r="AH40" s="206"/>
      <c r="AI40" s="206"/>
      <c r="AJ40" s="206"/>
      <c r="AK40" s="206"/>
      <c r="AL40" s="206"/>
      <c r="AM40" s="206"/>
      <c r="AN40" s="206"/>
      <c r="AO40" s="206"/>
      <c r="AP40" s="206"/>
      <c r="AQ40" s="206"/>
      <c r="AR40" s="206"/>
      <c r="AS40" s="206"/>
      <c r="AT40" s="206"/>
      <c r="AU40" s="206"/>
      <c r="AV40" s="206"/>
      <c r="AW40" s="206"/>
      <c r="AX40" s="206"/>
      <c r="AY40" s="206"/>
      <c r="AZ40" s="206"/>
      <c r="BA40" s="206"/>
      <c r="BB40" s="206"/>
      <c r="BC40" s="206"/>
      <c r="BD40" s="206"/>
      <c r="BE40" s="206"/>
      <c r="BF40" s="206"/>
      <c r="BG40" s="206"/>
      <c r="BH40" s="206"/>
      <c r="BI40" s="206"/>
      <c r="BJ40" s="206"/>
      <c r="BK40" s="206"/>
      <c r="BL40" s="206"/>
      <c r="BM40" s="206"/>
      <c r="BN40" s="206"/>
      <c r="BO40" s="206"/>
      <c r="BP40" s="206"/>
      <c r="BQ40" s="206"/>
      <c r="BR40" s="206"/>
      <c r="BS40" s="206"/>
      <c r="BT40" s="206"/>
      <c r="BU40" s="206"/>
      <c r="BV40" s="206"/>
      <c r="BW40" s="206"/>
      <c r="BX40" s="206"/>
      <c r="BY40" s="206"/>
      <c r="BZ40" s="206"/>
      <c r="CA40" s="206"/>
      <c r="CB40" s="206"/>
      <c r="CC40" s="206"/>
      <c r="CD40" s="206"/>
      <c r="CE40" s="206"/>
      <c r="CF40" s="206"/>
      <c r="CG40" s="206"/>
      <c r="CH40" s="206"/>
      <c r="CI40" s="206"/>
      <c r="CJ40" s="206"/>
      <c r="CK40" s="206"/>
      <c r="CL40" s="206"/>
    </row>
    <row r="41" s="122" customFormat="1" ht="100" customHeight="1" spans="1:90">
      <c r="A41" s="156" t="s">
        <v>58</v>
      </c>
      <c r="B41" s="148" t="s">
        <v>157</v>
      </c>
      <c r="C41" s="148"/>
      <c r="D41" s="148"/>
      <c r="E41" s="149"/>
      <c r="F41" s="149"/>
      <c r="G41" s="149"/>
      <c r="H41" s="149"/>
      <c r="I41" s="149"/>
      <c r="J41" s="148"/>
      <c r="K41" s="178">
        <v>0</v>
      </c>
      <c r="L41" s="178">
        <v>0</v>
      </c>
      <c r="M41" s="178">
        <v>0</v>
      </c>
      <c r="N41" s="178">
        <v>0</v>
      </c>
      <c r="O41" s="178">
        <v>0</v>
      </c>
      <c r="P41" s="178">
        <v>0</v>
      </c>
      <c r="Q41" s="178">
        <v>0</v>
      </c>
      <c r="R41" s="178">
        <v>0</v>
      </c>
      <c r="S41" s="178">
        <v>0</v>
      </c>
      <c r="T41" s="178">
        <v>0</v>
      </c>
      <c r="U41" s="178">
        <v>0</v>
      </c>
      <c r="V41" s="178">
        <v>0</v>
      </c>
      <c r="W41" s="184"/>
      <c r="X41" s="184"/>
      <c r="Y41" s="184"/>
      <c r="Z41" s="184"/>
      <c r="AA41" s="190"/>
      <c r="AB41" s="190"/>
      <c r="AC41" s="190"/>
      <c r="AD41" s="190"/>
      <c r="AE41" s="190"/>
      <c r="AF41" s="190"/>
      <c r="AG41" s="190"/>
      <c r="AH41" s="206"/>
      <c r="AI41" s="206"/>
      <c r="AJ41" s="206"/>
      <c r="AK41" s="206"/>
      <c r="AL41" s="206"/>
      <c r="AM41" s="206"/>
      <c r="AN41" s="206"/>
      <c r="AO41" s="206"/>
      <c r="AP41" s="206"/>
      <c r="AQ41" s="206"/>
      <c r="AR41" s="206"/>
      <c r="AS41" s="206"/>
      <c r="AT41" s="206"/>
      <c r="AU41" s="206"/>
      <c r="AV41" s="206"/>
      <c r="AW41" s="206"/>
      <c r="AX41" s="206"/>
      <c r="AY41" s="206"/>
      <c r="AZ41" s="206"/>
      <c r="BA41" s="206"/>
      <c r="BB41" s="206"/>
      <c r="BC41" s="206"/>
      <c r="BD41" s="206"/>
      <c r="BE41" s="206"/>
      <c r="BF41" s="206"/>
      <c r="BG41" s="206"/>
      <c r="BH41" s="206"/>
      <c r="BI41" s="206"/>
      <c r="BJ41" s="206"/>
      <c r="BK41" s="206"/>
      <c r="BL41" s="206"/>
      <c r="BM41" s="206"/>
      <c r="BN41" s="206"/>
      <c r="BO41" s="206"/>
      <c r="BP41" s="206"/>
      <c r="BQ41" s="206"/>
      <c r="BR41" s="206"/>
      <c r="BS41" s="206"/>
      <c r="BT41" s="206"/>
      <c r="BU41" s="206"/>
      <c r="BV41" s="206"/>
      <c r="BW41" s="206"/>
      <c r="BX41" s="206"/>
      <c r="BY41" s="206"/>
      <c r="BZ41" s="206"/>
      <c r="CA41" s="206"/>
      <c r="CB41" s="206"/>
      <c r="CC41" s="206"/>
      <c r="CD41" s="206"/>
      <c r="CE41" s="206"/>
      <c r="CF41" s="206"/>
      <c r="CG41" s="206"/>
      <c r="CH41" s="206"/>
      <c r="CI41" s="206"/>
      <c r="CJ41" s="206"/>
      <c r="CK41" s="206"/>
      <c r="CL41" s="206"/>
    </row>
    <row r="42" s="122" customFormat="1" ht="100" customHeight="1" spans="1:90">
      <c r="A42" s="156" t="s">
        <v>58</v>
      </c>
      <c r="B42" s="148" t="s">
        <v>164</v>
      </c>
      <c r="C42" s="148"/>
      <c r="D42" s="148"/>
      <c r="E42" s="149"/>
      <c r="F42" s="149"/>
      <c r="G42" s="149"/>
      <c r="H42" s="149"/>
      <c r="I42" s="149"/>
      <c r="J42" s="148"/>
      <c r="K42" s="178"/>
      <c r="L42" s="178"/>
      <c r="M42" s="178"/>
      <c r="N42" s="178"/>
      <c r="O42" s="178"/>
      <c r="P42" s="178"/>
      <c r="Q42" s="178"/>
      <c r="R42" s="178"/>
      <c r="S42" s="178"/>
      <c r="T42" s="178"/>
      <c r="U42" s="178"/>
      <c r="V42" s="178"/>
      <c r="W42" s="184"/>
      <c r="X42" s="184"/>
      <c r="Y42" s="184"/>
      <c r="Z42" s="184"/>
      <c r="AA42" s="190"/>
      <c r="AB42" s="190"/>
      <c r="AC42" s="190"/>
      <c r="AD42" s="190"/>
      <c r="AE42" s="190"/>
      <c r="AF42" s="190"/>
      <c r="AG42" s="190"/>
      <c r="AH42" s="206"/>
      <c r="AI42" s="206"/>
      <c r="AJ42" s="206"/>
      <c r="AK42" s="206"/>
      <c r="AL42" s="206"/>
      <c r="AM42" s="206"/>
      <c r="AN42" s="206"/>
      <c r="AO42" s="206"/>
      <c r="AP42" s="206"/>
      <c r="AQ42" s="206"/>
      <c r="AR42" s="206"/>
      <c r="AS42" s="206"/>
      <c r="AT42" s="206"/>
      <c r="AU42" s="206"/>
      <c r="AV42" s="206"/>
      <c r="AW42" s="206"/>
      <c r="AX42" s="206"/>
      <c r="AY42" s="206"/>
      <c r="AZ42" s="206"/>
      <c r="BA42" s="206"/>
      <c r="BB42" s="206"/>
      <c r="BC42" s="206"/>
      <c r="BD42" s="206"/>
      <c r="BE42" s="206"/>
      <c r="BF42" s="206"/>
      <c r="BG42" s="206"/>
      <c r="BH42" s="206"/>
      <c r="BI42" s="206"/>
      <c r="BJ42" s="206"/>
      <c r="BK42" s="206"/>
      <c r="BL42" s="206"/>
      <c r="BM42" s="206"/>
      <c r="BN42" s="206"/>
      <c r="BO42" s="206"/>
      <c r="BP42" s="206"/>
      <c r="BQ42" s="206"/>
      <c r="BR42" s="206"/>
      <c r="BS42" s="206"/>
      <c r="BT42" s="206"/>
      <c r="BU42" s="206"/>
      <c r="BV42" s="206"/>
      <c r="BW42" s="206"/>
      <c r="BX42" s="206"/>
      <c r="BY42" s="206"/>
      <c r="BZ42" s="206"/>
      <c r="CA42" s="206"/>
      <c r="CB42" s="206"/>
      <c r="CC42" s="206"/>
      <c r="CD42" s="206"/>
      <c r="CE42" s="206"/>
      <c r="CF42" s="206"/>
      <c r="CG42" s="206"/>
      <c r="CH42" s="206"/>
      <c r="CI42" s="206"/>
      <c r="CJ42" s="206"/>
      <c r="CK42" s="206"/>
      <c r="CL42" s="206"/>
    </row>
    <row r="43" s="122" customFormat="1" ht="100" customHeight="1" spans="1:90">
      <c r="A43" s="156" t="s">
        <v>58</v>
      </c>
      <c r="B43" s="148" t="s">
        <v>165</v>
      </c>
      <c r="C43" s="148"/>
      <c r="D43" s="148"/>
      <c r="E43" s="149"/>
      <c r="F43" s="149"/>
      <c r="G43" s="149"/>
      <c r="H43" s="149"/>
      <c r="I43" s="149"/>
      <c r="J43" s="148"/>
      <c r="K43" s="178"/>
      <c r="L43" s="178"/>
      <c r="M43" s="178"/>
      <c r="N43" s="178"/>
      <c r="O43" s="178"/>
      <c r="P43" s="178"/>
      <c r="Q43" s="178"/>
      <c r="R43" s="178"/>
      <c r="S43" s="178"/>
      <c r="T43" s="178"/>
      <c r="U43" s="178"/>
      <c r="V43" s="178"/>
      <c r="W43" s="184"/>
      <c r="X43" s="184"/>
      <c r="Y43" s="184"/>
      <c r="Z43" s="184"/>
      <c r="AA43" s="190"/>
      <c r="AB43" s="190"/>
      <c r="AC43" s="190"/>
      <c r="AD43" s="190"/>
      <c r="AE43" s="190"/>
      <c r="AF43" s="190"/>
      <c r="AG43" s="190"/>
      <c r="AH43" s="206"/>
      <c r="AI43" s="206"/>
      <c r="AJ43" s="206"/>
      <c r="AK43" s="206"/>
      <c r="AL43" s="206"/>
      <c r="AM43" s="206"/>
      <c r="AN43" s="206"/>
      <c r="AO43" s="206"/>
      <c r="AP43" s="206"/>
      <c r="AQ43" s="206"/>
      <c r="AR43" s="206"/>
      <c r="AS43" s="206"/>
      <c r="AT43" s="206"/>
      <c r="AU43" s="206"/>
      <c r="AV43" s="206"/>
      <c r="AW43" s="206"/>
      <c r="AX43" s="206"/>
      <c r="AY43" s="206"/>
      <c r="AZ43" s="206"/>
      <c r="BA43" s="206"/>
      <c r="BB43" s="206"/>
      <c r="BC43" s="206"/>
      <c r="BD43" s="206"/>
      <c r="BE43" s="206"/>
      <c r="BF43" s="206"/>
      <c r="BG43" s="206"/>
      <c r="BH43" s="206"/>
      <c r="BI43" s="206"/>
      <c r="BJ43" s="206"/>
      <c r="BK43" s="206"/>
      <c r="BL43" s="206"/>
      <c r="BM43" s="206"/>
      <c r="BN43" s="206"/>
      <c r="BO43" s="206"/>
      <c r="BP43" s="206"/>
      <c r="BQ43" s="206"/>
      <c r="BR43" s="206"/>
      <c r="BS43" s="206"/>
      <c r="BT43" s="206"/>
      <c r="BU43" s="206"/>
      <c r="BV43" s="206"/>
      <c r="BW43" s="206"/>
      <c r="BX43" s="206"/>
      <c r="BY43" s="206"/>
      <c r="BZ43" s="206"/>
      <c r="CA43" s="206"/>
      <c r="CB43" s="206"/>
      <c r="CC43" s="206"/>
      <c r="CD43" s="206"/>
      <c r="CE43" s="206"/>
      <c r="CF43" s="206"/>
      <c r="CG43" s="206"/>
      <c r="CH43" s="206"/>
      <c r="CI43" s="206"/>
      <c r="CJ43" s="206"/>
      <c r="CK43" s="206"/>
      <c r="CL43" s="206"/>
    </row>
    <row r="44" s="122" customFormat="1" ht="100" customHeight="1" spans="1:90">
      <c r="A44" s="156" t="s">
        <v>58</v>
      </c>
      <c r="B44" s="148" t="s">
        <v>166</v>
      </c>
      <c r="C44" s="148"/>
      <c r="D44" s="148"/>
      <c r="E44" s="149"/>
      <c r="F44" s="149"/>
      <c r="G44" s="149"/>
      <c r="H44" s="149"/>
      <c r="I44" s="149"/>
      <c r="J44" s="148"/>
      <c r="K44" s="178"/>
      <c r="L44" s="178"/>
      <c r="M44" s="178"/>
      <c r="N44" s="178"/>
      <c r="O44" s="178"/>
      <c r="P44" s="178"/>
      <c r="Q44" s="178"/>
      <c r="R44" s="178"/>
      <c r="S44" s="178"/>
      <c r="T44" s="178"/>
      <c r="U44" s="178"/>
      <c r="V44" s="178"/>
      <c r="W44" s="184"/>
      <c r="X44" s="184"/>
      <c r="Y44" s="184"/>
      <c r="Z44" s="184"/>
      <c r="AA44" s="190"/>
      <c r="AB44" s="190"/>
      <c r="AC44" s="190"/>
      <c r="AD44" s="190"/>
      <c r="AE44" s="190"/>
      <c r="AF44" s="190"/>
      <c r="AG44" s="190"/>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row>
    <row r="45" s="122" customFormat="1" ht="100" customHeight="1" spans="1:90">
      <c r="A45" s="156" t="s">
        <v>58</v>
      </c>
      <c r="B45" s="148" t="s">
        <v>167</v>
      </c>
      <c r="C45" s="148"/>
      <c r="D45" s="148"/>
      <c r="E45" s="149"/>
      <c r="F45" s="149"/>
      <c r="G45" s="149"/>
      <c r="H45" s="149"/>
      <c r="I45" s="149"/>
      <c r="J45" s="148"/>
      <c r="K45" s="178"/>
      <c r="L45" s="178"/>
      <c r="M45" s="178"/>
      <c r="N45" s="178"/>
      <c r="O45" s="178"/>
      <c r="P45" s="178"/>
      <c r="Q45" s="178"/>
      <c r="R45" s="178"/>
      <c r="S45" s="178"/>
      <c r="T45" s="178"/>
      <c r="U45" s="178"/>
      <c r="V45" s="178"/>
      <c r="W45" s="184"/>
      <c r="X45" s="184"/>
      <c r="Y45" s="184"/>
      <c r="Z45" s="184"/>
      <c r="AA45" s="190"/>
      <c r="AB45" s="190"/>
      <c r="AC45" s="190"/>
      <c r="AD45" s="190"/>
      <c r="AE45" s="190"/>
      <c r="AF45" s="190"/>
      <c r="AG45" s="190"/>
      <c r="AH45" s="206"/>
      <c r="AI45" s="206"/>
      <c r="AJ45" s="206"/>
      <c r="AK45" s="206"/>
      <c r="AL45" s="206"/>
      <c r="AM45" s="206"/>
      <c r="AN45" s="206"/>
      <c r="AO45" s="206"/>
      <c r="AP45" s="206"/>
      <c r="AQ45" s="206"/>
      <c r="AR45" s="206"/>
      <c r="AS45" s="206"/>
      <c r="AT45" s="206"/>
      <c r="AU45" s="206"/>
      <c r="AV45" s="206"/>
      <c r="AW45" s="206"/>
      <c r="AX45" s="206"/>
      <c r="AY45" s="206"/>
      <c r="AZ45" s="206"/>
      <c r="BA45" s="206"/>
      <c r="BB45" s="206"/>
      <c r="BC45" s="206"/>
      <c r="BD45" s="206"/>
      <c r="BE45" s="206"/>
      <c r="BF45" s="206"/>
      <c r="BG45" s="206"/>
      <c r="BH45" s="206"/>
      <c r="BI45" s="206"/>
      <c r="BJ45" s="206"/>
      <c r="BK45" s="206"/>
      <c r="BL45" s="206"/>
      <c r="BM45" s="206"/>
      <c r="BN45" s="206"/>
      <c r="BO45" s="206"/>
      <c r="BP45" s="206"/>
      <c r="BQ45" s="206"/>
      <c r="BR45" s="206"/>
      <c r="BS45" s="206"/>
      <c r="BT45" s="206"/>
      <c r="BU45" s="206"/>
      <c r="BV45" s="206"/>
      <c r="BW45" s="206"/>
      <c r="BX45" s="206"/>
      <c r="BY45" s="206"/>
      <c r="BZ45" s="206"/>
      <c r="CA45" s="206"/>
      <c r="CB45" s="206"/>
      <c r="CC45" s="206"/>
      <c r="CD45" s="206"/>
      <c r="CE45" s="206"/>
      <c r="CF45" s="206"/>
      <c r="CG45" s="206"/>
      <c r="CH45" s="206"/>
      <c r="CI45" s="206"/>
      <c r="CJ45" s="206"/>
      <c r="CK45" s="206"/>
      <c r="CL45" s="206"/>
    </row>
    <row r="46" s="122" customFormat="1" ht="100" customHeight="1" spans="1:90">
      <c r="A46" s="147" t="s">
        <v>39</v>
      </c>
      <c r="B46" s="148" t="s">
        <v>168</v>
      </c>
      <c r="C46" s="148"/>
      <c r="D46" s="148"/>
      <c r="E46" s="149"/>
      <c r="F46" s="149"/>
      <c r="G46" s="149"/>
      <c r="H46" s="149"/>
      <c r="I46" s="149"/>
      <c r="J46" s="148"/>
      <c r="K46" s="178">
        <f t="shared" ref="K46:O46" si="25">K47+K50+K54+K57+K61</f>
        <v>0</v>
      </c>
      <c r="L46" s="178">
        <f t="shared" si="25"/>
        <v>0</v>
      </c>
      <c r="M46" s="178">
        <f t="shared" si="25"/>
        <v>0</v>
      </c>
      <c r="N46" s="178">
        <f t="shared" si="25"/>
        <v>0</v>
      </c>
      <c r="O46" s="178">
        <f t="shared" si="25"/>
        <v>0</v>
      </c>
      <c r="P46" s="178">
        <f t="shared" ref="P46:V46" si="26">P47+P50+P54+P57+P61</f>
        <v>0</v>
      </c>
      <c r="Q46" s="178">
        <f t="shared" si="26"/>
        <v>0</v>
      </c>
      <c r="R46" s="178">
        <f t="shared" si="26"/>
        <v>0</v>
      </c>
      <c r="S46" s="178">
        <f t="shared" si="26"/>
        <v>0</v>
      </c>
      <c r="T46" s="178">
        <f t="shared" si="26"/>
        <v>0</v>
      </c>
      <c r="U46" s="178">
        <f t="shared" si="26"/>
        <v>0</v>
      </c>
      <c r="V46" s="178">
        <f t="shared" si="26"/>
        <v>0</v>
      </c>
      <c r="W46" s="184"/>
      <c r="X46" s="184"/>
      <c r="Y46" s="184"/>
      <c r="Z46" s="184"/>
      <c r="AA46" s="190"/>
      <c r="AB46" s="190"/>
      <c r="AC46" s="190"/>
      <c r="AD46" s="190"/>
      <c r="AE46" s="190"/>
      <c r="AF46" s="190"/>
      <c r="AG46" s="190"/>
      <c r="AH46" s="206"/>
      <c r="AI46" s="206"/>
      <c r="AJ46" s="206"/>
      <c r="AK46" s="206"/>
      <c r="AL46" s="206"/>
      <c r="AM46" s="206"/>
      <c r="AN46" s="206"/>
      <c r="AO46" s="206"/>
      <c r="AP46" s="206"/>
      <c r="AQ46" s="206"/>
      <c r="AR46" s="206"/>
      <c r="AS46" s="206"/>
      <c r="AT46" s="206"/>
      <c r="AU46" s="206"/>
      <c r="AV46" s="206"/>
      <c r="AW46" s="206"/>
      <c r="AX46" s="206"/>
      <c r="AY46" s="206"/>
      <c r="AZ46" s="206"/>
      <c r="BA46" s="206"/>
      <c r="BB46" s="206"/>
      <c r="BC46" s="206"/>
      <c r="BD46" s="206"/>
      <c r="BE46" s="206"/>
      <c r="BF46" s="206"/>
      <c r="BG46" s="206"/>
      <c r="BH46" s="206"/>
      <c r="BI46" s="206"/>
      <c r="BJ46" s="206"/>
      <c r="BK46" s="206"/>
      <c r="BL46" s="206"/>
      <c r="BM46" s="206"/>
      <c r="BN46" s="206"/>
      <c r="BO46" s="206"/>
      <c r="BP46" s="206"/>
      <c r="BQ46" s="206"/>
      <c r="BR46" s="206"/>
      <c r="BS46" s="206"/>
      <c r="BT46" s="206"/>
      <c r="BU46" s="206"/>
      <c r="BV46" s="206"/>
      <c r="BW46" s="206"/>
      <c r="BX46" s="206"/>
      <c r="BY46" s="206"/>
      <c r="BZ46" s="206"/>
      <c r="CA46" s="206"/>
      <c r="CB46" s="206"/>
      <c r="CC46" s="206"/>
      <c r="CD46" s="206"/>
      <c r="CE46" s="206"/>
      <c r="CF46" s="206"/>
      <c r="CG46" s="206"/>
      <c r="CH46" s="206"/>
      <c r="CI46" s="206"/>
      <c r="CJ46" s="206"/>
      <c r="CK46" s="206"/>
      <c r="CL46" s="206"/>
    </row>
    <row r="47" s="122" customFormat="1" ht="100" customHeight="1" spans="1:90">
      <c r="A47" s="147" t="s">
        <v>41</v>
      </c>
      <c r="B47" s="148" t="s">
        <v>169</v>
      </c>
      <c r="C47" s="148"/>
      <c r="D47" s="148"/>
      <c r="E47" s="149"/>
      <c r="F47" s="149"/>
      <c r="G47" s="149"/>
      <c r="H47" s="149"/>
      <c r="I47" s="149"/>
      <c r="J47" s="148"/>
      <c r="K47" s="178">
        <f t="shared" ref="K47:O47" si="27">K48+K49</f>
        <v>0</v>
      </c>
      <c r="L47" s="178">
        <f t="shared" si="27"/>
        <v>0</v>
      </c>
      <c r="M47" s="178">
        <f t="shared" si="27"/>
        <v>0</v>
      </c>
      <c r="N47" s="178">
        <f t="shared" si="27"/>
        <v>0</v>
      </c>
      <c r="O47" s="178">
        <f t="shared" si="27"/>
        <v>0</v>
      </c>
      <c r="P47" s="178">
        <f t="shared" ref="P47:V47" si="28">P48+P49</f>
        <v>0</v>
      </c>
      <c r="Q47" s="178">
        <f t="shared" si="28"/>
        <v>0</v>
      </c>
      <c r="R47" s="178">
        <f t="shared" si="28"/>
        <v>0</v>
      </c>
      <c r="S47" s="178">
        <f t="shared" si="28"/>
        <v>0</v>
      </c>
      <c r="T47" s="178">
        <f t="shared" si="28"/>
        <v>0</v>
      </c>
      <c r="U47" s="178">
        <f t="shared" si="28"/>
        <v>0</v>
      </c>
      <c r="V47" s="178">
        <f t="shared" si="28"/>
        <v>0</v>
      </c>
      <c r="W47" s="184"/>
      <c r="X47" s="184"/>
      <c r="Y47" s="184"/>
      <c r="Z47" s="184"/>
      <c r="AA47" s="190"/>
      <c r="AB47" s="190"/>
      <c r="AC47" s="190"/>
      <c r="AD47" s="190"/>
      <c r="AE47" s="190"/>
      <c r="AF47" s="190"/>
      <c r="AG47" s="190"/>
      <c r="AH47" s="206"/>
      <c r="AI47" s="206"/>
      <c r="AJ47" s="206"/>
      <c r="AK47" s="206"/>
      <c r="AL47" s="206"/>
      <c r="AM47" s="206"/>
      <c r="AN47" s="206"/>
      <c r="AO47" s="206"/>
      <c r="AP47" s="206"/>
      <c r="AQ47" s="206"/>
      <c r="AR47" s="206"/>
      <c r="AS47" s="206"/>
      <c r="AT47" s="206"/>
      <c r="AU47" s="206"/>
      <c r="AV47" s="206"/>
      <c r="AW47" s="206"/>
      <c r="AX47" s="206"/>
      <c r="AY47" s="206"/>
      <c r="AZ47" s="206"/>
      <c r="BA47" s="206"/>
      <c r="BB47" s="206"/>
      <c r="BC47" s="206"/>
      <c r="BD47" s="206"/>
      <c r="BE47" s="206"/>
      <c r="BF47" s="206"/>
      <c r="BG47" s="206"/>
      <c r="BH47" s="206"/>
      <c r="BI47" s="206"/>
      <c r="BJ47" s="206"/>
      <c r="BK47" s="206"/>
      <c r="BL47" s="206"/>
      <c r="BM47" s="206"/>
      <c r="BN47" s="206"/>
      <c r="BO47" s="206"/>
      <c r="BP47" s="206"/>
      <c r="BQ47" s="206"/>
      <c r="BR47" s="206"/>
      <c r="BS47" s="206"/>
      <c r="BT47" s="206"/>
      <c r="BU47" s="206"/>
      <c r="BV47" s="206"/>
      <c r="BW47" s="206"/>
      <c r="BX47" s="206"/>
      <c r="BY47" s="206"/>
      <c r="BZ47" s="206"/>
      <c r="CA47" s="206"/>
      <c r="CB47" s="206"/>
      <c r="CC47" s="206"/>
      <c r="CD47" s="206"/>
      <c r="CE47" s="206"/>
      <c r="CF47" s="206"/>
      <c r="CG47" s="206"/>
      <c r="CH47" s="206"/>
      <c r="CI47" s="206"/>
      <c r="CJ47" s="206"/>
      <c r="CK47" s="206"/>
      <c r="CL47" s="206"/>
    </row>
    <row r="48" s="122" customFormat="1" ht="100" customHeight="1" spans="1:90">
      <c r="A48" s="156" t="s">
        <v>58</v>
      </c>
      <c r="B48" s="148" t="s">
        <v>170</v>
      </c>
      <c r="C48" s="148"/>
      <c r="D48" s="148"/>
      <c r="E48" s="149"/>
      <c r="F48" s="149"/>
      <c r="G48" s="149"/>
      <c r="H48" s="149"/>
      <c r="I48" s="149"/>
      <c r="J48" s="148"/>
      <c r="K48" s="178">
        <v>0</v>
      </c>
      <c r="L48" s="178">
        <v>0</v>
      </c>
      <c r="M48" s="178">
        <v>0</v>
      </c>
      <c r="N48" s="178">
        <v>0</v>
      </c>
      <c r="O48" s="178">
        <v>0</v>
      </c>
      <c r="P48" s="178">
        <v>0</v>
      </c>
      <c r="Q48" s="178">
        <v>0</v>
      </c>
      <c r="R48" s="178">
        <v>0</v>
      </c>
      <c r="S48" s="178">
        <v>0</v>
      </c>
      <c r="T48" s="178">
        <v>0</v>
      </c>
      <c r="U48" s="178">
        <v>0</v>
      </c>
      <c r="V48" s="178">
        <v>0</v>
      </c>
      <c r="W48" s="184"/>
      <c r="X48" s="184"/>
      <c r="Y48" s="184"/>
      <c r="Z48" s="184"/>
      <c r="AA48" s="190"/>
      <c r="AB48" s="190"/>
      <c r="AC48" s="190"/>
      <c r="AD48" s="190"/>
      <c r="AE48" s="190"/>
      <c r="AF48" s="190"/>
      <c r="AG48" s="190"/>
      <c r="AH48" s="206"/>
      <c r="AI48" s="206"/>
      <c r="AJ48" s="206"/>
      <c r="AK48" s="206"/>
      <c r="AL48" s="206"/>
      <c r="AM48" s="206"/>
      <c r="AN48" s="206"/>
      <c r="AO48" s="206"/>
      <c r="AP48" s="206"/>
      <c r="AQ48" s="206"/>
      <c r="AR48" s="206"/>
      <c r="AS48" s="206"/>
      <c r="AT48" s="206"/>
      <c r="AU48" s="206"/>
      <c r="AV48" s="206"/>
      <c r="AW48" s="206"/>
      <c r="AX48" s="206"/>
      <c r="AY48" s="206"/>
      <c r="AZ48" s="206"/>
      <c r="BA48" s="206"/>
      <c r="BB48" s="206"/>
      <c r="BC48" s="206"/>
      <c r="BD48" s="206"/>
      <c r="BE48" s="206"/>
      <c r="BF48" s="206"/>
      <c r="BG48" s="206"/>
      <c r="BH48" s="206"/>
      <c r="BI48" s="206"/>
      <c r="BJ48" s="206"/>
      <c r="BK48" s="206"/>
      <c r="BL48" s="206"/>
      <c r="BM48" s="206"/>
      <c r="BN48" s="206"/>
      <c r="BO48" s="206"/>
      <c r="BP48" s="206"/>
      <c r="BQ48" s="206"/>
      <c r="BR48" s="206"/>
      <c r="BS48" s="206"/>
      <c r="BT48" s="206"/>
      <c r="BU48" s="206"/>
      <c r="BV48" s="206"/>
      <c r="BW48" s="206"/>
      <c r="BX48" s="206"/>
      <c r="BY48" s="206"/>
      <c r="BZ48" s="206"/>
      <c r="CA48" s="206"/>
      <c r="CB48" s="206"/>
      <c r="CC48" s="206"/>
      <c r="CD48" s="206"/>
      <c r="CE48" s="206"/>
      <c r="CF48" s="206"/>
      <c r="CG48" s="206"/>
      <c r="CH48" s="206"/>
      <c r="CI48" s="206"/>
      <c r="CJ48" s="206"/>
      <c r="CK48" s="206"/>
      <c r="CL48" s="206"/>
    </row>
    <row r="49" s="122" customFormat="1" ht="100" customHeight="1" spans="1:90">
      <c r="A49" s="156" t="s">
        <v>58</v>
      </c>
      <c r="B49" s="148" t="s">
        <v>179</v>
      </c>
      <c r="C49" s="148"/>
      <c r="D49" s="148"/>
      <c r="E49" s="149"/>
      <c r="F49" s="149"/>
      <c r="G49" s="149"/>
      <c r="H49" s="149"/>
      <c r="I49" s="149"/>
      <c r="J49" s="148"/>
      <c r="K49" s="178"/>
      <c r="L49" s="178"/>
      <c r="M49" s="178"/>
      <c r="N49" s="178"/>
      <c r="O49" s="178"/>
      <c r="P49" s="178"/>
      <c r="Q49" s="178"/>
      <c r="R49" s="178"/>
      <c r="S49" s="178"/>
      <c r="T49" s="178"/>
      <c r="U49" s="178"/>
      <c r="V49" s="178"/>
      <c r="W49" s="184"/>
      <c r="X49" s="184"/>
      <c r="Y49" s="184"/>
      <c r="Z49" s="184"/>
      <c r="AA49" s="190"/>
      <c r="AB49" s="190"/>
      <c r="AC49" s="190"/>
      <c r="AD49" s="190"/>
      <c r="AE49" s="190"/>
      <c r="AF49" s="190"/>
      <c r="AG49" s="190"/>
      <c r="AH49" s="206"/>
      <c r="AI49" s="206"/>
      <c r="AJ49" s="206"/>
      <c r="AK49" s="206"/>
      <c r="AL49" s="206"/>
      <c r="AM49" s="206"/>
      <c r="AN49" s="206"/>
      <c r="AO49" s="206"/>
      <c r="AP49" s="206"/>
      <c r="AQ49" s="206"/>
      <c r="AR49" s="206"/>
      <c r="AS49" s="206"/>
      <c r="AT49" s="206"/>
      <c r="AU49" s="206"/>
      <c r="AV49" s="206"/>
      <c r="AW49" s="206"/>
      <c r="AX49" s="206"/>
      <c r="AY49" s="206"/>
      <c r="AZ49" s="206"/>
      <c r="BA49" s="206"/>
      <c r="BB49" s="206"/>
      <c r="BC49" s="206"/>
      <c r="BD49" s="206"/>
      <c r="BE49" s="206"/>
      <c r="BF49" s="206"/>
      <c r="BG49" s="206"/>
      <c r="BH49" s="206"/>
      <c r="BI49" s="206"/>
      <c r="BJ49" s="206"/>
      <c r="BK49" s="206"/>
      <c r="BL49" s="206"/>
      <c r="BM49" s="206"/>
      <c r="BN49" s="206"/>
      <c r="BO49" s="206"/>
      <c r="BP49" s="206"/>
      <c r="BQ49" s="206"/>
      <c r="BR49" s="206"/>
      <c r="BS49" s="206"/>
      <c r="BT49" s="206"/>
      <c r="BU49" s="206"/>
      <c r="BV49" s="206"/>
      <c r="BW49" s="206"/>
      <c r="BX49" s="206"/>
      <c r="BY49" s="206"/>
      <c r="BZ49" s="206"/>
      <c r="CA49" s="206"/>
      <c r="CB49" s="206"/>
      <c r="CC49" s="206"/>
      <c r="CD49" s="206"/>
      <c r="CE49" s="206"/>
      <c r="CF49" s="206"/>
      <c r="CG49" s="206"/>
      <c r="CH49" s="206"/>
      <c r="CI49" s="206"/>
      <c r="CJ49" s="206"/>
      <c r="CK49" s="206"/>
      <c r="CL49" s="206"/>
    </row>
    <row r="50" s="122" customFormat="1" ht="100" customHeight="1" spans="1:90">
      <c r="A50" s="156" t="s">
        <v>41</v>
      </c>
      <c r="B50" s="148" t="s">
        <v>180</v>
      </c>
      <c r="C50" s="148"/>
      <c r="D50" s="148"/>
      <c r="E50" s="149"/>
      <c r="F50" s="149"/>
      <c r="G50" s="149"/>
      <c r="H50" s="149"/>
      <c r="I50" s="149"/>
      <c r="J50" s="148"/>
      <c r="K50" s="178">
        <f t="shared" ref="K50:O50" si="29">K51+K52+K53</f>
        <v>0</v>
      </c>
      <c r="L50" s="178">
        <f t="shared" si="29"/>
        <v>0</v>
      </c>
      <c r="M50" s="178">
        <f t="shared" si="29"/>
        <v>0</v>
      </c>
      <c r="N50" s="178">
        <f t="shared" si="29"/>
        <v>0</v>
      </c>
      <c r="O50" s="178">
        <f t="shared" si="29"/>
        <v>0</v>
      </c>
      <c r="P50" s="178">
        <f t="shared" ref="P50:V50" si="30">P51+P52+P53</f>
        <v>0</v>
      </c>
      <c r="Q50" s="178">
        <f t="shared" si="30"/>
        <v>0</v>
      </c>
      <c r="R50" s="178">
        <f t="shared" si="30"/>
        <v>0</v>
      </c>
      <c r="S50" s="178">
        <f t="shared" si="30"/>
        <v>0</v>
      </c>
      <c r="T50" s="178">
        <f t="shared" si="30"/>
        <v>0</v>
      </c>
      <c r="U50" s="178">
        <f t="shared" si="30"/>
        <v>0</v>
      </c>
      <c r="V50" s="178">
        <f t="shared" si="30"/>
        <v>0</v>
      </c>
      <c r="W50" s="184"/>
      <c r="X50" s="184"/>
      <c r="Y50" s="184"/>
      <c r="Z50" s="184"/>
      <c r="AA50" s="190"/>
      <c r="AB50" s="190"/>
      <c r="AC50" s="190"/>
      <c r="AD50" s="190"/>
      <c r="AE50" s="190"/>
      <c r="AF50" s="190"/>
      <c r="AG50" s="190"/>
      <c r="AH50" s="206"/>
      <c r="AI50" s="206"/>
      <c r="AJ50" s="206"/>
      <c r="AK50" s="206"/>
      <c r="AL50" s="206"/>
      <c r="AM50" s="206"/>
      <c r="AN50" s="206"/>
      <c r="AO50" s="206"/>
      <c r="AP50" s="206"/>
      <c r="AQ50" s="206"/>
      <c r="AR50" s="206"/>
      <c r="AS50" s="206"/>
      <c r="AT50" s="206"/>
      <c r="AU50" s="206"/>
      <c r="AV50" s="206"/>
      <c r="AW50" s="206"/>
      <c r="AX50" s="206"/>
      <c r="AY50" s="206"/>
      <c r="AZ50" s="206"/>
      <c r="BA50" s="206"/>
      <c r="BB50" s="206"/>
      <c r="BC50" s="206"/>
      <c r="BD50" s="206"/>
      <c r="BE50" s="206"/>
      <c r="BF50" s="206"/>
      <c r="BG50" s="206"/>
      <c r="BH50" s="206"/>
      <c r="BI50" s="206"/>
      <c r="BJ50" s="206"/>
      <c r="BK50" s="206"/>
      <c r="BL50" s="206"/>
      <c r="BM50" s="206"/>
      <c r="BN50" s="206"/>
      <c r="BO50" s="206"/>
      <c r="BP50" s="206"/>
      <c r="BQ50" s="206"/>
      <c r="BR50" s="206"/>
      <c r="BS50" s="206"/>
      <c r="BT50" s="206"/>
      <c r="BU50" s="206"/>
      <c r="BV50" s="206"/>
      <c r="BW50" s="206"/>
      <c r="BX50" s="206"/>
      <c r="BY50" s="206"/>
      <c r="BZ50" s="206"/>
      <c r="CA50" s="206"/>
      <c r="CB50" s="206"/>
      <c r="CC50" s="206"/>
      <c r="CD50" s="206"/>
      <c r="CE50" s="206"/>
      <c r="CF50" s="206"/>
      <c r="CG50" s="206"/>
      <c r="CH50" s="206"/>
      <c r="CI50" s="206"/>
      <c r="CJ50" s="206"/>
      <c r="CK50" s="206"/>
      <c r="CL50" s="206"/>
    </row>
    <row r="51" s="122" customFormat="1" ht="100" customHeight="1" spans="1:90">
      <c r="A51" s="156" t="s">
        <v>58</v>
      </c>
      <c r="B51" s="148" t="s">
        <v>181</v>
      </c>
      <c r="C51" s="148"/>
      <c r="D51" s="148"/>
      <c r="E51" s="149"/>
      <c r="F51" s="149"/>
      <c r="G51" s="149"/>
      <c r="H51" s="149"/>
      <c r="I51" s="149"/>
      <c r="J51" s="148"/>
      <c r="K51" s="178"/>
      <c r="L51" s="178"/>
      <c r="M51" s="178"/>
      <c r="N51" s="178"/>
      <c r="O51" s="178"/>
      <c r="P51" s="178"/>
      <c r="Q51" s="178"/>
      <c r="R51" s="178"/>
      <c r="S51" s="178"/>
      <c r="T51" s="178"/>
      <c r="U51" s="178"/>
      <c r="V51" s="178"/>
      <c r="W51" s="184"/>
      <c r="X51" s="184"/>
      <c r="Y51" s="184"/>
      <c r="Z51" s="184"/>
      <c r="AA51" s="190"/>
      <c r="AB51" s="190"/>
      <c r="AC51" s="190"/>
      <c r="AD51" s="190"/>
      <c r="AE51" s="190"/>
      <c r="AF51" s="190"/>
      <c r="AG51" s="190"/>
      <c r="AH51" s="206"/>
      <c r="AI51" s="206"/>
      <c r="AJ51" s="206"/>
      <c r="AK51" s="206"/>
      <c r="AL51" s="206"/>
      <c r="AM51" s="206"/>
      <c r="AN51" s="206"/>
      <c r="AO51" s="206"/>
      <c r="AP51" s="206"/>
      <c r="AQ51" s="206"/>
      <c r="AR51" s="206"/>
      <c r="AS51" s="206"/>
      <c r="AT51" s="206"/>
      <c r="AU51" s="206"/>
      <c r="AV51" s="206"/>
      <c r="AW51" s="206"/>
      <c r="AX51" s="206"/>
      <c r="AY51" s="206"/>
      <c r="AZ51" s="206"/>
      <c r="BA51" s="206"/>
      <c r="BB51" s="206"/>
      <c r="BC51" s="206"/>
      <c r="BD51" s="206"/>
      <c r="BE51" s="206"/>
      <c r="BF51" s="206"/>
      <c r="BG51" s="206"/>
      <c r="BH51" s="206"/>
      <c r="BI51" s="206"/>
      <c r="BJ51" s="206"/>
      <c r="BK51" s="206"/>
      <c r="BL51" s="206"/>
      <c r="BM51" s="206"/>
      <c r="BN51" s="206"/>
      <c r="BO51" s="206"/>
      <c r="BP51" s="206"/>
      <c r="BQ51" s="206"/>
      <c r="BR51" s="206"/>
      <c r="BS51" s="206"/>
      <c r="BT51" s="206"/>
      <c r="BU51" s="206"/>
      <c r="BV51" s="206"/>
      <c r="BW51" s="206"/>
      <c r="BX51" s="206"/>
      <c r="BY51" s="206"/>
      <c r="BZ51" s="206"/>
      <c r="CA51" s="206"/>
      <c r="CB51" s="206"/>
      <c r="CC51" s="206"/>
      <c r="CD51" s="206"/>
      <c r="CE51" s="206"/>
      <c r="CF51" s="206"/>
      <c r="CG51" s="206"/>
      <c r="CH51" s="206"/>
      <c r="CI51" s="206"/>
      <c r="CJ51" s="206"/>
      <c r="CK51" s="206"/>
      <c r="CL51" s="206"/>
    </row>
    <row r="52" s="122" customFormat="1" ht="100" customHeight="1" spans="1:90">
      <c r="A52" s="156" t="s">
        <v>58</v>
      </c>
      <c r="B52" s="148" t="s">
        <v>182</v>
      </c>
      <c r="C52" s="148"/>
      <c r="D52" s="148"/>
      <c r="E52" s="149"/>
      <c r="F52" s="149"/>
      <c r="G52" s="149"/>
      <c r="H52" s="149"/>
      <c r="I52" s="149"/>
      <c r="J52" s="148"/>
      <c r="K52" s="178"/>
      <c r="L52" s="178"/>
      <c r="M52" s="178"/>
      <c r="N52" s="178"/>
      <c r="O52" s="178"/>
      <c r="P52" s="178"/>
      <c r="Q52" s="178"/>
      <c r="R52" s="178"/>
      <c r="S52" s="178"/>
      <c r="T52" s="178"/>
      <c r="U52" s="178"/>
      <c r="V52" s="178"/>
      <c r="W52" s="184"/>
      <c r="X52" s="184"/>
      <c r="Y52" s="184"/>
      <c r="Z52" s="184"/>
      <c r="AA52" s="190"/>
      <c r="AB52" s="190"/>
      <c r="AC52" s="190"/>
      <c r="AD52" s="190"/>
      <c r="AE52" s="190"/>
      <c r="AF52" s="190"/>
      <c r="AG52" s="190"/>
      <c r="AH52" s="206"/>
      <c r="AI52" s="206"/>
      <c r="AJ52" s="206"/>
      <c r="AK52" s="206"/>
      <c r="AL52" s="206"/>
      <c r="AM52" s="206"/>
      <c r="AN52" s="206"/>
      <c r="AO52" s="206"/>
      <c r="AP52" s="206"/>
      <c r="AQ52" s="206"/>
      <c r="AR52" s="206"/>
      <c r="AS52" s="206"/>
      <c r="AT52" s="206"/>
      <c r="AU52" s="206"/>
      <c r="AV52" s="206"/>
      <c r="AW52" s="206"/>
      <c r="AX52" s="206"/>
      <c r="AY52" s="206"/>
      <c r="AZ52" s="206"/>
      <c r="BA52" s="206"/>
      <c r="BB52" s="206"/>
      <c r="BC52" s="206"/>
      <c r="BD52" s="206"/>
      <c r="BE52" s="206"/>
      <c r="BF52" s="206"/>
      <c r="BG52" s="206"/>
      <c r="BH52" s="206"/>
      <c r="BI52" s="206"/>
      <c r="BJ52" s="206"/>
      <c r="BK52" s="206"/>
      <c r="BL52" s="206"/>
      <c r="BM52" s="206"/>
      <c r="BN52" s="206"/>
      <c r="BO52" s="206"/>
      <c r="BP52" s="206"/>
      <c r="BQ52" s="206"/>
      <c r="BR52" s="206"/>
      <c r="BS52" s="206"/>
      <c r="BT52" s="206"/>
      <c r="BU52" s="206"/>
      <c r="BV52" s="206"/>
      <c r="BW52" s="206"/>
      <c r="BX52" s="206"/>
      <c r="BY52" s="206"/>
      <c r="BZ52" s="206"/>
      <c r="CA52" s="206"/>
      <c r="CB52" s="206"/>
      <c r="CC52" s="206"/>
      <c r="CD52" s="206"/>
      <c r="CE52" s="206"/>
      <c r="CF52" s="206"/>
      <c r="CG52" s="206"/>
      <c r="CH52" s="206"/>
      <c r="CI52" s="206"/>
      <c r="CJ52" s="206"/>
      <c r="CK52" s="206"/>
      <c r="CL52" s="206"/>
    </row>
    <row r="53" s="122" customFormat="1" ht="100" customHeight="1" spans="1:90">
      <c r="A53" s="156" t="s">
        <v>58</v>
      </c>
      <c r="B53" s="148" t="s">
        <v>183</v>
      </c>
      <c r="C53" s="148"/>
      <c r="D53" s="148"/>
      <c r="E53" s="149"/>
      <c r="F53" s="149"/>
      <c r="G53" s="149"/>
      <c r="H53" s="149"/>
      <c r="I53" s="149"/>
      <c r="J53" s="148"/>
      <c r="K53" s="178"/>
      <c r="L53" s="178"/>
      <c r="M53" s="178"/>
      <c r="N53" s="178"/>
      <c r="O53" s="178"/>
      <c r="P53" s="178"/>
      <c r="Q53" s="178"/>
      <c r="R53" s="178"/>
      <c r="S53" s="178"/>
      <c r="T53" s="178"/>
      <c r="U53" s="178"/>
      <c r="V53" s="178"/>
      <c r="W53" s="184"/>
      <c r="X53" s="184"/>
      <c r="Y53" s="184"/>
      <c r="Z53" s="184"/>
      <c r="AA53" s="190"/>
      <c r="AB53" s="190"/>
      <c r="AC53" s="190"/>
      <c r="AD53" s="190"/>
      <c r="AE53" s="190"/>
      <c r="AF53" s="190"/>
      <c r="AG53" s="190"/>
      <c r="AH53" s="206"/>
      <c r="AI53" s="206"/>
      <c r="AJ53" s="206"/>
      <c r="AK53" s="206"/>
      <c r="AL53" s="206"/>
      <c r="AM53" s="206"/>
      <c r="AN53" s="206"/>
      <c r="AO53" s="206"/>
      <c r="AP53" s="206"/>
      <c r="AQ53" s="206"/>
      <c r="AR53" s="206"/>
      <c r="AS53" s="206"/>
      <c r="AT53" s="206"/>
      <c r="AU53" s="206"/>
      <c r="AV53" s="206"/>
      <c r="AW53" s="206"/>
      <c r="AX53" s="206"/>
      <c r="AY53" s="206"/>
      <c r="AZ53" s="206"/>
      <c r="BA53" s="206"/>
      <c r="BB53" s="206"/>
      <c r="BC53" s="206"/>
      <c r="BD53" s="206"/>
      <c r="BE53" s="206"/>
      <c r="BF53" s="206"/>
      <c r="BG53" s="206"/>
      <c r="BH53" s="206"/>
      <c r="BI53" s="206"/>
      <c r="BJ53" s="206"/>
      <c r="BK53" s="206"/>
      <c r="BL53" s="206"/>
      <c r="BM53" s="206"/>
      <c r="BN53" s="206"/>
      <c r="BO53" s="206"/>
      <c r="BP53" s="206"/>
      <c r="BQ53" s="206"/>
      <c r="BR53" s="206"/>
      <c r="BS53" s="206"/>
      <c r="BT53" s="206"/>
      <c r="BU53" s="206"/>
      <c r="BV53" s="206"/>
      <c r="BW53" s="206"/>
      <c r="BX53" s="206"/>
      <c r="BY53" s="206"/>
      <c r="BZ53" s="206"/>
      <c r="CA53" s="206"/>
      <c r="CB53" s="206"/>
      <c r="CC53" s="206"/>
      <c r="CD53" s="206"/>
      <c r="CE53" s="206"/>
      <c r="CF53" s="206"/>
      <c r="CG53" s="206"/>
      <c r="CH53" s="206"/>
      <c r="CI53" s="206"/>
      <c r="CJ53" s="206"/>
      <c r="CK53" s="206"/>
      <c r="CL53" s="206"/>
    </row>
    <row r="54" s="122" customFormat="1" ht="100" customHeight="1" spans="1:90">
      <c r="A54" s="156" t="s">
        <v>41</v>
      </c>
      <c r="B54" s="148" t="s">
        <v>184</v>
      </c>
      <c r="C54" s="148"/>
      <c r="D54" s="148"/>
      <c r="E54" s="149"/>
      <c r="F54" s="149"/>
      <c r="G54" s="149"/>
      <c r="H54" s="149"/>
      <c r="I54" s="149"/>
      <c r="J54" s="148"/>
      <c r="K54" s="178">
        <f t="shared" ref="K54:O54" si="31">K55+K56</f>
        <v>0</v>
      </c>
      <c r="L54" s="178">
        <f t="shared" si="31"/>
        <v>0</v>
      </c>
      <c r="M54" s="178">
        <f t="shared" si="31"/>
        <v>0</v>
      </c>
      <c r="N54" s="178">
        <f t="shared" si="31"/>
        <v>0</v>
      </c>
      <c r="O54" s="178">
        <f t="shared" si="31"/>
        <v>0</v>
      </c>
      <c r="P54" s="178">
        <f t="shared" ref="P54:V54" si="32">P55+P56</f>
        <v>0</v>
      </c>
      <c r="Q54" s="178">
        <f t="shared" si="32"/>
        <v>0</v>
      </c>
      <c r="R54" s="178">
        <f t="shared" si="32"/>
        <v>0</v>
      </c>
      <c r="S54" s="178">
        <f t="shared" si="32"/>
        <v>0</v>
      </c>
      <c r="T54" s="178">
        <f t="shared" si="32"/>
        <v>0</v>
      </c>
      <c r="U54" s="178">
        <f t="shared" si="32"/>
        <v>0</v>
      </c>
      <c r="V54" s="178">
        <f t="shared" si="32"/>
        <v>0</v>
      </c>
      <c r="W54" s="184"/>
      <c r="X54" s="184"/>
      <c r="Y54" s="184"/>
      <c r="Z54" s="184"/>
      <c r="AA54" s="190"/>
      <c r="AB54" s="190"/>
      <c r="AC54" s="190"/>
      <c r="AD54" s="190"/>
      <c r="AE54" s="190"/>
      <c r="AF54" s="190"/>
      <c r="AG54" s="190"/>
      <c r="AH54" s="206"/>
      <c r="AI54" s="206"/>
      <c r="AJ54" s="206"/>
      <c r="AK54" s="206"/>
      <c r="AL54" s="206"/>
      <c r="AM54" s="206"/>
      <c r="AN54" s="206"/>
      <c r="AO54" s="206"/>
      <c r="AP54" s="206"/>
      <c r="AQ54" s="206"/>
      <c r="AR54" s="206"/>
      <c r="AS54" s="206"/>
      <c r="AT54" s="206"/>
      <c r="AU54" s="206"/>
      <c r="AV54" s="206"/>
      <c r="AW54" s="206"/>
      <c r="AX54" s="206"/>
      <c r="AY54" s="206"/>
      <c r="AZ54" s="206"/>
      <c r="BA54" s="206"/>
      <c r="BB54" s="206"/>
      <c r="BC54" s="206"/>
      <c r="BD54" s="206"/>
      <c r="BE54" s="206"/>
      <c r="BF54" s="206"/>
      <c r="BG54" s="206"/>
      <c r="BH54" s="206"/>
      <c r="BI54" s="206"/>
      <c r="BJ54" s="206"/>
      <c r="BK54" s="206"/>
      <c r="BL54" s="206"/>
      <c r="BM54" s="206"/>
      <c r="BN54" s="206"/>
      <c r="BO54" s="206"/>
      <c r="BP54" s="206"/>
      <c r="BQ54" s="206"/>
      <c r="BR54" s="206"/>
      <c r="BS54" s="206"/>
      <c r="BT54" s="206"/>
      <c r="BU54" s="206"/>
      <c r="BV54" s="206"/>
      <c r="BW54" s="206"/>
      <c r="BX54" s="206"/>
      <c r="BY54" s="206"/>
      <c r="BZ54" s="206"/>
      <c r="CA54" s="206"/>
      <c r="CB54" s="206"/>
      <c r="CC54" s="206"/>
      <c r="CD54" s="206"/>
      <c r="CE54" s="206"/>
      <c r="CF54" s="206"/>
      <c r="CG54" s="206"/>
      <c r="CH54" s="206"/>
      <c r="CI54" s="206"/>
      <c r="CJ54" s="206"/>
      <c r="CK54" s="206"/>
      <c r="CL54" s="206"/>
    </row>
    <row r="55" s="122" customFormat="1" ht="100" customHeight="1" spans="1:90">
      <c r="A55" s="156" t="s">
        <v>58</v>
      </c>
      <c r="B55" s="148" t="s">
        <v>185</v>
      </c>
      <c r="C55" s="148"/>
      <c r="D55" s="148"/>
      <c r="E55" s="149"/>
      <c r="F55" s="149"/>
      <c r="G55" s="149"/>
      <c r="H55" s="149"/>
      <c r="I55" s="149"/>
      <c r="J55" s="148"/>
      <c r="K55" s="178"/>
      <c r="L55" s="178"/>
      <c r="M55" s="178"/>
      <c r="N55" s="178"/>
      <c r="O55" s="178"/>
      <c r="P55" s="178"/>
      <c r="Q55" s="178"/>
      <c r="R55" s="178"/>
      <c r="S55" s="178"/>
      <c r="T55" s="178"/>
      <c r="U55" s="178"/>
      <c r="V55" s="178"/>
      <c r="W55" s="184"/>
      <c r="X55" s="184"/>
      <c r="Y55" s="184"/>
      <c r="Z55" s="184"/>
      <c r="AA55" s="190"/>
      <c r="AB55" s="190"/>
      <c r="AC55" s="190"/>
      <c r="AD55" s="190"/>
      <c r="AE55" s="190"/>
      <c r="AF55" s="190"/>
      <c r="AG55" s="190"/>
      <c r="AH55" s="206"/>
      <c r="AI55" s="206"/>
      <c r="AJ55" s="206"/>
      <c r="AK55" s="206"/>
      <c r="AL55" s="206"/>
      <c r="AM55" s="206"/>
      <c r="AN55" s="206"/>
      <c r="AO55" s="206"/>
      <c r="AP55" s="206"/>
      <c r="AQ55" s="206"/>
      <c r="AR55" s="206"/>
      <c r="AS55" s="206"/>
      <c r="AT55" s="206"/>
      <c r="AU55" s="206"/>
      <c r="AV55" s="206"/>
      <c r="AW55" s="206"/>
      <c r="AX55" s="206"/>
      <c r="AY55" s="206"/>
      <c r="AZ55" s="206"/>
      <c r="BA55" s="206"/>
      <c r="BB55" s="206"/>
      <c r="BC55" s="206"/>
      <c r="BD55" s="206"/>
      <c r="BE55" s="206"/>
      <c r="BF55" s="206"/>
      <c r="BG55" s="206"/>
      <c r="BH55" s="206"/>
      <c r="BI55" s="206"/>
      <c r="BJ55" s="206"/>
      <c r="BK55" s="206"/>
      <c r="BL55" s="206"/>
      <c r="BM55" s="206"/>
      <c r="BN55" s="206"/>
      <c r="BO55" s="206"/>
      <c r="BP55" s="206"/>
      <c r="BQ55" s="206"/>
      <c r="BR55" s="206"/>
      <c r="BS55" s="206"/>
      <c r="BT55" s="206"/>
      <c r="BU55" s="206"/>
      <c r="BV55" s="206"/>
      <c r="BW55" s="206"/>
      <c r="BX55" s="206"/>
      <c r="BY55" s="206"/>
      <c r="BZ55" s="206"/>
      <c r="CA55" s="206"/>
      <c r="CB55" s="206"/>
      <c r="CC55" s="206"/>
      <c r="CD55" s="206"/>
      <c r="CE55" s="206"/>
      <c r="CF55" s="206"/>
      <c r="CG55" s="206"/>
      <c r="CH55" s="206"/>
      <c r="CI55" s="206"/>
      <c r="CJ55" s="206"/>
      <c r="CK55" s="206"/>
      <c r="CL55" s="206"/>
    </row>
    <row r="56" s="122" customFormat="1" ht="100" customHeight="1" spans="1:90">
      <c r="A56" s="156" t="s">
        <v>58</v>
      </c>
      <c r="B56" s="148" t="s">
        <v>186</v>
      </c>
      <c r="C56" s="148"/>
      <c r="D56" s="148"/>
      <c r="E56" s="149"/>
      <c r="F56" s="149"/>
      <c r="G56" s="149"/>
      <c r="H56" s="149"/>
      <c r="I56" s="149"/>
      <c r="J56" s="148"/>
      <c r="K56" s="178"/>
      <c r="L56" s="178"/>
      <c r="M56" s="178"/>
      <c r="N56" s="178"/>
      <c r="O56" s="178"/>
      <c r="P56" s="178"/>
      <c r="Q56" s="178"/>
      <c r="R56" s="178"/>
      <c r="S56" s="178"/>
      <c r="T56" s="178"/>
      <c r="U56" s="178"/>
      <c r="V56" s="178"/>
      <c r="W56" s="184"/>
      <c r="X56" s="184"/>
      <c r="Y56" s="184"/>
      <c r="Z56" s="184"/>
      <c r="AA56" s="190"/>
      <c r="AB56" s="190"/>
      <c r="AC56" s="190"/>
      <c r="AD56" s="190"/>
      <c r="AE56" s="190"/>
      <c r="AF56" s="190"/>
      <c r="AG56" s="190"/>
      <c r="AH56" s="206"/>
      <c r="AI56" s="206"/>
      <c r="AJ56" s="206"/>
      <c r="AK56" s="206"/>
      <c r="AL56" s="206"/>
      <c r="AM56" s="206"/>
      <c r="AN56" s="206"/>
      <c r="AO56" s="206"/>
      <c r="AP56" s="206"/>
      <c r="AQ56" s="206"/>
      <c r="AR56" s="206"/>
      <c r="AS56" s="206"/>
      <c r="AT56" s="206"/>
      <c r="AU56" s="206"/>
      <c r="AV56" s="206"/>
      <c r="AW56" s="206"/>
      <c r="AX56" s="206"/>
      <c r="AY56" s="206"/>
      <c r="AZ56" s="206"/>
      <c r="BA56" s="206"/>
      <c r="BB56" s="206"/>
      <c r="BC56" s="206"/>
      <c r="BD56" s="206"/>
      <c r="BE56" s="206"/>
      <c r="BF56" s="206"/>
      <c r="BG56" s="206"/>
      <c r="BH56" s="206"/>
      <c r="BI56" s="206"/>
      <c r="BJ56" s="206"/>
      <c r="BK56" s="206"/>
      <c r="BL56" s="206"/>
      <c r="BM56" s="206"/>
      <c r="BN56" s="206"/>
      <c r="BO56" s="206"/>
      <c r="BP56" s="206"/>
      <c r="BQ56" s="206"/>
      <c r="BR56" s="206"/>
      <c r="BS56" s="206"/>
      <c r="BT56" s="206"/>
      <c r="BU56" s="206"/>
      <c r="BV56" s="206"/>
      <c r="BW56" s="206"/>
      <c r="BX56" s="206"/>
      <c r="BY56" s="206"/>
      <c r="BZ56" s="206"/>
      <c r="CA56" s="206"/>
      <c r="CB56" s="206"/>
      <c r="CC56" s="206"/>
      <c r="CD56" s="206"/>
      <c r="CE56" s="206"/>
      <c r="CF56" s="206"/>
      <c r="CG56" s="206"/>
      <c r="CH56" s="206"/>
      <c r="CI56" s="206"/>
      <c r="CJ56" s="206"/>
      <c r="CK56" s="206"/>
      <c r="CL56" s="206"/>
    </row>
    <row r="57" s="122" customFormat="1" ht="100" customHeight="1" spans="1:90">
      <c r="A57" s="156" t="s">
        <v>41</v>
      </c>
      <c r="B57" s="148" t="s">
        <v>187</v>
      </c>
      <c r="C57" s="148"/>
      <c r="D57" s="148"/>
      <c r="E57" s="149"/>
      <c r="F57" s="149"/>
      <c r="G57" s="149"/>
      <c r="H57" s="149"/>
      <c r="I57" s="149"/>
      <c r="J57" s="148"/>
      <c r="K57" s="178">
        <f t="shared" ref="K57:O57" si="33">K58+K59+K60</f>
        <v>0</v>
      </c>
      <c r="L57" s="178">
        <f t="shared" si="33"/>
        <v>0</v>
      </c>
      <c r="M57" s="178">
        <f t="shared" si="33"/>
        <v>0</v>
      </c>
      <c r="N57" s="178">
        <f t="shared" si="33"/>
        <v>0</v>
      </c>
      <c r="O57" s="178">
        <f t="shared" si="33"/>
        <v>0</v>
      </c>
      <c r="P57" s="178">
        <f t="shared" ref="P57:V57" si="34">P58+P59+P60</f>
        <v>0</v>
      </c>
      <c r="Q57" s="178">
        <f t="shared" si="34"/>
        <v>0</v>
      </c>
      <c r="R57" s="178">
        <f t="shared" si="34"/>
        <v>0</v>
      </c>
      <c r="S57" s="178">
        <f t="shared" si="34"/>
        <v>0</v>
      </c>
      <c r="T57" s="178">
        <f t="shared" si="34"/>
        <v>0</v>
      </c>
      <c r="U57" s="178">
        <f t="shared" si="34"/>
        <v>0</v>
      </c>
      <c r="V57" s="178">
        <f t="shared" si="34"/>
        <v>0</v>
      </c>
      <c r="W57" s="184"/>
      <c r="X57" s="184"/>
      <c r="Y57" s="184"/>
      <c r="Z57" s="184"/>
      <c r="AA57" s="190"/>
      <c r="AB57" s="190"/>
      <c r="AC57" s="190"/>
      <c r="AD57" s="190"/>
      <c r="AE57" s="190"/>
      <c r="AF57" s="190"/>
      <c r="AG57" s="190"/>
      <c r="AH57" s="206"/>
      <c r="AI57" s="206"/>
      <c r="AJ57" s="206"/>
      <c r="AK57" s="206"/>
      <c r="AL57" s="206"/>
      <c r="AM57" s="206"/>
      <c r="AN57" s="206"/>
      <c r="AO57" s="206"/>
      <c r="AP57" s="206"/>
      <c r="AQ57" s="206"/>
      <c r="AR57" s="206"/>
      <c r="AS57" s="206"/>
      <c r="AT57" s="206"/>
      <c r="AU57" s="206"/>
      <c r="AV57" s="206"/>
      <c r="AW57" s="206"/>
      <c r="AX57" s="206"/>
      <c r="AY57" s="206"/>
      <c r="AZ57" s="206"/>
      <c r="BA57" s="206"/>
      <c r="BB57" s="206"/>
      <c r="BC57" s="206"/>
      <c r="BD57" s="206"/>
      <c r="BE57" s="206"/>
      <c r="BF57" s="206"/>
      <c r="BG57" s="206"/>
      <c r="BH57" s="206"/>
      <c r="BI57" s="206"/>
      <c r="BJ57" s="206"/>
      <c r="BK57" s="206"/>
      <c r="BL57" s="206"/>
      <c r="BM57" s="206"/>
      <c r="BN57" s="206"/>
      <c r="BO57" s="206"/>
      <c r="BP57" s="206"/>
      <c r="BQ57" s="206"/>
      <c r="BR57" s="206"/>
      <c r="BS57" s="206"/>
      <c r="BT57" s="206"/>
      <c r="BU57" s="206"/>
      <c r="BV57" s="206"/>
      <c r="BW57" s="206"/>
      <c r="BX57" s="206"/>
      <c r="BY57" s="206"/>
      <c r="BZ57" s="206"/>
      <c r="CA57" s="206"/>
      <c r="CB57" s="206"/>
      <c r="CC57" s="206"/>
      <c r="CD57" s="206"/>
      <c r="CE57" s="206"/>
      <c r="CF57" s="206"/>
      <c r="CG57" s="206"/>
      <c r="CH57" s="206"/>
      <c r="CI57" s="206"/>
      <c r="CJ57" s="206"/>
      <c r="CK57" s="206"/>
      <c r="CL57" s="206"/>
    </row>
    <row r="58" s="122" customFormat="1" ht="100" customHeight="1" spans="1:90">
      <c r="A58" s="156" t="s">
        <v>58</v>
      </c>
      <c r="B58" s="148" t="s">
        <v>188</v>
      </c>
      <c r="C58" s="148"/>
      <c r="D58" s="148"/>
      <c r="E58" s="149"/>
      <c r="F58" s="149"/>
      <c r="G58" s="149"/>
      <c r="H58" s="149"/>
      <c r="I58" s="149"/>
      <c r="J58" s="148"/>
      <c r="K58" s="178"/>
      <c r="L58" s="178"/>
      <c r="M58" s="178"/>
      <c r="N58" s="178"/>
      <c r="O58" s="178"/>
      <c r="P58" s="178"/>
      <c r="Q58" s="178"/>
      <c r="R58" s="178"/>
      <c r="S58" s="178"/>
      <c r="T58" s="178"/>
      <c r="U58" s="178"/>
      <c r="V58" s="178"/>
      <c r="W58" s="184"/>
      <c r="X58" s="184"/>
      <c r="Y58" s="184"/>
      <c r="Z58" s="184"/>
      <c r="AA58" s="190"/>
      <c r="AB58" s="190"/>
      <c r="AC58" s="190"/>
      <c r="AD58" s="190"/>
      <c r="AE58" s="190"/>
      <c r="AF58" s="190"/>
      <c r="AG58" s="190"/>
      <c r="AH58" s="206"/>
      <c r="AI58" s="206"/>
      <c r="AJ58" s="206"/>
      <c r="AK58" s="206"/>
      <c r="AL58" s="206"/>
      <c r="AM58" s="206"/>
      <c r="AN58" s="206"/>
      <c r="AO58" s="206"/>
      <c r="AP58" s="206"/>
      <c r="AQ58" s="206"/>
      <c r="AR58" s="206"/>
      <c r="AS58" s="206"/>
      <c r="AT58" s="206"/>
      <c r="AU58" s="206"/>
      <c r="AV58" s="206"/>
      <c r="AW58" s="206"/>
      <c r="AX58" s="206"/>
      <c r="AY58" s="206"/>
      <c r="AZ58" s="206"/>
      <c r="BA58" s="206"/>
      <c r="BB58" s="206"/>
      <c r="BC58" s="206"/>
      <c r="BD58" s="206"/>
      <c r="BE58" s="206"/>
      <c r="BF58" s="206"/>
      <c r="BG58" s="206"/>
      <c r="BH58" s="206"/>
      <c r="BI58" s="206"/>
      <c r="BJ58" s="206"/>
      <c r="BK58" s="206"/>
      <c r="BL58" s="206"/>
      <c r="BM58" s="206"/>
      <c r="BN58" s="206"/>
      <c r="BO58" s="206"/>
      <c r="BP58" s="206"/>
      <c r="BQ58" s="206"/>
      <c r="BR58" s="206"/>
      <c r="BS58" s="206"/>
      <c r="BT58" s="206"/>
      <c r="BU58" s="206"/>
      <c r="BV58" s="206"/>
      <c r="BW58" s="206"/>
      <c r="BX58" s="206"/>
      <c r="BY58" s="206"/>
      <c r="BZ58" s="206"/>
      <c r="CA58" s="206"/>
      <c r="CB58" s="206"/>
      <c r="CC58" s="206"/>
      <c r="CD58" s="206"/>
      <c r="CE58" s="206"/>
      <c r="CF58" s="206"/>
      <c r="CG58" s="206"/>
      <c r="CH58" s="206"/>
      <c r="CI58" s="206"/>
      <c r="CJ58" s="206"/>
      <c r="CK58" s="206"/>
      <c r="CL58" s="206"/>
    </row>
    <row r="59" s="122" customFormat="1" ht="100" customHeight="1" spans="1:90">
      <c r="A59" s="156" t="s">
        <v>58</v>
      </c>
      <c r="B59" s="148" t="s">
        <v>189</v>
      </c>
      <c r="C59" s="148"/>
      <c r="D59" s="148"/>
      <c r="E59" s="149"/>
      <c r="F59" s="149"/>
      <c r="G59" s="149"/>
      <c r="H59" s="149"/>
      <c r="I59" s="149"/>
      <c r="J59" s="148"/>
      <c r="K59" s="178"/>
      <c r="L59" s="178"/>
      <c r="M59" s="178"/>
      <c r="N59" s="178"/>
      <c r="O59" s="178"/>
      <c r="P59" s="178"/>
      <c r="Q59" s="178"/>
      <c r="R59" s="178"/>
      <c r="S59" s="178"/>
      <c r="T59" s="178"/>
      <c r="U59" s="178"/>
      <c r="V59" s="178"/>
      <c r="W59" s="184"/>
      <c r="X59" s="184"/>
      <c r="Y59" s="184"/>
      <c r="Z59" s="184"/>
      <c r="AA59" s="190"/>
      <c r="AB59" s="190"/>
      <c r="AC59" s="190"/>
      <c r="AD59" s="190"/>
      <c r="AE59" s="190"/>
      <c r="AF59" s="190"/>
      <c r="AG59" s="190"/>
      <c r="AH59" s="206"/>
      <c r="AI59" s="206"/>
      <c r="AJ59" s="206"/>
      <c r="AK59" s="206"/>
      <c r="AL59" s="206"/>
      <c r="AM59" s="206"/>
      <c r="AN59" s="206"/>
      <c r="AO59" s="206"/>
      <c r="AP59" s="206"/>
      <c r="AQ59" s="206"/>
      <c r="AR59" s="206"/>
      <c r="AS59" s="206"/>
      <c r="AT59" s="206"/>
      <c r="AU59" s="206"/>
      <c r="AV59" s="206"/>
      <c r="AW59" s="206"/>
      <c r="AX59" s="206"/>
      <c r="AY59" s="206"/>
      <c r="AZ59" s="206"/>
      <c r="BA59" s="206"/>
      <c r="BB59" s="206"/>
      <c r="BC59" s="206"/>
      <c r="BD59" s="206"/>
      <c r="BE59" s="206"/>
      <c r="BF59" s="206"/>
      <c r="BG59" s="206"/>
      <c r="BH59" s="206"/>
      <c r="BI59" s="206"/>
      <c r="BJ59" s="206"/>
      <c r="BK59" s="206"/>
      <c r="BL59" s="206"/>
      <c r="BM59" s="206"/>
      <c r="BN59" s="206"/>
      <c r="BO59" s="206"/>
      <c r="BP59" s="206"/>
      <c r="BQ59" s="206"/>
      <c r="BR59" s="206"/>
      <c r="BS59" s="206"/>
      <c r="BT59" s="206"/>
      <c r="BU59" s="206"/>
      <c r="BV59" s="206"/>
      <c r="BW59" s="206"/>
      <c r="BX59" s="206"/>
      <c r="BY59" s="206"/>
      <c r="BZ59" s="206"/>
      <c r="CA59" s="206"/>
      <c r="CB59" s="206"/>
      <c r="CC59" s="206"/>
      <c r="CD59" s="206"/>
      <c r="CE59" s="206"/>
      <c r="CF59" s="206"/>
      <c r="CG59" s="206"/>
      <c r="CH59" s="206"/>
      <c r="CI59" s="206"/>
      <c r="CJ59" s="206"/>
      <c r="CK59" s="206"/>
      <c r="CL59" s="206"/>
    </row>
    <row r="60" s="122" customFormat="1" ht="100" customHeight="1" spans="1:90">
      <c r="A60" s="156" t="s">
        <v>58</v>
      </c>
      <c r="B60" s="148" t="s">
        <v>190</v>
      </c>
      <c r="C60" s="148"/>
      <c r="D60" s="148"/>
      <c r="E60" s="149"/>
      <c r="F60" s="149"/>
      <c r="G60" s="149"/>
      <c r="H60" s="149"/>
      <c r="I60" s="149"/>
      <c r="J60" s="148"/>
      <c r="K60" s="178"/>
      <c r="L60" s="178"/>
      <c r="M60" s="178"/>
      <c r="N60" s="178"/>
      <c r="O60" s="178"/>
      <c r="P60" s="178"/>
      <c r="Q60" s="178"/>
      <c r="R60" s="178"/>
      <c r="S60" s="178"/>
      <c r="T60" s="178"/>
      <c r="U60" s="178"/>
      <c r="V60" s="178"/>
      <c r="W60" s="184"/>
      <c r="X60" s="184"/>
      <c r="Y60" s="184"/>
      <c r="Z60" s="184"/>
      <c r="AA60" s="190"/>
      <c r="AB60" s="190"/>
      <c r="AC60" s="190"/>
      <c r="AD60" s="190"/>
      <c r="AE60" s="190"/>
      <c r="AF60" s="190"/>
      <c r="AG60" s="190"/>
      <c r="AH60" s="206"/>
      <c r="AI60" s="206"/>
      <c r="AJ60" s="206"/>
      <c r="AK60" s="206"/>
      <c r="AL60" s="206"/>
      <c r="AM60" s="206"/>
      <c r="AN60" s="206"/>
      <c r="AO60" s="206"/>
      <c r="AP60" s="206"/>
      <c r="AQ60" s="206"/>
      <c r="AR60" s="206"/>
      <c r="AS60" s="206"/>
      <c r="AT60" s="206"/>
      <c r="AU60" s="206"/>
      <c r="AV60" s="206"/>
      <c r="AW60" s="206"/>
      <c r="AX60" s="206"/>
      <c r="AY60" s="206"/>
      <c r="AZ60" s="206"/>
      <c r="BA60" s="206"/>
      <c r="BB60" s="206"/>
      <c r="BC60" s="206"/>
      <c r="BD60" s="206"/>
      <c r="BE60" s="206"/>
      <c r="BF60" s="206"/>
      <c r="BG60" s="206"/>
      <c r="BH60" s="206"/>
      <c r="BI60" s="206"/>
      <c r="BJ60" s="206"/>
      <c r="BK60" s="206"/>
      <c r="BL60" s="206"/>
      <c r="BM60" s="206"/>
      <c r="BN60" s="206"/>
      <c r="BO60" s="206"/>
      <c r="BP60" s="206"/>
      <c r="BQ60" s="206"/>
      <c r="BR60" s="206"/>
      <c r="BS60" s="206"/>
      <c r="BT60" s="206"/>
      <c r="BU60" s="206"/>
      <c r="BV60" s="206"/>
      <c r="BW60" s="206"/>
      <c r="BX60" s="206"/>
      <c r="BY60" s="206"/>
      <c r="BZ60" s="206"/>
      <c r="CA60" s="206"/>
      <c r="CB60" s="206"/>
      <c r="CC60" s="206"/>
      <c r="CD60" s="206"/>
      <c r="CE60" s="206"/>
      <c r="CF60" s="206"/>
      <c r="CG60" s="206"/>
      <c r="CH60" s="206"/>
      <c r="CI60" s="206"/>
      <c r="CJ60" s="206"/>
      <c r="CK60" s="206"/>
      <c r="CL60" s="206"/>
    </row>
    <row r="61" s="122" customFormat="1" ht="100" customHeight="1" spans="1:90">
      <c r="A61" s="156" t="s">
        <v>41</v>
      </c>
      <c r="B61" s="148" t="s">
        <v>191</v>
      </c>
      <c r="C61" s="148"/>
      <c r="D61" s="148"/>
      <c r="E61" s="149"/>
      <c r="F61" s="149"/>
      <c r="G61" s="149"/>
      <c r="H61" s="149"/>
      <c r="I61" s="149"/>
      <c r="J61" s="148"/>
      <c r="K61" s="178">
        <f t="shared" ref="K61:O61" si="35">K62</f>
        <v>0</v>
      </c>
      <c r="L61" s="178">
        <f t="shared" si="35"/>
        <v>0</v>
      </c>
      <c r="M61" s="178">
        <f t="shared" si="35"/>
        <v>0</v>
      </c>
      <c r="N61" s="178">
        <f t="shared" si="35"/>
        <v>0</v>
      </c>
      <c r="O61" s="178">
        <f t="shared" si="35"/>
        <v>0</v>
      </c>
      <c r="P61" s="178">
        <f t="shared" ref="P61:V61" si="36">P62</f>
        <v>0</v>
      </c>
      <c r="Q61" s="178">
        <f t="shared" si="36"/>
        <v>0</v>
      </c>
      <c r="R61" s="178">
        <f t="shared" si="36"/>
        <v>0</v>
      </c>
      <c r="S61" s="178">
        <f t="shared" si="36"/>
        <v>0</v>
      </c>
      <c r="T61" s="178">
        <f t="shared" si="36"/>
        <v>0</v>
      </c>
      <c r="U61" s="178">
        <f t="shared" si="36"/>
        <v>0</v>
      </c>
      <c r="V61" s="178">
        <f t="shared" si="36"/>
        <v>0</v>
      </c>
      <c r="W61" s="184"/>
      <c r="X61" s="184"/>
      <c r="Y61" s="184"/>
      <c r="Z61" s="184"/>
      <c r="AA61" s="190"/>
      <c r="AB61" s="190"/>
      <c r="AC61" s="190"/>
      <c r="AD61" s="190"/>
      <c r="AE61" s="190"/>
      <c r="AF61" s="190"/>
      <c r="AG61" s="190"/>
      <c r="AH61" s="206"/>
      <c r="AI61" s="206"/>
      <c r="AJ61" s="206"/>
      <c r="AK61" s="206"/>
      <c r="AL61" s="206"/>
      <c r="AM61" s="206"/>
      <c r="AN61" s="206"/>
      <c r="AO61" s="206"/>
      <c r="AP61" s="206"/>
      <c r="AQ61" s="206"/>
      <c r="AR61" s="206"/>
      <c r="AS61" s="206"/>
      <c r="AT61" s="206"/>
      <c r="AU61" s="206"/>
      <c r="AV61" s="206"/>
      <c r="AW61" s="206"/>
      <c r="AX61" s="206"/>
      <c r="AY61" s="206"/>
      <c r="AZ61" s="206"/>
      <c r="BA61" s="206"/>
      <c r="BB61" s="206"/>
      <c r="BC61" s="206"/>
      <c r="BD61" s="206"/>
      <c r="BE61" s="206"/>
      <c r="BF61" s="206"/>
      <c r="BG61" s="206"/>
      <c r="BH61" s="206"/>
      <c r="BI61" s="206"/>
      <c r="BJ61" s="206"/>
      <c r="BK61" s="206"/>
      <c r="BL61" s="206"/>
      <c r="BM61" s="206"/>
      <c r="BN61" s="206"/>
      <c r="BO61" s="206"/>
      <c r="BP61" s="206"/>
      <c r="BQ61" s="206"/>
      <c r="BR61" s="206"/>
      <c r="BS61" s="206"/>
      <c r="BT61" s="206"/>
      <c r="BU61" s="206"/>
      <c r="BV61" s="206"/>
      <c r="BW61" s="206"/>
      <c r="BX61" s="206"/>
      <c r="BY61" s="206"/>
      <c r="BZ61" s="206"/>
      <c r="CA61" s="206"/>
      <c r="CB61" s="206"/>
      <c r="CC61" s="206"/>
      <c r="CD61" s="206"/>
      <c r="CE61" s="206"/>
      <c r="CF61" s="206"/>
      <c r="CG61" s="206"/>
      <c r="CH61" s="206"/>
      <c r="CI61" s="206"/>
      <c r="CJ61" s="206"/>
      <c r="CK61" s="206"/>
      <c r="CL61" s="206"/>
    </row>
    <row r="62" s="122" customFormat="1" ht="100" customHeight="1" spans="1:90">
      <c r="A62" s="156" t="s">
        <v>58</v>
      </c>
      <c r="B62" s="148" t="s">
        <v>191</v>
      </c>
      <c r="C62" s="148"/>
      <c r="D62" s="148"/>
      <c r="E62" s="149"/>
      <c r="F62" s="149"/>
      <c r="G62" s="149"/>
      <c r="H62" s="149"/>
      <c r="I62" s="149"/>
      <c r="J62" s="148"/>
      <c r="K62" s="178"/>
      <c r="L62" s="178"/>
      <c r="M62" s="178"/>
      <c r="N62" s="178"/>
      <c r="O62" s="178"/>
      <c r="P62" s="178"/>
      <c r="Q62" s="178"/>
      <c r="R62" s="178"/>
      <c r="S62" s="178"/>
      <c r="T62" s="178"/>
      <c r="U62" s="178"/>
      <c r="V62" s="178"/>
      <c r="W62" s="184"/>
      <c r="X62" s="184"/>
      <c r="Y62" s="184"/>
      <c r="Z62" s="184"/>
      <c r="AA62" s="190"/>
      <c r="AB62" s="190"/>
      <c r="AC62" s="190"/>
      <c r="AD62" s="190"/>
      <c r="AE62" s="190"/>
      <c r="AF62" s="190"/>
      <c r="AG62" s="190"/>
      <c r="AH62" s="206"/>
      <c r="AI62" s="206"/>
      <c r="AJ62" s="206"/>
      <c r="AK62" s="206"/>
      <c r="AL62" s="206"/>
      <c r="AM62" s="206"/>
      <c r="AN62" s="206"/>
      <c r="AO62" s="206"/>
      <c r="AP62" s="206"/>
      <c r="AQ62" s="206"/>
      <c r="AR62" s="206"/>
      <c r="AS62" s="206"/>
      <c r="AT62" s="206"/>
      <c r="AU62" s="206"/>
      <c r="AV62" s="206"/>
      <c r="AW62" s="206"/>
      <c r="AX62" s="206"/>
      <c r="AY62" s="206"/>
      <c r="AZ62" s="206"/>
      <c r="BA62" s="206"/>
      <c r="BB62" s="206"/>
      <c r="BC62" s="206"/>
      <c r="BD62" s="206"/>
      <c r="BE62" s="206"/>
      <c r="BF62" s="206"/>
      <c r="BG62" s="206"/>
      <c r="BH62" s="206"/>
      <c r="BI62" s="206"/>
      <c r="BJ62" s="206"/>
      <c r="BK62" s="206"/>
      <c r="BL62" s="206"/>
      <c r="BM62" s="206"/>
      <c r="BN62" s="206"/>
      <c r="BO62" s="206"/>
      <c r="BP62" s="206"/>
      <c r="BQ62" s="206"/>
      <c r="BR62" s="206"/>
      <c r="BS62" s="206"/>
      <c r="BT62" s="206"/>
      <c r="BU62" s="206"/>
      <c r="BV62" s="206"/>
      <c r="BW62" s="206"/>
      <c r="BX62" s="206"/>
      <c r="BY62" s="206"/>
      <c r="BZ62" s="206"/>
      <c r="CA62" s="206"/>
      <c r="CB62" s="206"/>
      <c r="CC62" s="206"/>
      <c r="CD62" s="206"/>
      <c r="CE62" s="206"/>
      <c r="CF62" s="206"/>
      <c r="CG62" s="206"/>
      <c r="CH62" s="206"/>
      <c r="CI62" s="206"/>
      <c r="CJ62" s="206"/>
      <c r="CK62" s="206"/>
      <c r="CL62" s="206"/>
    </row>
    <row r="63" s="122" customFormat="1" ht="100" customHeight="1" spans="1:90">
      <c r="A63" s="147" t="s">
        <v>39</v>
      </c>
      <c r="B63" s="148" t="s">
        <v>192</v>
      </c>
      <c r="C63" s="148"/>
      <c r="D63" s="148"/>
      <c r="E63" s="149"/>
      <c r="F63" s="149"/>
      <c r="G63" s="149"/>
      <c r="H63" s="149"/>
      <c r="I63" s="149"/>
      <c r="J63" s="148"/>
      <c r="K63" s="178">
        <f t="shared" ref="K63:O63" si="37">K64+K76+K82</f>
        <v>14.099</v>
      </c>
      <c r="L63" s="178">
        <f t="shared" si="37"/>
        <v>6317</v>
      </c>
      <c r="M63" s="178">
        <f t="shared" si="37"/>
        <v>31535</v>
      </c>
      <c r="N63" s="178">
        <f t="shared" si="37"/>
        <v>3767.39</v>
      </c>
      <c r="O63" s="178">
        <f t="shared" si="37"/>
        <v>0</v>
      </c>
      <c r="P63" s="178">
        <f t="shared" ref="P63:V63" si="38">P64+P76+P82</f>
        <v>1169</v>
      </c>
      <c r="Q63" s="178">
        <f t="shared" si="38"/>
        <v>0</v>
      </c>
      <c r="R63" s="178">
        <f t="shared" si="38"/>
        <v>40</v>
      </c>
      <c r="S63" s="178">
        <f t="shared" si="38"/>
        <v>185</v>
      </c>
      <c r="T63" s="178">
        <f t="shared" si="38"/>
        <v>2373.39</v>
      </c>
      <c r="U63" s="178">
        <f t="shared" si="38"/>
        <v>0</v>
      </c>
      <c r="V63" s="178">
        <f t="shared" si="38"/>
        <v>0</v>
      </c>
      <c r="W63" s="184"/>
      <c r="X63" s="184"/>
      <c r="Y63" s="184"/>
      <c r="Z63" s="184"/>
      <c r="AA63" s="190"/>
      <c r="AB63" s="190"/>
      <c r="AC63" s="190"/>
      <c r="AD63" s="190"/>
      <c r="AE63" s="190"/>
      <c r="AF63" s="190"/>
      <c r="AG63" s="190"/>
      <c r="AH63" s="206"/>
      <c r="AI63" s="206"/>
      <c r="AJ63" s="206"/>
      <c r="AK63" s="206"/>
      <c r="AL63" s="206"/>
      <c r="AM63" s="206"/>
      <c r="AN63" s="206"/>
      <c r="AO63" s="206"/>
      <c r="AP63" s="206"/>
      <c r="AQ63" s="206"/>
      <c r="AR63" s="206"/>
      <c r="AS63" s="206"/>
      <c r="AT63" s="206"/>
      <c r="AU63" s="206"/>
      <c r="AV63" s="206"/>
      <c r="AW63" s="206"/>
      <c r="AX63" s="206"/>
      <c r="AY63" s="206"/>
      <c r="AZ63" s="206"/>
      <c r="BA63" s="206"/>
      <c r="BB63" s="206"/>
      <c r="BC63" s="206"/>
      <c r="BD63" s="206"/>
      <c r="BE63" s="206"/>
      <c r="BF63" s="206"/>
      <c r="BG63" s="206"/>
      <c r="BH63" s="206"/>
      <c r="BI63" s="206"/>
      <c r="BJ63" s="206"/>
      <c r="BK63" s="206"/>
      <c r="BL63" s="206"/>
      <c r="BM63" s="206"/>
      <c r="BN63" s="206"/>
      <c r="BO63" s="206"/>
      <c r="BP63" s="206"/>
      <c r="BQ63" s="206"/>
      <c r="BR63" s="206"/>
      <c r="BS63" s="206"/>
      <c r="BT63" s="206"/>
      <c r="BU63" s="206"/>
      <c r="BV63" s="206"/>
      <c r="BW63" s="206"/>
      <c r="BX63" s="206"/>
      <c r="BY63" s="206"/>
      <c r="BZ63" s="206"/>
      <c r="CA63" s="206"/>
      <c r="CB63" s="206"/>
      <c r="CC63" s="206"/>
      <c r="CD63" s="206"/>
      <c r="CE63" s="206"/>
      <c r="CF63" s="206"/>
      <c r="CG63" s="206"/>
      <c r="CH63" s="206"/>
      <c r="CI63" s="206"/>
      <c r="CJ63" s="206"/>
      <c r="CK63" s="206"/>
      <c r="CL63" s="206"/>
    </row>
    <row r="64" s="122" customFormat="1" ht="100" customHeight="1" spans="1:90">
      <c r="A64" s="147" t="s">
        <v>41</v>
      </c>
      <c r="B64" s="148" t="s">
        <v>193</v>
      </c>
      <c r="C64" s="148"/>
      <c r="D64" s="148"/>
      <c r="E64" s="149"/>
      <c r="F64" s="149"/>
      <c r="G64" s="149"/>
      <c r="H64" s="149"/>
      <c r="I64" s="149"/>
      <c r="J64" s="148"/>
      <c r="K64" s="178">
        <f t="shared" ref="K64:O64" si="39">K65+K66+K67+K68+K71+K72+K73+K74+K75</f>
        <v>10.18</v>
      </c>
      <c r="L64" s="178">
        <f t="shared" si="39"/>
        <v>5959</v>
      </c>
      <c r="M64" s="178">
        <f t="shared" si="39"/>
        <v>30159</v>
      </c>
      <c r="N64" s="178">
        <f t="shared" si="39"/>
        <v>3217.39</v>
      </c>
      <c r="O64" s="178">
        <f t="shared" si="39"/>
        <v>0</v>
      </c>
      <c r="P64" s="178">
        <f t="shared" ref="P64:V64" si="40">P65+P66+P67+P68+P71+P72+P73+P74+P75</f>
        <v>1169</v>
      </c>
      <c r="Q64" s="178">
        <f t="shared" si="40"/>
        <v>0</v>
      </c>
      <c r="R64" s="178">
        <f t="shared" si="40"/>
        <v>0</v>
      </c>
      <c r="S64" s="178">
        <f t="shared" si="40"/>
        <v>0</v>
      </c>
      <c r="T64" s="178">
        <f t="shared" si="40"/>
        <v>2048.39</v>
      </c>
      <c r="U64" s="178">
        <f t="shared" si="40"/>
        <v>0</v>
      </c>
      <c r="V64" s="178">
        <f t="shared" si="40"/>
        <v>0</v>
      </c>
      <c r="W64" s="184"/>
      <c r="X64" s="184"/>
      <c r="Y64" s="184"/>
      <c r="Z64" s="184"/>
      <c r="AA64" s="190"/>
      <c r="AB64" s="190"/>
      <c r="AC64" s="190"/>
      <c r="AD64" s="190"/>
      <c r="AE64" s="190"/>
      <c r="AF64" s="190"/>
      <c r="AG64" s="190"/>
      <c r="AH64" s="206"/>
      <c r="AI64" s="206"/>
      <c r="AJ64" s="206"/>
      <c r="AK64" s="206"/>
      <c r="AL64" s="206"/>
      <c r="AM64" s="206"/>
      <c r="AN64" s="206"/>
      <c r="AO64" s="206"/>
      <c r="AP64" s="206"/>
      <c r="AQ64" s="206"/>
      <c r="AR64" s="206"/>
      <c r="AS64" s="206"/>
      <c r="AT64" s="206"/>
      <c r="AU64" s="206"/>
      <c r="AV64" s="206"/>
      <c r="AW64" s="206"/>
      <c r="AX64" s="206"/>
      <c r="AY64" s="206"/>
      <c r="AZ64" s="206"/>
      <c r="BA64" s="206"/>
      <c r="BB64" s="206"/>
      <c r="BC64" s="206"/>
      <c r="BD64" s="206"/>
      <c r="BE64" s="206"/>
      <c r="BF64" s="206"/>
      <c r="BG64" s="206"/>
      <c r="BH64" s="206"/>
      <c r="BI64" s="206"/>
      <c r="BJ64" s="206"/>
      <c r="BK64" s="206"/>
      <c r="BL64" s="206"/>
      <c r="BM64" s="206"/>
      <c r="BN64" s="206"/>
      <c r="BO64" s="206"/>
      <c r="BP64" s="206"/>
      <c r="BQ64" s="206"/>
      <c r="BR64" s="206"/>
      <c r="BS64" s="206"/>
      <c r="BT64" s="206"/>
      <c r="BU64" s="206"/>
      <c r="BV64" s="206"/>
      <c r="BW64" s="206"/>
      <c r="BX64" s="206"/>
      <c r="BY64" s="206"/>
      <c r="BZ64" s="206"/>
      <c r="CA64" s="206"/>
      <c r="CB64" s="206"/>
      <c r="CC64" s="206"/>
      <c r="CD64" s="206"/>
      <c r="CE64" s="206"/>
      <c r="CF64" s="206"/>
      <c r="CG64" s="206"/>
      <c r="CH64" s="206"/>
      <c r="CI64" s="206"/>
      <c r="CJ64" s="206"/>
      <c r="CK64" s="206"/>
      <c r="CL64" s="206"/>
    </row>
    <row r="65" s="127" customFormat="1" ht="100" customHeight="1" spans="1:90">
      <c r="A65" s="156" t="s">
        <v>58</v>
      </c>
      <c r="B65" s="148" t="s">
        <v>194</v>
      </c>
      <c r="C65" s="148"/>
      <c r="D65" s="148"/>
      <c r="E65" s="149"/>
      <c r="F65" s="149"/>
      <c r="G65" s="149"/>
      <c r="H65" s="149"/>
      <c r="I65" s="149"/>
      <c r="J65" s="148"/>
      <c r="K65" s="178"/>
      <c r="L65" s="178"/>
      <c r="M65" s="178"/>
      <c r="N65" s="178"/>
      <c r="O65" s="178"/>
      <c r="P65" s="178"/>
      <c r="Q65" s="178"/>
      <c r="R65" s="178"/>
      <c r="S65" s="178"/>
      <c r="T65" s="178"/>
      <c r="U65" s="178"/>
      <c r="V65" s="178"/>
      <c r="W65" s="184"/>
      <c r="X65" s="184"/>
      <c r="Y65" s="184"/>
      <c r="Z65" s="184"/>
      <c r="AA65" s="217"/>
      <c r="AB65" s="217"/>
      <c r="AC65" s="217"/>
      <c r="AD65" s="217"/>
      <c r="AE65" s="217"/>
      <c r="AF65" s="217"/>
      <c r="AG65" s="217"/>
      <c r="AH65" s="218"/>
      <c r="AI65" s="218"/>
      <c r="AJ65" s="218"/>
      <c r="AK65" s="218"/>
      <c r="AL65" s="218"/>
      <c r="AM65" s="218"/>
      <c r="AN65" s="218"/>
      <c r="AO65" s="218"/>
      <c r="AP65" s="218"/>
      <c r="AQ65" s="218"/>
      <c r="AR65" s="218"/>
      <c r="AS65" s="218"/>
      <c r="AT65" s="218"/>
      <c r="AU65" s="218"/>
      <c r="AV65" s="218"/>
      <c r="AW65" s="218"/>
      <c r="AX65" s="218"/>
      <c r="AY65" s="218"/>
      <c r="AZ65" s="218"/>
      <c r="BA65" s="218"/>
      <c r="BB65" s="218"/>
      <c r="BC65" s="218"/>
      <c r="BD65" s="218"/>
      <c r="BE65" s="218"/>
      <c r="BF65" s="218"/>
      <c r="BG65" s="218"/>
      <c r="BH65" s="218"/>
      <c r="BI65" s="218"/>
      <c r="BJ65" s="218"/>
      <c r="BK65" s="218"/>
      <c r="BL65" s="218"/>
      <c r="BM65" s="218"/>
      <c r="BN65" s="218"/>
      <c r="BO65" s="218"/>
      <c r="BP65" s="218"/>
      <c r="BQ65" s="218"/>
      <c r="BR65" s="218"/>
      <c r="BS65" s="218"/>
      <c r="BT65" s="218"/>
      <c r="BU65" s="218"/>
      <c r="BV65" s="218"/>
      <c r="BW65" s="218"/>
      <c r="BX65" s="218"/>
      <c r="BY65" s="218"/>
      <c r="BZ65" s="218"/>
      <c r="CA65" s="218"/>
      <c r="CB65" s="218"/>
      <c r="CC65" s="218"/>
      <c r="CD65" s="218"/>
      <c r="CE65" s="218"/>
      <c r="CF65" s="218"/>
      <c r="CG65" s="218"/>
      <c r="CH65" s="218"/>
      <c r="CI65" s="218"/>
      <c r="CJ65" s="218"/>
      <c r="CK65" s="218"/>
      <c r="CL65" s="218"/>
    </row>
    <row r="66" s="127" customFormat="1" ht="100" customHeight="1" spans="1:90">
      <c r="A66" s="156" t="s">
        <v>58</v>
      </c>
      <c r="B66" s="148" t="s">
        <v>195</v>
      </c>
      <c r="C66" s="148"/>
      <c r="D66" s="148"/>
      <c r="E66" s="149"/>
      <c r="F66" s="149"/>
      <c r="G66" s="149"/>
      <c r="H66" s="149"/>
      <c r="I66" s="149"/>
      <c r="J66" s="148"/>
      <c r="K66" s="178"/>
      <c r="L66" s="178"/>
      <c r="M66" s="178"/>
      <c r="N66" s="178"/>
      <c r="O66" s="178"/>
      <c r="P66" s="178"/>
      <c r="Q66" s="178"/>
      <c r="R66" s="178"/>
      <c r="S66" s="178"/>
      <c r="T66" s="178"/>
      <c r="U66" s="178"/>
      <c r="V66" s="178"/>
      <c r="W66" s="184"/>
      <c r="X66" s="184"/>
      <c r="Y66" s="184"/>
      <c r="Z66" s="184"/>
      <c r="AA66" s="217"/>
      <c r="AB66" s="217"/>
      <c r="AC66" s="217"/>
      <c r="AD66" s="217"/>
      <c r="AE66" s="217"/>
      <c r="AF66" s="217"/>
      <c r="AG66" s="217"/>
      <c r="AH66" s="218"/>
      <c r="AI66" s="218"/>
      <c r="AJ66" s="218"/>
      <c r="AK66" s="218"/>
      <c r="AL66" s="218"/>
      <c r="AM66" s="218"/>
      <c r="AN66" s="218"/>
      <c r="AO66" s="218"/>
      <c r="AP66" s="218"/>
      <c r="AQ66" s="218"/>
      <c r="AR66" s="218"/>
      <c r="AS66" s="218"/>
      <c r="AT66" s="218"/>
      <c r="AU66" s="218"/>
      <c r="AV66" s="218"/>
      <c r="AW66" s="218"/>
      <c r="AX66" s="218"/>
      <c r="AY66" s="218"/>
      <c r="AZ66" s="218"/>
      <c r="BA66" s="218"/>
      <c r="BB66" s="218"/>
      <c r="BC66" s="218"/>
      <c r="BD66" s="218"/>
      <c r="BE66" s="218"/>
      <c r="BF66" s="218"/>
      <c r="BG66" s="218"/>
      <c r="BH66" s="218"/>
      <c r="BI66" s="218"/>
      <c r="BJ66" s="218"/>
      <c r="BK66" s="218"/>
      <c r="BL66" s="218"/>
      <c r="BM66" s="218"/>
      <c r="BN66" s="218"/>
      <c r="BO66" s="218"/>
      <c r="BP66" s="218"/>
      <c r="BQ66" s="218"/>
      <c r="BR66" s="218"/>
      <c r="BS66" s="218"/>
      <c r="BT66" s="218"/>
      <c r="BU66" s="218"/>
      <c r="BV66" s="218"/>
      <c r="BW66" s="218"/>
      <c r="BX66" s="218"/>
      <c r="BY66" s="218"/>
      <c r="BZ66" s="218"/>
      <c r="CA66" s="218"/>
      <c r="CB66" s="218"/>
      <c r="CC66" s="218"/>
      <c r="CD66" s="218"/>
      <c r="CE66" s="218"/>
      <c r="CF66" s="218"/>
      <c r="CG66" s="218"/>
      <c r="CH66" s="218"/>
      <c r="CI66" s="218"/>
      <c r="CJ66" s="218"/>
      <c r="CK66" s="218"/>
      <c r="CL66" s="218"/>
    </row>
    <row r="67" s="127" customFormat="1" ht="100" customHeight="1" spans="1:90">
      <c r="A67" s="156" t="s">
        <v>58</v>
      </c>
      <c r="B67" s="148" t="s">
        <v>196</v>
      </c>
      <c r="C67" s="148"/>
      <c r="D67" s="148"/>
      <c r="E67" s="149"/>
      <c r="F67" s="149"/>
      <c r="G67" s="149"/>
      <c r="H67" s="149"/>
      <c r="I67" s="149"/>
      <c r="J67" s="148"/>
      <c r="K67" s="178"/>
      <c r="L67" s="178"/>
      <c r="M67" s="178"/>
      <c r="N67" s="178"/>
      <c r="O67" s="178"/>
      <c r="P67" s="178"/>
      <c r="Q67" s="178"/>
      <c r="R67" s="178"/>
      <c r="S67" s="178"/>
      <c r="T67" s="178"/>
      <c r="U67" s="178"/>
      <c r="V67" s="178"/>
      <c r="W67" s="184"/>
      <c r="X67" s="184"/>
      <c r="Y67" s="184"/>
      <c r="Z67" s="184"/>
      <c r="AA67" s="217"/>
      <c r="AB67" s="217"/>
      <c r="AC67" s="217"/>
      <c r="AD67" s="217"/>
      <c r="AE67" s="217"/>
      <c r="AF67" s="217"/>
      <c r="AG67" s="217"/>
      <c r="AH67" s="218"/>
      <c r="AI67" s="218"/>
      <c r="AJ67" s="218"/>
      <c r="AK67" s="218"/>
      <c r="AL67" s="218"/>
      <c r="AM67" s="218"/>
      <c r="AN67" s="218"/>
      <c r="AO67" s="218"/>
      <c r="AP67" s="218"/>
      <c r="AQ67" s="218"/>
      <c r="AR67" s="218"/>
      <c r="AS67" s="218"/>
      <c r="AT67" s="218"/>
      <c r="AU67" s="218"/>
      <c r="AV67" s="218"/>
      <c r="AW67" s="218"/>
      <c r="AX67" s="218"/>
      <c r="AY67" s="218"/>
      <c r="AZ67" s="218"/>
      <c r="BA67" s="218"/>
      <c r="BB67" s="218"/>
      <c r="BC67" s="218"/>
      <c r="BD67" s="218"/>
      <c r="BE67" s="218"/>
      <c r="BF67" s="218"/>
      <c r="BG67" s="218"/>
      <c r="BH67" s="218"/>
      <c r="BI67" s="218"/>
      <c r="BJ67" s="218"/>
      <c r="BK67" s="218"/>
      <c r="BL67" s="218"/>
      <c r="BM67" s="218"/>
      <c r="BN67" s="218"/>
      <c r="BO67" s="218"/>
      <c r="BP67" s="218"/>
      <c r="BQ67" s="218"/>
      <c r="BR67" s="218"/>
      <c r="BS67" s="218"/>
      <c r="BT67" s="218"/>
      <c r="BU67" s="218"/>
      <c r="BV67" s="218"/>
      <c r="BW67" s="218"/>
      <c r="BX67" s="218"/>
      <c r="BY67" s="218"/>
      <c r="BZ67" s="218"/>
      <c r="CA67" s="218"/>
      <c r="CB67" s="218"/>
      <c r="CC67" s="218"/>
      <c r="CD67" s="218"/>
      <c r="CE67" s="218"/>
      <c r="CF67" s="218"/>
      <c r="CG67" s="218"/>
      <c r="CH67" s="218"/>
      <c r="CI67" s="218"/>
      <c r="CJ67" s="218"/>
      <c r="CK67" s="218"/>
      <c r="CL67" s="218"/>
    </row>
    <row r="68" s="127" customFormat="1" ht="100" customHeight="1" spans="1:90">
      <c r="A68" s="156" t="s">
        <v>58</v>
      </c>
      <c r="B68" s="148" t="s">
        <v>197</v>
      </c>
      <c r="C68" s="148"/>
      <c r="D68" s="148"/>
      <c r="E68" s="149"/>
      <c r="F68" s="149"/>
      <c r="G68" s="149"/>
      <c r="H68" s="149"/>
      <c r="I68" s="149"/>
      <c r="J68" s="148"/>
      <c r="K68" s="178">
        <f>SUM(K69:K70)</f>
        <v>10.18</v>
      </c>
      <c r="L68" s="178">
        <f>SUM(L69:L70)</f>
        <v>5959</v>
      </c>
      <c r="M68" s="178">
        <f>SUM(M69:M70)</f>
        <v>30159</v>
      </c>
      <c r="N68" s="178">
        <f>SUM(N69:N70)</f>
        <v>3217.39</v>
      </c>
      <c r="O68" s="178">
        <f>SUM(O69:O70)</f>
        <v>0</v>
      </c>
      <c r="P68" s="178">
        <f t="shared" ref="P68:V68" si="41">SUM(P69:P70)</f>
        <v>1169</v>
      </c>
      <c r="Q68" s="178">
        <f t="shared" si="41"/>
        <v>0</v>
      </c>
      <c r="R68" s="178">
        <f t="shared" si="41"/>
        <v>0</v>
      </c>
      <c r="S68" s="178">
        <f t="shared" si="41"/>
        <v>0</v>
      </c>
      <c r="T68" s="178">
        <f t="shared" si="41"/>
        <v>2048.39</v>
      </c>
      <c r="U68" s="178">
        <f t="shared" si="41"/>
        <v>0</v>
      </c>
      <c r="V68" s="178">
        <f t="shared" si="41"/>
        <v>0</v>
      </c>
      <c r="W68" s="184"/>
      <c r="X68" s="184"/>
      <c r="Y68" s="184"/>
      <c r="Z68" s="184"/>
      <c r="AA68" s="217"/>
      <c r="AB68" s="217"/>
      <c r="AC68" s="217"/>
      <c r="AD68" s="217"/>
      <c r="AE68" s="217"/>
      <c r="AF68" s="217"/>
      <c r="AG68" s="217"/>
      <c r="AH68" s="218"/>
      <c r="AI68" s="218"/>
      <c r="AJ68" s="218"/>
      <c r="AK68" s="218"/>
      <c r="AL68" s="218"/>
      <c r="AM68" s="218"/>
      <c r="AN68" s="218"/>
      <c r="AO68" s="218"/>
      <c r="AP68" s="218"/>
      <c r="AQ68" s="218"/>
      <c r="AR68" s="218"/>
      <c r="AS68" s="218"/>
      <c r="AT68" s="218"/>
      <c r="AU68" s="218"/>
      <c r="AV68" s="218"/>
      <c r="AW68" s="218"/>
      <c r="AX68" s="218"/>
      <c r="AY68" s="218"/>
      <c r="AZ68" s="218"/>
      <c r="BA68" s="218"/>
      <c r="BB68" s="218"/>
      <c r="BC68" s="218"/>
      <c r="BD68" s="218"/>
      <c r="BE68" s="218"/>
      <c r="BF68" s="218"/>
      <c r="BG68" s="218"/>
      <c r="BH68" s="218"/>
      <c r="BI68" s="218"/>
      <c r="BJ68" s="218"/>
      <c r="BK68" s="218"/>
      <c r="BL68" s="218"/>
      <c r="BM68" s="218"/>
      <c r="BN68" s="218"/>
      <c r="BO68" s="218"/>
      <c r="BP68" s="218"/>
      <c r="BQ68" s="218"/>
      <c r="BR68" s="218"/>
      <c r="BS68" s="218"/>
      <c r="BT68" s="218"/>
      <c r="BU68" s="218"/>
      <c r="BV68" s="218"/>
      <c r="BW68" s="218"/>
      <c r="BX68" s="218"/>
      <c r="BY68" s="218"/>
      <c r="BZ68" s="218"/>
      <c r="CA68" s="218"/>
      <c r="CB68" s="218"/>
      <c r="CC68" s="218"/>
      <c r="CD68" s="218"/>
      <c r="CE68" s="218"/>
      <c r="CF68" s="218"/>
      <c r="CG68" s="218"/>
      <c r="CH68" s="218"/>
      <c r="CI68" s="218"/>
      <c r="CJ68" s="218"/>
      <c r="CK68" s="218"/>
      <c r="CL68" s="218"/>
    </row>
    <row r="69" s="124" customFormat="1" ht="409" customHeight="1" spans="1:91">
      <c r="A69" s="151">
        <v>6</v>
      </c>
      <c r="B69" s="152" t="s">
        <v>198</v>
      </c>
      <c r="C69" s="161">
        <v>2025</v>
      </c>
      <c r="D69" s="215" t="s">
        <v>199</v>
      </c>
      <c r="E69" s="152" t="s">
        <v>123</v>
      </c>
      <c r="F69" s="152" t="s">
        <v>142</v>
      </c>
      <c r="G69" s="154" t="s">
        <v>200</v>
      </c>
      <c r="H69" s="152" t="s">
        <v>201</v>
      </c>
      <c r="I69" s="154" t="s">
        <v>202</v>
      </c>
      <c r="J69" s="215" t="s">
        <v>337</v>
      </c>
      <c r="K69" s="152">
        <v>4.18</v>
      </c>
      <c r="L69" s="175">
        <v>2363</v>
      </c>
      <c r="M69" s="175">
        <v>8581</v>
      </c>
      <c r="N69" s="152">
        <v>2579.41</v>
      </c>
      <c r="O69" s="175"/>
      <c r="P69" s="175">
        <v>1000</v>
      </c>
      <c r="Q69" s="152"/>
      <c r="R69" s="175"/>
      <c r="S69" s="175"/>
      <c r="T69" s="152">
        <f>N69-P69</f>
        <v>1579.41</v>
      </c>
      <c r="U69" s="175" t="s">
        <v>478</v>
      </c>
      <c r="V69" s="175"/>
      <c r="W69" s="152" t="s">
        <v>204</v>
      </c>
      <c r="X69" s="152" t="s">
        <v>205</v>
      </c>
      <c r="Y69" s="152" t="s">
        <v>135</v>
      </c>
      <c r="Z69" s="152" t="s">
        <v>136</v>
      </c>
      <c r="AA69" s="152" t="s">
        <v>137</v>
      </c>
      <c r="AB69" s="153" t="s">
        <v>338</v>
      </c>
      <c r="AC69" s="153" t="s">
        <v>207</v>
      </c>
      <c r="AD69" s="175" t="s">
        <v>402</v>
      </c>
      <c r="AE69" s="152" t="s">
        <v>403</v>
      </c>
      <c r="AF69" s="152" t="s">
        <v>367</v>
      </c>
      <c r="AG69" s="204" t="s">
        <v>477</v>
      </c>
      <c r="AH69" s="134"/>
      <c r="AI69" s="134"/>
      <c r="AJ69" s="134"/>
      <c r="AK69" s="134"/>
      <c r="AL69" s="134"/>
      <c r="AM69" s="134"/>
      <c r="AN69" s="134"/>
      <c r="AO69" s="134"/>
      <c r="AP69" s="134"/>
      <c r="AQ69" s="134"/>
      <c r="AR69" s="134"/>
      <c r="AS69" s="134"/>
      <c r="AT69" s="134"/>
      <c r="AU69" s="134"/>
      <c r="AV69" s="134"/>
      <c r="AW69" s="134"/>
      <c r="AX69" s="134"/>
      <c r="AY69" s="134"/>
      <c r="AZ69" s="134"/>
      <c r="BA69" s="134"/>
      <c r="BB69" s="134"/>
      <c r="BC69" s="134"/>
      <c r="BD69" s="134"/>
      <c r="BE69" s="134"/>
      <c r="BF69" s="134"/>
      <c r="BG69" s="134"/>
      <c r="BH69" s="134"/>
      <c r="BI69" s="134"/>
      <c r="BJ69" s="134"/>
      <c r="BK69" s="134"/>
      <c r="BL69" s="134"/>
      <c r="BM69" s="134"/>
      <c r="BN69" s="134"/>
      <c r="BO69" s="134"/>
      <c r="BP69" s="134"/>
      <c r="BQ69" s="134"/>
      <c r="BR69" s="134"/>
      <c r="BS69" s="134"/>
      <c r="BT69" s="134"/>
      <c r="BU69" s="134"/>
      <c r="BV69" s="134"/>
      <c r="BW69" s="134"/>
      <c r="BX69" s="134"/>
      <c r="BY69" s="134"/>
      <c r="BZ69" s="134"/>
      <c r="CA69" s="134"/>
      <c r="CB69" s="134"/>
      <c r="CC69" s="134"/>
      <c r="CD69" s="134"/>
      <c r="CE69" s="134"/>
      <c r="CF69" s="134"/>
      <c r="CG69" s="134"/>
      <c r="CH69" s="134"/>
      <c r="CI69" s="134"/>
      <c r="CJ69" s="134"/>
      <c r="CK69" s="134"/>
      <c r="CL69" s="134"/>
      <c r="CM69" s="213"/>
    </row>
    <row r="70" s="131" customFormat="1" ht="230" customHeight="1" spans="1:90">
      <c r="A70" s="151">
        <v>7</v>
      </c>
      <c r="B70" s="152" t="s">
        <v>407</v>
      </c>
      <c r="C70" s="224">
        <v>2025</v>
      </c>
      <c r="D70" s="225" t="s">
        <v>408</v>
      </c>
      <c r="E70" s="225" t="s">
        <v>123</v>
      </c>
      <c r="F70" s="225" t="s">
        <v>142</v>
      </c>
      <c r="G70" s="224" t="s">
        <v>47</v>
      </c>
      <c r="H70" s="224" t="s">
        <v>422</v>
      </c>
      <c r="I70" s="224" t="s">
        <v>409</v>
      </c>
      <c r="J70" s="256" t="s">
        <v>423</v>
      </c>
      <c r="K70" s="175">
        <v>6</v>
      </c>
      <c r="L70" s="230">
        <v>3596</v>
      </c>
      <c r="M70" s="230">
        <v>21578</v>
      </c>
      <c r="N70" s="175">
        <v>637.98</v>
      </c>
      <c r="O70" s="230"/>
      <c r="P70" s="230">
        <v>169</v>
      </c>
      <c r="Q70" s="175"/>
      <c r="R70" s="230"/>
      <c r="S70" s="230"/>
      <c r="T70" s="175">
        <f>N70-P70</f>
        <v>468.98</v>
      </c>
      <c r="U70" s="224" t="s">
        <v>487</v>
      </c>
      <c r="V70" s="124"/>
      <c r="W70" s="224" t="s">
        <v>204</v>
      </c>
      <c r="X70" s="224" t="s">
        <v>205</v>
      </c>
      <c r="Y70" s="224" t="s">
        <v>412</v>
      </c>
      <c r="Z70" s="224" t="s">
        <v>136</v>
      </c>
      <c r="AA70" s="230" t="s">
        <v>137</v>
      </c>
      <c r="AB70" s="224" t="s">
        <v>424</v>
      </c>
      <c r="AC70" s="239" t="s">
        <v>425</v>
      </c>
      <c r="AD70" s="230"/>
      <c r="AE70" s="224"/>
      <c r="AF70" s="152" t="s">
        <v>367</v>
      </c>
      <c r="AG70" s="204" t="s">
        <v>477</v>
      </c>
      <c r="AH70" s="134"/>
      <c r="AI70" s="134"/>
      <c r="AJ70" s="134"/>
      <c r="AK70" s="134"/>
      <c r="AL70" s="134"/>
      <c r="AM70" s="134"/>
      <c r="AN70" s="134"/>
      <c r="AO70" s="134"/>
      <c r="AP70" s="134"/>
      <c r="AQ70" s="134"/>
      <c r="AR70" s="134"/>
      <c r="AS70" s="134"/>
      <c r="AT70" s="134"/>
      <c r="AU70" s="134"/>
      <c r="AV70" s="134"/>
      <c r="AW70" s="134"/>
      <c r="AX70" s="134"/>
      <c r="AY70" s="134"/>
      <c r="AZ70" s="134"/>
      <c r="BA70" s="134"/>
      <c r="BB70" s="134"/>
      <c r="BC70" s="134"/>
      <c r="BD70" s="134"/>
      <c r="BE70" s="134"/>
      <c r="BF70" s="134"/>
      <c r="BG70" s="134"/>
      <c r="BH70" s="134"/>
      <c r="BI70" s="134"/>
      <c r="BJ70" s="134"/>
      <c r="BK70" s="134"/>
      <c r="BL70" s="134"/>
      <c r="BM70" s="134"/>
      <c r="BN70" s="134"/>
      <c r="BO70" s="134"/>
      <c r="BP70" s="134"/>
      <c r="BQ70" s="134"/>
      <c r="BR70" s="134"/>
      <c r="BS70" s="134"/>
      <c r="BT70" s="134"/>
      <c r="BU70" s="134"/>
      <c r="BV70" s="134"/>
      <c r="BW70" s="134"/>
      <c r="BX70" s="134"/>
      <c r="BY70" s="134"/>
      <c r="BZ70" s="134"/>
      <c r="CA70" s="134"/>
      <c r="CB70" s="134"/>
      <c r="CC70" s="134"/>
      <c r="CD70" s="134"/>
      <c r="CE70" s="134"/>
      <c r="CF70" s="134"/>
      <c r="CG70" s="134"/>
      <c r="CH70" s="134"/>
      <c r="CI70" s="134"/>
      <c r="CJ70" s="134"/>
      <c r="CK70" s="134"/>
      <c r="CL70" s="134"/>
    </row>
    <row r="71" s="127" customFormat="1" ht="100" customHeight="1" spans="1:90">
      <c r="A71" s="156" t="s">
        <v>58</v>
      </c>
      <c r="B71" s="148" t="s">
        <v>216</v>
      </c>
      <c r="C71" s="148"/>
      <c r="D71" s="148"/>
      <c r="E71" s="149"/>
      <c r="F71" s="149"/>
      <c r="G71" s="149"/>
      <c r="H71" s="149"/>
      <c r="I71" s="149"/>
      <c r="J71" s="148"/>
      <c r="K71" s="178"/>
      <c r="L71" s="178"/>
      <c r="M71" s="178"/>
      <c r="N71" s="178"/>
      <c r="O71" s="178"/>
      <c r="P71" s="178"/>
      <c r="Q71" s="178"/>
      <c r="R71" s="178"/>
      <c r="S71" s="178"/>
      <c r="T71" s="178"/>
      <c r="U71" s="178"/>
      <c r="V71" s="178"/>
      <c r="W71" s="184"/>
      <c r="X71" s="184"/>
      <c r="Y71" s="184"/>
      <c r="Z71" s="184"/>
      <c r="AA71" s="217"/>
      <c r="AB71" s="217"/>
      <c r="AC71" s="217"/>
      <c r="AD71" s="217"/>
      <c r="AE71" s="217"/>
      <c r="AF71" s="217"/>
      <c r="AG71" s="217"/>
      <c r="AH71" s="218"/>
      <c r="AI71" s="218"/>
      <c r="AJ71" s="218"/>
      <c r="AK71" s="218"/>
      <c r="AL71" s="218"/>
      <c r="AM71" s="218"/>
      <c r="AN71" s="218"/>
      <c r="AO71" s="218"/>
      <c r="AP71" s="218"/>
      <c r="AQ71" s="218"/>
      <c r="AR71" s="218"/>
      <c r="AS71" s="218"/>
      <c r="AT71" s="218"/>
      <c r="AU71" s="218"/>
      <c r="AV71" s="218"/>
      <c r="AW71" s="218"/>
      <c r="AX71" s="218"/>
      <c r="AY71" s="218"/>
      <c r="AZ71" s="218"/>
      <c r="BA71" s="218"/>
      <c r="BB71" s="218"/>
      <c r="BC71" s="218"/>
      <c r="BD71" s="218"/>
      <c r="BE71" s="218"/>
      <c r="BF71" s="218"/>
      <c r="BG71" s="218"/>
      <c r="BH71" s="218"/>
      <c r="BI71" s="218"/>
      <c r="BJ71" s="218"/>
      <c r="BK71" s="218"/>
      <c r="BL71" s="218"/>
      <c r="BM71" s="218"/>
      <c r="BN71" s="218"/>
      <c r="BO71" s="218"/>
      <c r="BP71" s="218"/>
      <c r="BQ71" s="218"/>
      <c r="BR71" s="218"/>
      <c r="BS71" s="218"/>
      <c r="BT71" s="218"/>
      <c r="BU71" s="218"/>
      <c r="BV71" s="218"/>
      <c r="BW71" s="218"/>
      <c r="BX71" s="218"/>
      <c r="BY71" s="218"/>
      <c r="BZ71" s="218"/>
      <c r="CA71" s="218"/>
      <c r="CB71" s="218"/>
      <c r="CC71" s="218"/>
      <c r="CD71" s="218"/>
      <c r="CE71" s="218"/>
      <c r="CF71" s="218"/>
      <c r="CG71" s="218"/>
      <c r="CH71" s="218"/>
      <c r="CI71" s="218"/>
      <c r="CJ71" s="218"/>
      <c r="CK71" s="218"/>
      <c r="CL71" s="218"/>
    </row>
    <row r="72" s="127" customFormat="1" ht="100" customHeight="1" spans="1:90">
      <c r="A72" s="156" t="s">
        <v>58</v>
      </c>
      <c r="B72" s="148" t="s">
        <v>217</v>
      </c>
      <c r="C72" s="148"/>
      <c r="D72" s="148"/>
      <c r="E72" s="149"/>
      <c r="F72" s="149"/>
      <c r="G72" s="149"/>
      <c r="H72" s="149"/>
      <c r="I72" s="149"/>
      <c r="J72" s="148"/>
      <c r="K72" s="178"/>
      <c r="L72" s="178"/>
      <c r="M72" s="178"/>
      <c r="N72" s="178"/>
      <c r="O72" s="178"/>
      <c r="P72" s="178"/>
      <c r="Q72" s="178"/>
      <c r="R72" s="178"/>
      <c r="S72" s="178"/>
      <c r="T72" s="178"/>
      <c r="U72" s="178"/>
      <c r="V72" s="178"/>
      <c r="W72" s="184"/>
      <c r="X72" s="184"/>
      <c r="Y72" s="184"/>
      <c r="Z72" s="184"/>
      <c r="AA72" s="217"/>
      <c r="AB72" s="217"/>
      <c r="AC72" s="217"/>
      <c r="AD72" s="217"/>
      <c r="AE72" s="217"/>
      <c r="AF72" s="217"/>
      <c r="AG72" s="217"/>
      <c r="AH72" s="218"/>
      <c r="AI72" s="218"/>
      <c r="AJ72" s="218"/>
      <c r="AK72" s="218"/>
      <c r="AL72" s="218"/>
      <c r="AM72" s="218"/>
      <c r="AN72" s="218"/>
      <c r="AO72" s="218"/>
      <c r="AP72" s="218"/>
      <c r="AQ72" s="218"/>
      <c r="AR72" s="218"/>
      <c r="AS72" s="218"/>
      <c r="AT72" s="218"/>
      <c r="AU72" s="218"/>
      <c r="AV72" s="218"/>
      <c r="AW72" s="218"/>
      <c r="AX72" s="218"/>
      <c r="AY72" s="218"/>
      <c r="AZ72" s="218"/>
      <c r="BA72" s="218"/>
      <c r="BB72" s="218"/>
      <c r="BC72" s="218"/>
      <c r="BD72" s="218"/>
      <c r="BE72" s="218"/>
      <c r="BF72" s="218"/>
      <c r="BG72" s="218"/>
      <c r="BH72" s="218"/>
      <c r="BI72" s="218"/>
      <c r="BJ72" s="218"/>
      <c r="BK72" s="218"/>
      <c r="BL72" s="218"/>
      <c r="BM72" s="218"/>
      <c r="BN72" s="218"/>
      <c r="BO72" s="218"/>
      <c r="BP72" s="218"/>
      <c r="BQ72" s="218"/>
      <c r="BR72" s="218"/>
      <c r="BS72" s="218"/>
      <c r="BT72" s="218"/>
      <c r="BU72" s="218"/>
      <c r="BV72" s="218"/>
      <c r="BW72" s="218"/>
      <c r="BX72" s="218"/>
      <c r="BY72" s="218"/>
      <c r="BZ72" s="218"/>
      <c r="CA72" s="218"/>
      <c r="CB72" s="218"/>
      <c r="CC72" s="218"/>
      <c r="CD72" s="218"/>
      <c r="CE72" s="218"/>
      <c r="CF72" s="218"/>
      <c r="CG72" s="218"/>
      <c r="CH72" s="218"/>
      <c r="CI72" s="218"/>
      <c r="CJ72" s="218"/>
      <c r="CK72" s="218"/>
      <c r="CL72" s="218"/>
    </row>
    <row r="73" s="127" customFormat="1" ht="100" customHeight="1" spans="1:90">
      <c r="A73" s="156" t="s">
        <v>58</v>
      </c>
      <c r="B73" s="148" t="s">
        <v>405</v>
      </c>
      <c r="C73" s="148"/>
      <c r="D73" s="148"/>
      <c r="E73" s="149"/>
      <c r="F73" s="149"/>
      <c r="G73" s="149"/>
      <c r="H73" s="149"/>
      <c r="I73" s="149"/>
      <c r="J73" s="148"/>
      <c r="K73" s="178"/>
      <c r="L73" s="178"/>
      <c r="M73" s="178"/>
      <c r="N73" s="178"/>
      <c r="O73" s="178"/>
      <c r="P73" s="178"/>
      <c r="Q73" s="178"/>
      <c r="R73" s="178"/>
      <c r="S73" s="178"/>
      <c r="T73" s="178"/>
      <c r="U73" s="178"/>
      <c r="V73" s="178"/>
      <c r="W73" s="184"/>
      <c r="X73" s="184"/>
      <c r="Y73" s="184"/>
      <c r="Z73" s="184"/>
      <c r="AA73" s="217"/>
      <c r="AB73" s="217"/>
      <c r="AC73" s="217"/>
      <c r="AD73" s="217"/>
      <c r="AE73" s="217"/>
      <c r="AF73" s="217"/>
      <c r="AG73" s="217"/>
      <c r="AH73" s="218"/>
      <c r="AI73" s="218"/>
      <c r="AJ73" s="218"/>
      <c r="AK73" s="218"/>
      <c r="AL73" s="218"/>
      <c r="AM73" s="218"/>
      <c r="AN73" s="218"/>
      <c r="AO73" s="218"/>
      <c r="AP73" s="218"/>
      <c r="AQ73" s="218"/>
      <c r="AR73" s="218"/>
      <c r="AS73" s="218"/>
      <c r="AT73" s="218"/>
      <c r="AU73" s="218"/>
      <c r="AV73" s="218"/>
      <c r="AW73" s="218"/>
      <c r="AX73" s="218"/>
      <c r="AY73" s="218"/>
      <c r="AZ73" s="218"/>
      <c r="BA73" s="218"/>
      <c r="BB73" s="218"/>
      <c r="BC73" s="218"/>
      <c r="BD73" s="218"/>
      <c r="BE73" s="218"/>
      <c r="BF73" s="218"/>
      <c r="BG73" s="218"/>
      <c r="BH73" s="218"/>
      <c r="BI73" s="218"/>
      <c r="BJ73" s="218"/>
      <c r="BK73" s="218"/>
      <c r="BL73" s="218"/>
      <c r="BM73" s="218"/>
      <c r="BN73" s="218"/>
      <c r="BO73" s="218"/>
      <c r="BP73" s="218"/>
      <c r="BQ73" s="218"/>
      <c r="BR73" s="218"/>
      <c r="BS73" s="218"/>
      <c r="BT73" s="218"/>
      <c r="BU73" s="218"/>
      <c r="BV73" s="218"/>
      <c r="BW73" s="218"/>
      <c r="BX73" s="218"/>
      <c r="BY73" s="218"/>
      <c r="BZ73" s="218"/>
      <c r="CA73" s="218"/>
      <c r="CB73" s="218"/>
      <c r="CC73" s="218"/>
      <c r="CD73" s="218"/>
      <c r="CE73" s="218"/>
      <c r="CF73" s="218"/>
      <c r="CG73" s="218"/>
      <c r="CH73" s="218"/>
      <c r="CI73" s="218"/>
      <c r="CJ73" s="218"/>
      <c r="CK73" s="218"/>
      <c r="CL73" s="218"/>
    </row>
    <row r="74" s="127" customFormat="1" ht="100" customHeight="1" spans="1:90">
      <c r="A74" s="156" t="s">
        <v>58</v>
      </c>
      <c r="B74" s="148" t="s">
        <v>219</v>
      </c>
      <c r="C74" s="148"/>
      <c r="D74" s="148"/>
      <c r="E74" s="149"/>
      <c r="F74" s="149"/>
      <c r="G74" s="149"/>
      <c r="H74" s="149"/>
      <c r="I74" s="149"/>
      <c r="J74" s="148"/>
      <c r="K74" s="178"/>
      <c r="L74" s="178"/>
      <c r="M74" s="178"/>
      <c r="N74" s="178"/>
      <c r="O74" s="178"/>
      <c r="P74" s="178"/>
      <c r="Q74" s="178"/>
      <c r="R74" s="178"/>
      <c r="S74" s="178"/>
      <c r="T74" s="178"/>
      <c r="U74" s="178"/>
      <c r="V74" s="178"/>
      <c r="W74" s="184"/>
      <c r="X74" s="184"/>
      <c r="Y74" s="184"/>
      <c r="Z74" s="184"/>
      <c r="AA74" s="217"/>
      <c r="AB74" s="217"/>
      <c r="AC74" s="217"/>
      <c r="AD74" s="217"/>
      <c r="AE74" s="217"/>
      <c r="AF74" s="217"/>
      <c r="AG74" s="217"/>
      <c r="AH74" s="218"/>
      <c r="AI74" s="218"/>
      <c r="AJ74" s="218"/>
      <c r="AK74" s="218"/>
      <c r="AL74" s="218"/>
      <c r="AM74" s="218"/>
      <c r="AN74" s="218"/>
      <c r="AO74" s="218"/>
      <c r="AP74" s="218"/>
      <c r="AQ74" s="218"/>
      <c r="AR74" s="218"/>
      <c r="AS74" s="218"/>
      <c r="AT74" s="218"/>
      <c r="AU74" s="218"/>
      <c r="AV74" s="218"/>
      <c r="AW74" s="218"/>
      <c r="AX74" s="218"/>
      <c r="AY74" s="218"/>
      <c r="AZ74" s="218"/>
      <c r="BA74" s="218"/>
      <c r="BB74" s="218"/>
      <c r="BC74" s="218"/>
      <c r="BD74" s="218"/>
      <c r="BE74" s="218"/>
      <c r="BF74" s="218"/>
      <c r="BG74" s="218"/>
      <c r="BH74" s="218"/>
      <c r="BI74" s="218"/>
      <c r="BJ74" s="218"/>
      <c r="BK74" s="218"/>
      <c r="BL74" s="218"/>
      <c r="BM74" s="218"/>
      <c r="BN74" s="218"/>
      <c r="BO74" s="218"/>
      <c r="BP74" s="218"/>
      <c r="BQ74" s="218"/>
      <c r="BR74" s="218"/>
      <c r="BS74" s="218"/>
      <c r="BT74" s="218"/>
      <c r="BU74" s="218"/>
      <c r="BV74" s="218"/>
      <c r="BW74" s="218"/>
      <c r="BX74" s="218"/>
      <c r="BY74" s="218"/>
      <c r="BZ74" s="218"/>
      <c r="CA74" s="218"/>
      <c r="CB74" s="218"/>
      <c r="CC74" s="218"/>
      <c r="CD74" s="218"/>
      <c r="CE74" s="218"/>
      <c r="CF74" s="218"/>
      <c r="CG74" s="218"/>
      <c r="CH74" s="218"/>
      <c r="CI74" s="218"/>
      <c r="CJ74" s="218"/>
      <c r="CK74" s="218"/>
      <c r="CL74" s="218"/>
    </row>
    <row r="75" s="127" customFormat="1" ht="100" customHeight="1" spans="1:90">
      <c r="A75" s="156" t="s">
        <v>58</v>
      </c>
      <c r="B75" s="148" t="s">
        <v>220</v>
      </c>
      <c r="C75" s="148"/>
      <c r="D75" s="148"/>
      <c r="E75" s="149"/>
      <c r="F75" s="149"/>
      <c r="G75" s="149"/>
      <c r="H75" s="149"/>
      <c r="I75" s="149"/>
      <c r="J75" s="148"/>
      <c r="K75" s="178">
        <v>0</v>
      </c>
      <c r="L75" s="178">
        <v>0</v>
      </c>
      <c r="M75" s="178">
        <v>0</v>
      </c>
      <c r="N75" s="178">
        <v>0</v>
      </c>
      <c r="O75" s="178">
        <v>0</v>
      </c>
      <c r="P75" s="178">
        <v>0</v>
      </c>
      <c r="Q75" s="178">
        <v>0</v>
      </c>
      <c r="R75" s="178">
        <v>0</v>
      </c>
      <c r="S75" s="178">
        <v>0</v>
      </c>
      <c r="T75" s="178">
        <v>0</v>
      </c>
      <c r="U75" s="178">
        <v>0</v>
      </c>
      <c r="V75" s="178">
        <v>0</v>
      </c>
      <c r="W75" s="178">
        <v>0</v>
      </c>
      <c r="X75" s="178">
        <v>0</v>
      </c>
      <c r="Y75" s="178">
        <v>0</v>
      </c>
      <c r="Z75" s="178">
        <v>0</v>
      </c>
      <c r="AA75" s="178">
        <v>0</v>
      </c>
      <c r="AB75" s="217"/>
      <c r="AC75" s="217"/>
      <c r="AD75" s="217"/>
      <c r="AE75" s="217"/>
      <c r="AF75" s="217"/>
      <c r="AG75" s="217"/>
      <c r="AH75" s="218"/>
      <c r="AI75" s="218"/>
      <c r="AJ75" s="218"/>
      <c r="AK75" s="218"/>
      <c r="AL75" s="218"/>
      <c r="AM75" s="218"/>
      <c r="AN75" s="218"/>
      <c r="AO75" s="218"/>
      <c r="AP75" s="218"/>
      <c r="AQ75" s="218"/>
      <c r="AR75" s="218"/>
      <c r="AS75" s="218"/>
      <c r="AT75" s="218"/>
      <c r="AU75" s="218"/>
      <c r="AV75" s="218"/>
      <c r="AW75" s="218"/>
      <c r="AX75" s="218"/>
      <c r="AY75" s="218"/>
      <c r="AZ75" s="218"/>
      <c r="BA75" s="218"/>
      <c r="BB75" s="218"/>
      <c r="BC75" s="218"/>
      <c r="BD75" s="218"/>
      <c r="BE75" s="218"/>
      <c r="BF75" s="218"/>
      <c r="BG75" s="218"/>
      <c r="BH75" s="218"/>
      <c r="BI75" s="218"/>
      <c r="BJ75" s="218"/>
      <c r="BK75" s="218"/>
      <c r="BL75" s="218"/>
      <c r="BM75" s="218"/>
      <c r="BN75" s="218"/>
      <c r="BO75" s="218"/>
      <c r="BP75" s="218"/>
      <c r="BQ75" s="218"/>
      <c r="BR75" s="218"/>
      <c r="BS75" s="218"/>
      <c r="BT75" s="218"/>
      <c r="BU75" s="218"/>
      <c r="BV75" s="218"/>
      <c r="BW75" s="218"/>
      <c r="BX75" s="218"/>
      <c r="BY75" s="218"/>
      <c r="BZ75" s="218"/>
      <c r="CA75" s="218"/>
      <c r="CB75" s="218"/>
      <c r="CC75" s="218"/>
      <c r="CD75" s="218"/>
      <c r="CE75" s="218"/>
      <c r="CF75" s="218"/>
      <c r="CG75" s="218"/>
      <c r="CH75" s="218"/>
      <c r="CI75" s="218"/>
      <c r="CJ75" s="218"/>
      <c r="CK75" s="218"/>
      <c r="CL75" s="218"/>
    </row>
    <row r="76" s="127" customFormat="1" ht="100" customHeight="1" spans="1:90">
      <c r="A76" s="149" t="s">
        <v>41</v>
      </c>
      <c r="B76" s="148" t="s">
        <v>221</v>
      </c>
      <c r="C76" s="148"/>
      <c r="D76" s="148"/>
      <c r="E76" s="149"/>
      <c r="F76" s="149"/>
      <c r="G76" s="149"/>
      <c r="H76" s="149"/>
      <c r="I76" s="149"/>
      <c r="J76" s="148"/>
      <c r="K76" s="178">
        <f t="shared" ref="K76:O76" si="42">K77+K78+K80+K81</f>
        <v>3.919</v>
      </c>
      <c r="L76" s="178">
        <f t="shared" si="42"/>
        <v>358</v>
      </c>
      <c r="M76" s="178">
        <f t="shared" si="42"/>
        <v>1376</v>
      </c>
      <c r="N76" s="178">
        <f t="shared" si="42"/>
        <v>550</v>
      </c>
      <c r="O76" s="178">
        <f t="shared" si="42"/>
        <v>0</v>
      </c>
      <c r="P76" s="178">
        <f t="shared" ref="P76:V76" si="43">P77+P78+P80+P81</f>
        <v>0</v>
      </c>
      <c r="Q76" s="178">
        <f t="shared" si="43"/>
        <v>0</v>
      </c>
      <c r="R76" s="178">
        <f t="shared" si="43"/>
        <v>40</v>
      </c>
      <c r="S76" s="178">
        <f t="shared" si="43"/>
        <v>185</v>
      </c>
      <c r="T76" s="178">
        <f t="shared" si="43"/>
        <v>325</v>
      </c>
      <c r="U76" s="178">
        <f t="shared" si="43"/>
        <v>0</v>
      </c>
      <c r="V76" s="178">
        <f t="shared" si="43"/>
        <v>0</v>
      </c>
      <c r="W76" s="184"/>
      <c r="X76" s="184"/>
      <c r="Y76" s="184"/>
      <c r="Z76" s="184"/>
      <c r="AA76" s="217"/>
      <c r="AB76" s="217"/>
      <c r="AC76" s="217"/>
      <c r="AD76" s="217"/>
      <c r="AE76" s="217"/>
      <c r="AF76" s="217"/>
      <c r="AG76" s="217"/>
      <c r="AH76" s="218"/>
      <c r="AI76" s="218"/>
      <c r="AJ76" s="218"/>
      <c r="AK76" s="218"/>
      <c r="AL76" s="218"/>
      <c r="AM76" s="218"/>
      <c r="AN76" s="218"/>
      <c r="AO76" s="218"/>
      <c r="AP76" s="218"/>
      <c r="AQ76" s="218"/>
      <c r="AR76" s="218"/>
      <c r="AS76" s="218"/>
      <c r="AT76" s="218"/>
      <c r="AU76" s="218"/>
      <c r="AV76" s="218"/>
      <c r="AW76" s="218"/>
      <c r="AX76" s="218"/>
      <c r="AY76" s="218"/>
      <c r="AZ76" s="218"/>
      <c r="BA76" s="218"/>
      <c r="BB76" s="218"/>
      <c r="BC76" s="218"/>
      <c r="BD76" s="218"/>
      <c r="BE76" s="218"/>
      <c r="BF76" s="218"/>
      <c r="BG76" s="218"/>
      <c r="BH76" s="218"/>
      <c r="BI76" s="218"/>
      <c r="BJ76" s="218"/>
      <c r="BK76" s="218"/>
      <c r="BL76" s="218"/>
      <c r="BM76" s="218"/>
      <c r="BN76" s="218"/>
      <c r="BO76" s="218"/>
      <c r="BP76" s="218"/>
      <c r="BQ76" s="218"/>
      <c r="BR76" s="218"/>
      <c r="BS76" s="218"/>
      <c r="BT76" s="218"/>
      <c r="BU76" s="218"/>
      <c r="BV76" s="218"/>
      <c r="BW76" s="218"/>
      <c r="BX76" s="218"/>
      <c r="BY76" s="218"/>
      <c r="BZ76" s="218"/>
      <c r="CA76" s="218"/>
      <c r="CB76" s="218"/>
      <c r="CC76" s="218"/>
      <c r="CD76" s="218"/>
      <c r="CE76" s="218"/>
      <c r="CF76" s="218"/>
      <c r="CG76" s="218"/>
      <c r="CH76" s="218"/>
      <c r="CI76" s="218"/>
      <c r="CJ76" s="218"/>
      <c r="CK76" s="218"/>
      <c r="CL76" s="218"/>
    </row>
    <row r="77" s="127" customFormat="1" ht="100" customHeight="1" spans="1:90">
      <c r="A77" s="156" t="s">
        <v>58</v>
      </c>
      <c r="B77" s="148" t="s">
        <v>222</v>
      </c>
      <c r="C77" s="148"/>
      <c r="D77" s="148"/>
      <c r="E77" s="149"/>
      <c r="F77" s="149"/>
      <c r="G77" s="149"/>
      <c r="H77" s="149"/>
      <c r="I77" s="149"/>
      <c r="J77" s="148"/>
      <c r="K77" s="178"/>
      <c r="L77" s="178"/>
      <c r="M77" s="178"/>
      <c r="N77" s="178"/>
      <c r="O77" s="178"/>
      <c r="P77" s="178"/>
      <c r="Q77" s="178"/>
      <c r="R77" s="178"/>
      <c r="S77" s="178"/>
      <c r="T77" s="178"/>
      <c r="U77" s="178"/>
      <c r="V77" s="178"/>
      <c r="W77" s="184"/>
      <c r="X77" s="184"/>
      <c r="Y77" s="184"/>
      <c r="Z77" s="184"/>
      <c r="AA77" s="217"/>
      <c r="AB77" s="217"/>
      <c r="AC77" s="217"/>
      <c r="AD77" s="217"/>
      <c r="AE77" s="217"/>
      <c r="AF77" s="217"/>
      <c r="AG77" s="217"/>
      <c r="AH77" s="218"/>
      <c r="AI77" s="218"/>
      <c r="AJ77" s="218"/>
      <c r="AK77" s="218"/>
      <c r="AL77" s="218"/>
      <c r="AM77" s="218"/>
      <c r="AN77" s="218"/>
      <c r="AO77" s="218"/>
      <c r="AP77" s="218"/>
      <c r="AQ77" s="218"/>
      <c r="AR77" s="218"/>
      <c r="AS77" s="218"/>
      <c r="AT77" s="218"/>
      <c r="AU77" s="218"/>
      <c r="AV77" s="218"/>
      <c r="AW77" s="218"/>
      <c r="AX77" s="218"/>
      <c r="AY77" s="218"/>
      <c r="AZ77" s="218"/>
      <c r="BA77" s="218"/>
      <c r="BB77" s="218"/>
      <c r="BC77" s="218"/>
      <c r="BD77" s="218"/>
      <c r="BE77" s="218"/>
      <c r="BF77" s="218"/>
      <c r="BG77" s="218"/>
      <c r="BH77" s="218"/>
      <c r="BI77" s="218"/>
      <c r="BJ77" s="218"/>
      <c r="BK77" s="218"/>
      <c r="BL77" s="218"/>
      <c r="BM77" s="218"/>
      <c r="BN77" s="218"/>
      <c r="BO77" s="218"/>
      <c r="BP77" s="218"/>
      <c r="BQ77" s="218"/>
      <c r="BR77" s="218"/>
      <c r="BS77" s="218"/>
      <c r="BT77" s="218"/>
      <c r="BU77" s="218"/>
      <c r="BV77" s="218"/>
      <c r="BW77" s="218"/>
      <c r="BX77" s="218"/>
      <c r="BY77" s="218"/>
      <c r="BZ77" s="218"/>
      <c r="CA77" s="218"/>
      <c r="CB77" s="218"/>
      <c r="CC77" s="218"/>
      <c r="CD77" s="218"/>
      <c r="CE77" s="218"/>
      <c r="CF77" s="218"/>
      <c r="CG77" s="218"/>
      <c r="CH77" s="218"/>
      <c r="CI77" s="218"/>
      <c r="CJ77" s="218"/>
      <c r="CK77" s="218"/>
      <c r="CL77" s="218"/>
    </row>
    <row r="78" s="127" customFormat="1" ht="100" customHeight="1" spans="1:90">
      <c r="A78" s="156" t="s">
        <v>58</v>
      </c>
      <c r="B78" s="148" t="s">
        <v>223</v>
      </c>
      <c r="C78" s="148"/>
      <c r="D78" s="148"/>
      <c r="E78" s="149"/>
      <c r="F78" s="149"/>
      <c r="G78" s="149"/>
      <c r="H78" s="149"/>
      <c r="I78" s="149"/>
      <c r="J78" s="148"/>
      <c r="K78" s="178">
        <f>SUM(K79:K79)</f>
        <v>3.919</v>
      </c>
      <c r="L78" s="178">
        <f>SUM(L79:L79)</f>
        <v>358</v>
      </c>
      <c r="M78" s="178">
        <f>SUM(M79:M79)</f>
        <v>1376</v>
      </c>
      <c r="N78" s="178">
        <f>SUM(N79:N79)</f>
        <v>550</v>
      </c>
      <c r="O78" s="178">
        <f>SUM(O79:O79)</f>
        <v>0</v>
      </c>
      <c r="P78" s="178">
        <f t="shared" ref="P78:V78" si="44">SUM(P79:P79)</f>
        <v>0</v>
      </c>
      <c r="Q78" s="178">
        <f t="shared" si="44"/>
        <v>0</v>
      </c>
      <c r="R78" s="178">
        <f t="shared" si="44"/>
        <v>40</v>
      </c>
      <c r="S78" s="178">
        <f t="shared" si="44"/>
        <v>185</v>
      </c>
      <c r="T78" s="178">
        <f t="shared" si="44"/>
        <v>325</v>
      </c>
      <c r="U78" s="178">
        <f t="shared" si="44"/>
        <v>0</v>
      </c>
      <c r="V78" s="178">
        <f t="shared" si="44"/>
        <v>0</v>
      </c>
      <c r="W78" s="184"/>
      <c r="X78" s="184"/>
      <c r="Y78" s="184"/>
      <c r="Z78" s="184"/>
      <c r="AA78" s="217"/>
      <c r="AB78" s="217"/>
      <c r="AC78" s="217"/>
      <c r="AD78" s="217"/>
      <c r="AE78" s="217"/>
      <c r="AF78" s="217"/>
      <c r="AG78" s="217"/>
      <c r="AH78" s="218"/>
      <c r="AI78" s="218"/>
      <c r="AJ78" s="218"/>
      <c r="AK78" s="218"/>
      <c r="AL78" s="218"/>
      <c r="AM78" s="218"/>
      <c r="AN78" s="218"/>
      <c r="AO78" s="218"/>
      <c r="AP78" s="218"/>
      <c r="AQ78" s="218"/>
      <c r="AR78" s="218"/>
      <c r="AS78" s="218"/>
      <c r="AT78" s="218"/>
      <c r="AU78" s="218"/>
      <c r="AV78" s="218"/>
      <c r="AW78" s="218"/>
      <c r="AX78" s="218"/>
      <c r="AY78" s="218"/>
      <c r="AZ78" s="218"/>
      <c r="BA78" s="218"/>
      <c r="BB78" s="218"/>
      <c r="BC78" s="218"/>
      <c r="BD78" s="218"/>
      <c r="BE78" s="218"/>
      <c r="BF78" s="218"/>
      <c r="BG78" s="218"/>
      <c r="BH78" s="218"/>
      <c r="BI78" s="218"/>
      <c r="BJ78" s="218"/>
      <c r="BK78" s="218"/>
      <c r="BL78" s="218"/>
      <c r="BM78" s="218"/>
      <c r="BN78" s="218"/>
      <c r="BO78" s="218"/>
      <c r="BP78" s="218"/>
      <c r="BQ78" s="218"/>
      <c r="BR78" s="218"/>
      <c r="BS78" s="218"/>
      <c r="BT78" s="218"/>
      <c r="BU78" s="218"/>
      <c r="BV78" s="218"/>
      <c r="BW78" s="218"/>
      <c r="BX78" s="218"/>
      <c r="BY78" s="218"/>
      <c r="BZ78" s="218"/>
      <c r="CA78" s="218"/>
      <c r="CB78" s="218"/>
      <c r="CC78" s="218"/>
      <c r="CD78" s="218"/>
      <c r="CE78" s="218"/>
      <c r="CF78" s="218"/>
      <c r="CG78" s="218"/>
      <c r="CH78" s="218"/>
      <c r="CI78" s="218"/>
      <c r="CJ78" s="218"/>
      <c r="CK78" s="218"/>
      <c r="CL78" s="218"/>
    </row>
    <row r="79" s="124" customFormat="1" ht="241" customHeight="1" spans="1:91">
      <c r="A79" s="151">
        <v>8</v>
      </c>
      <c r="B79" s="153" t="s">
        <v>426</v>
      </c>
      <c r="C79" s="161">
        <v>2025</v>
      </c>
      <c r="D79" s="153" t="s">
        <v>427</v>
      </c>
      <c r="E79" s="152" t="s">
        <v>123</v>
      </c>
      <c r="F79" s="154" t="s">
        <v>223</v>
      </c>
      <c r="G79" s="154" t="s">
        <v>47</v>
      </c>
      <c r="H79" s="154" t="s">
        <v>428</v>
      </c>
      <c r="I79" s="154" t="s">
        <v>100</v>
      </c>
      <c r="J79" s="153" t="s">
        <v>429</v>
      </c>
      <c r="K79" s="154">
        <v>3.919</v>
      </c>
      <c r="L79" s="154">
        <v>358</v>
      </c>
      <c r="M79" s="154">
        <v>1376</v>
      </c>
      <c r="N79" s="154">
        <v>550</v>
      </c>
      <c r="O79" s="154"/>
      <c r="P79" s="154"/>
      <c r="Q79" s="154"/>
      <c r="R79" s="154">
        <v>40</v>
      </c>
      <c r="S79" s="154">
        <v>185</v>
      </c>
      <c r="T79" s="154">
        <f>N79-R79-S79</f>
        <v>325</v>
      </c>
      <c r="U79" s="154" t="s">
        <v>488</v>
      </c>
      <c r="V79" s="154"/>
      <c r="W79" s="152" t="s">
        <v>430</v>
      </c>
      <c r="X79" s="152" t="s">
        <v>431</v>
      </c>
      <c r="Y79" s="152" t="s">
        <v>72</v>
      </c>
      <c r="Z79" s="152" t="s">
        <v>54</v>
      </c>
      <c r="AA79" s="152" t="s">
        <v>55</v>
      </c>
      <c r="AB79" s="167" t="s">
        <v>432</v>
      </c>
      <c r="AC79" s="167" t="s">
        <v>229</v>
      </c>
      <c r="AD79" s="175"/>
      <c r="AE79" s="152"/>
      <c r="AF79" s="152" t="s">
        <v>367</v>
      </c>
      <c r="AG79" s="204" t="s">
        <v>477</v>
      </c>
      <c r="AH79" s="134"/>
      <c r="AI79" s="134"/>
      <c r="AJ79" s="134"/>
      <c r="AK79" s="134"/>
      <c r="AL79" s="134"/>
      <c r="AM79" s="134"/>
      <c r="AN79" s="134"/>
      <c r="AO79" s="134"/>
      <c r="AP79" s="134"/>
      <c r="AQ79" s="134"/>
      <c r="AR79" s="134"/>
      <c r="AS79" s="134"/>
      <c r="AT79" s="134"/>
      <c r="AU79" s="134"/>
      <c r="AV79" s="134"/>
      <c r="AW79" s="134"/>
      <c r="AX79" s="134"/>
      <c r="AY79" s="134"/>
      <c r="AZ79" s="134"/>
      <c r="BA79" s="134"/>
      <c r="BB79" s="134"/>
      <c r="BC79" s="134"/>
      <c r="BD79" s="134"/>
      <c r="BE79" s="134"/>
      <c r="BF79" s="134"/>
      <c r="BG79" s="134"/>
      <c r="BH79" s="134"/>
      <c r="BI79" s="134"/>
      <c r="BJ79" s="134"/>
      <c r="BK79" s="134"/>
      <c r="BL79" s="134"/>
      <c r="BM79" s="134"/>
      <c r="BN79" s="134"/>
      <c r="BO79" s="134"/>
      <c r="BP79" s="134"/>
      <c r="BQ79" s="134"/>
      <c r="BR79" s="134"/>
      <c r="BS79" s="134"/>
      <c r="BT79" s="134"/>
      <c r="BU79" s="134"/>
      <c r="BV79" s="134"/>
      <c r="BW79" s="134"/>
      <c r="BX79" s="134"/>
      <c r="BY79" s="134"/>
      <c r="BZ79" s="134"/>
      <c r="CA79" s="134"/>
      <c r="CB79" s="134"/>
      <c r="CC79" s="134"/>
      <c r="CD79" s="134"/>
      <c r="CE79" s="134"/>
      <c r="CF79" s="134"/>
      <c r="CG79" s="134"/>
      <c r="CH79" s="134"/>
      <c r="CI79" s="134"/>
      <c r="CJ79" s="134"/>
      <c r="CK79" s="134"/>
      <c r="CL79" s="134"/>
      <c r="CM79" s="213"/>
    </row>
    <row r="80" s="127" customFormat="1" ht="100" customHeight="1" spans="1:90">
      <c r="A80" s="156" t="s">
        <v>58</v>
      </c>
      <c r="B80" s="148" t="s">
        <v>230</v>
      </c>
      <c r="C80" s="148"/>
      <c r="D80" s="148"/>
      <c r="E80" s="149"/>
      <c r="F80" s="149"/>
      <c r="G80" s="149"/>
      <c r="H80" s="149"/>
      <c r="I80" s="149"/>
      <c r="J80" s="148"/>
      <c r="K80" s="178"/>
      <c r="L80" s="178"/>
      <c r="M80" s="178"/>
      <c r="N80" s="178"/>
      <c r="O80" s="178"/>
      <c r="P80" s="178"/>
      <c r="Q80" s="178"/>
      <c r="R80" s="178"/>
      <c r="S80" s="178"/>
      <c r="T80" s="178"/>
      <c r="U80" s="178"/>
      <c r="V80" s="178"/>
      <c r="W80" s="184"/>
      <c r="X80" s="184"/>
      <c r="Y80" s="184"/>
      <c r="Z80" s="184"/>
      <c r="AA80" s="217"/>
      <c r="AB80" s="217"/>
      <c r="AC80" s="217"/>
      <c r="AD80" s="217"/>
      <c r="AE80" s="217"/>
      <c r="AF80" s="217"/>
      <c r="AG80" s="217"/>
      <c r="AH80" s="218"/>
      <c r="AI80" s="218"/>
      <c r="AJ80" s="218"/>
      <c r="AK80" s="218"/>
      <c r="AL80" s="218"/>
      <c r="AM80" s="218"/>
      <c r="AN80" s="218"/>
      <c r="AO80" s="218"/>
      <c r="AP80" s="218"/>
      <c r="AQ80" s="218"/>
      <c r="AR80" s="218"/>
      <c r="AS80" s="218"/>
      <c r="AT80" s="218"/>
      <c r="AU80" s="218"/>
      <c r="AV80" s="218"/>
      <c r="AW80" s="218"/>
      <c r="AX80" s="218"/>
      <c r="AY80" s="218"/>
      <c r="AZ80" s="218"/>
      <c r="BA80" s="218"/>
      <c r="BB80" s="218"/>
      <c r="BC80" s="218"/>
      <c r="BD80" s="218"/>
      <c r="BE80" s="218"/>
      <c r="BF80" s="218"/>
      <c r="BG80" s="218"/>
      <c r="BH80" s="218"/>
      <c r="BI80" s="218"/>
      <c r="BJ80" s="218"/>
      <c r="BK80" s="218"/>
      <c r="BL80" s="218"/>
      <c r="BM80" s="218"/>
      <c r="BN80" s="218"/>
      <c r="BO80" s="218"/>
      <c r="BP80" s="218"/>
      <c r="BQ80" s="218"/>
      <c r="BR80" s="218"/>
      <c r="BS80" s="218"/>
      <c r="BT80" s="218"/>
      <c r="BU80" s="218"/>
      <c r="BV80" s="218"/>
      <c r="BW80" s="218"/>
      <c r="BX80" s="218"/>
      <c r="BY80" s="218"/>
      <c r="BZ80" s="218"/>
      <c r="CA80" s="218"/>
      <c r="CB80" s="218"/>
      <c r="CC80" s="218"/>
      <c r="CD80" s="218"/>
      <c r="CE80" s="218"/>
      <c r="CF80" s="218"/>
      <c r="CG80" s="218"/>
      <c r="CH80" s="218"/>
      <c r="CI80" s="218"/>
      <c r="CJ80" s="218"/>
      <c r="CK80" s="218"/>
      <c r="CL80" s="218"/>
    </row>
    <row r="81" s="127" customFormat="1" ht="100" customHeight="1" spans="1:90">
      <c r="A81" s="156" t="s">
        <v>58</v>
      </c>
      <c r="B81" s="148" t="s">
        <v>231</v>
      </c>
      <c r="C81" s="148"/>
      <c r="D81" s="148"/>
      <c r="E81" s="149"/>
      <c r="F81" s="149"/>
      <c r="G81" s="149"/>
      <c r="H81" s="149"/>
      <c r="I81" s="149"/>
      <c r="J81" s="148"/>
      <c r="K81" s="178"/>
      <c r="L81" s="178"/>
      <c r="M81" s="178"/>
      <c r="N81" s="178"/>
      <c r="O81" s="178"/>
      <c r="P81" s="178"/>
      <c r="Q81" s="178"/>
      <c r="R81" s="178"/>
      <c r="S81" s="178"/>
      <c r="T81" s="178"/>
      <c r="U81" s="178"/>
      <c r="V81" s="178"/>
      <c r="W81" s="184"/>
      <c r="X81" s="184"/>
      <c r="Y81" s="184"/>
      <c r="Z81" s="184"/>
      <c r="AA81" s="217"/>
      <c r="AB81" s="217"/>
      <c r="AC81" s="217"/>
      <c r="AD81" s="217"/>
      <c r="AE81" s="217"/>
      <c r="AF81" s="217"/>
      <c r="AG81" s="217"/>
      <c r="AH81" s="218"/>
      <c r="AI81" s="218"/>
      <c r="AJ81" s="218"/>
      <c r="AK81" s="218"/>
      <c r="AL81" s="218"/>
      <c r="AM81" s="218"/>
      <c r="AN81" s="218"/>
      <c r="AO81" s="218"/>
      <c r="AP81" s="218"/>
      <c r="AQ81" s="218"/>
      <c r="AR81" s="218"/>
      <c r="AS81" s="218"/>
      <c r="AT81" s="218"/>
      <c r="AU81" s="218"/>
      <c r="AV81" s="218"/>
      <c r="AW81" s="218"/>
      <c r="AX81" s="218"/>
      <c r="AY81" s="218"/>
      <c r="AZ81" s="218"/>
      <c r="BA81" s="218"/>
      <c r="BB81" s="218"/>
      <c r="BC81" s="218"/>
      <c r="BD81" s="218"/>
      <c r="BE81" s="218"/>
      <c r="BF81" s="218"/>
      <c r="BG81" s="218"/>
      <c r="BH81" s="218"/>
      <c r="BI81" s="218"/>
      <c r="BJ81" s="218"/>
      <c r="BK81" s="218"/>
      <c r="BL81" s="218"/>
      <c r="BM81" s="218"/>
      <c r="BN81" s="218"/>
      <c r="BO81" s="218"/>
      <c r="BP81" s="218"/>
      <c r="BQ81" s="218"/>
      <c r="BR81" s="218"/>
      <c r="BS81" s="218"/>
      <c r="BT81" s="218"/>
      <c r="BU81" s="218"/>
      <c r="BV81" s="218"/>
      <c r="BW81" s="218"/>
      <c r="BX81" s="218"/>
      <c r="BY81" s="218"/>
      <c r="BZ81" s="218"/>
      <c r="CA81" s="218"/>
      <c r="CB81" s="218"/>
      <c r="CC81" s="218"/>
      <c r="CD81" s="218"/>
      <c r="CE81" s="218"/>
      <c r="CF81" s="218"/>
      <c r="CG81" s="218"/>
      <c r="CH81" s="218"/>
      <c r="CI81" s="218"/>
      <c r="CJ81" s="218"/>
      <c r="CK81" s="218"/>
      <c r="CL81" s="218"/>
    </row>
    <row r="82" s="127" customFormat="1" ht="100" customHeight="1" spans="1:90">
      <c r="A82" s="149" t="s">
        <v>41</v>
      </c>
      <c r="B82" s="148" t="s">
        <v>232</v>
      </c>
      <c r="C82" s="148"/>
      <c r="D82" s="148"/>
      <c r="E82" s="149"/>
      <c r="F82" s="149"/>
      <c r="G82" s="149"/>
      <c r="H82" s="149"/>
      <c r="I82" s="149"/>
      <c r="J82" s="148"/>
      <c r="K82" s="178">
        <f t="shared" ref="K82:O82" si="45">K83+K84+K85+K86+K87+K88</f>
        <v>0</v>
      </c>
      <c r="L82" s="178">
        <f t="shared" si="45"/>
        <v>0</v>
      </c>
      <c r="M82" s="178">
        <f t="shared" si="45"/>
        <v>0</v>
      </c>
      <c r="N82" s="178">
        <f t="shared" si="45"/>
        <v>0</v>
      </c>
      <c r="O82" s="178">
        <f t="shared" si="45"/>
        <v>0</v>
      </c>
      <c r="P82" s="178">
        <f t="shared" ref="P82:V82" si="46">P83+P84+P85+P86+P87+P88</f>
        <v>0</v>
      </c>
      <c r="Q82" s="178">
        <f t="shared" si="46"/>
        <v>0</v>
      </c>
      <c r="R82" s="178">
        <f t="shared" si="46"/>
        <v>0</v>
      </c>
      <c r="S82" s="178">
        <f t="shared" si="46"/>
        <v>0</v>
      </c>
      <c r="T82" s="178">
        <f t="shared" si="46"/>
        <v>0</v>
      </c>
      <c r="U82" s="178">
        <f t="shared" si="46"/>
        <v>0</v>
      </c>
      <c r="V82" s="178">
        <f t="shared" si="46"/>
        <v>0</v>
      </c>
      <c r="W82" s="184"/>
      <c r="X82" s="184"/>
      <c r="Y82" s="184"/>
      <c r="Z82" s="184"/>
      <c r="AA82" s="217"/>
      <c r="AB82" s="217"/>
      <c r="AC82" s="217"/>
      <c r="AD82" s="217"/>
      <c r="AE82" s="217"/>
      <c r="AF82" s="217"/>
      <c r="AG82" s="217"/>
      <c r="AH82" s="218"/>
      <c r="AI82" s="218"/>
      <c r="AJ82" s="218"/>
      <c r="AK82" s="218"/>
      <c r="AL82" s="218"/>
      <c r="AM82" s="218"/>
      <c r="AN82" s="218"/>
      <c r="AO82" s="218"/>
      <c r="AP82" s="218"/>
      <c r="AQ82" s="218"/>
      <c r="AR82" s="218"/>
      <c r="AS82" s="218"/>
      <c r="AT82" s="218"/>
      <c r="AU82" s="218"/>
      <c r="AV82" s="218"/>
      <c r="AW82" s="218"/>
      <c r="AX82" s="218"/>
      <c r="AY82" s="218"/>
      <c r="AZ82" s="218"/>
      <c r="BA82" s="218"/>
      <c r="BB82" s="218"/>
      <c r="BC82" s="218"/>
      <c r="BD82" s="218"/>
      <c r="BE82" s="218"/>
      <c r="BF82" s="218"/>
      <c r="BG82" s="218"/>
      <c r="BH82" s="218"/>
      <c r="BI82" s="218"/>
      <c r="BJ82" s="218"/>
      <c r="BK82" s="218"/>
      <c r="BL82" s="218"/>
      <c r="BM82" s="218"/>
      <c r="BN82" s="218"/>
      <c r="BO82" s="218"/>
      <c r="BP82" s="218"/>
      <c r="BQ82" s="218"/>
      <c r="BR82" s="218"/>
      <c r="BS82" s="218"/>
      <c r="BT82" s="218"/>
      <c r="BU82" s="218"/>
      <c r="BV82" s="218"/>
      <c r="BW82" s="218"/>
      <c r="BX82" s="218"/>
      <c r="BY82" s="218"/>
      <c r="BZ82" s="218"/>
      <c r="CA82" s="218"/>
      <c r="CB82" s="218"/>
      <c r="CC82" s="218"/>
      <c r="CD82" s="218"/>
      <c r="CE82" s="218"/>
      <c r="CF82" s="218"/>
      <c r="CG82" s="218"/>
      <c r="CH82" s="218"/>
      <c r="CI82" s="218"/>
      <c r="CJ82" s="218"/>
      <c r="CK82" s="218"/>
      <c r="CL82" s="218"/>
    </row>
    <row r="83" s="127" customFormat="1" ht="100" customHeight="1" spans="1:90">
      <c r="A83" s="156" t="s">
        <v>58</v>
      </c>
      <c r="B83" s="148" t="s">
        <v>233</v>
      </c>
      <c r="C83" s="148"/>
      <c r="D83" s="148"/>
      <c r="E83" s="149"/>
      <c r="F83" s="149"/>
      <c r="G83" s="149"/>
      <c r="H83" s="149"/>
      <c r="I83" s="149"/>
      <c r="J83" s="148"/>
      <c r="K83" s="178"/>
      <c r="L83" s="178"/>
      <c r="M83" s="178"/>
      <c r="N83" s="178"/>
      <c r="O83" s="178"/>
      <c r="P83" s="178"/>
      <c r="Q83" s="178"/>
      <c r="R83" s="178"/>
      <c r="S83" s="178"/>
      <c r="T83" s="178"/>
      <c r="U83" s="178"/>
      <c r="V83" s="178"/>
      <c r="W83" s="184"/>
      <c r="X83" s="184"/>
      <c r="Y83" s="184"/>
      <c r="Z83" s="184"/>
      <c r="AA83" s="217"/>
      <c r="AB83" s="217"/>
      <c r="AC83" s="217"/>
      <c r="AD83" s="217"/>
      <c r="AE83" s="217"/>
      <c r="AF83" s="217"/>
      <c r="AG83" s="217"/>
      <c r="AH83" s="218"/>
      <c r="AI83" s="218"/>
      <c r="AJ83" s="218"/>
      <c r="AK83" s="218"/>
      <c r="AL83" s="218"/>
      <c r="AM83" s="218"/>
      <c r="AN83" s="218"/>
      <c r="AO83" s="218"/>
      <c r="AP83" s="218"/>
      <c r="AQ83" s="218"/>
      <c r="AR83" s="218"/>
      <c r="AS83" s="218"/>
      <c r="AT83" s="218"/>
      <c r="AU83" s="218"/>
      <c r="AV83" s="218"/>
      <c r="AW83" s="218"/>
      <c r="AX83" s="218"/>
      <c r="AY83" s="218"/>
      <c r="AZ83" s="218"/>
      <c r="BA83" s="218"/>
      <c r="BB83" s="218"/>
      <c r="BC83" s="218"/>
      <c r="BD83" s="218"/>
      <c r="BE83" s="218"/>
      <c r="BF83" s="218"/>
      <c r="BG83" s="218"/>
      <c r="BH83" s="218"/>
      <c r="BI83" s="218"/>
      <c r="BJ83" s="218"/>
      <c r="BK83" s="218"/>
      <c r="BL83" s="218"/>
      <c r="BM83" s="218"/>
      <c r="BN83" s="218"/>
      <c r="BO83" s="218"/>
      <c r="BP83" s="218"/>
      <c r="BQ83" s="218"/>
      <c r="BR83" s="218"/>
      <c r="BS83" s="218"/>
      <c r="BT83" s="218"/>
      <c r="BU83" s="218"/>
      <c r="BV83" s="218"/>
      <c r="BW83" s="218"/>
      <c r="BX83" s="218"/>
      <c r="BY83" s="218"/>
      <c r="BZ83" s="218"/>
      <c r="CA83" s="218"/>
      <c r="CB83" s="218"/>
      <c r="CC83" s="218"/>
      <c r="CD83" s="218"/>
      <c r="CE83" s="218"/>
      <c r="CF83" s="218"/>
      <c r="CG83" s="218"/>
      <c r="CH83" s="218"/>
      <c r="CI83" s="218"/>
      <c r="CJ83" s="218"/>
      <c r="CK83" s="218"/>
      <c r="CL83" s="218"/>
    </row>
    <row r="84" s="127" customFormat="1" ht="100" customHeight="1" spans="1:90">
      <c r="A84" s="156" t="s">
        <v>58</v>
      </c>
      <c r="B84" s="148" t="s">
        <v>234</v>
      </c>
      <c r="C84" s="148"/>
      <c r="D84" s="148"/>
      <c r="E84" s="149"/>
      <c r="F84" s="149"/>
      <c r="G84" s="149"/>
      <c r="H84" s="149"/>
      <c r="I84" s="149"/>
      <c r="J84" s="148"/>
      <c r="K84" s="178"/>
      <c r="L84" s="178"/>
      <c r="M84" s="178"/>
      <c r="N84" s="178"/>
      <c r="O84" s="178"/>
      <c r="P84" s="178"/>
      <c r="Q84" s="178"/>
      <c r="R84" s="178"/>
      <c r="S84" s="178"/>
      <c r="T84" s="178"/>
      <c r="U84" s="178"/>
      <c r="V84" s="178"/>
      <c r="W84" s="184"/>
      <c r="X84" s="184"/>
      <c r="Y84" s="184"/>
      <c r="Z84" s="184"/>
      <c r="AA84" s="217"/>
      <c r="AB84" s="217"/>
      <c r="AC84" s="217"/>
      <c r="AD84" s="217"/>
      <c r="AE84" s="217"/>
      <c r="AF84" s="217"/>
      <c r="AG84" s="217"/>
      <c r="AH84" s="218"/>
      <c r="AI84" s="218"/>
      <c r="AJ84" s="218"/>
      <c r="AK84" s="218"/>
      <c r="AL84" s="218"/>
      <c r="AM84" s="218"/>
      <c r="AN84" s="218"/>
      <c r="AO84" s="218"/>
      <c r="AP84" s="218"/>
      <c r="AQ84" s="218"/>
      <c r="AR84" s="218"/>
      <c r="AS84" s="218"/>
      <c r="AT84" s="218"/>
      <c r="AU84" s="218"/>
      <c r="AV84" s="218"/>
      <c r="AW84" s="218"/>
      <c r="AX84" s="218"/>
      <c r="AY84" s="218"/>
      <c r="AZ84" s="218"/>
      <c r="BA84" s="218"/>
      <c r="BB84" s="218"/>
      <c r="BC84" s="218"/>
      <c r="BD84" s="218"/>
      <c r="BE84" s="218"/>
      <c r="BF84" s="218"/>
      <c r="BG84" s="218"/>
      <c r="BH84" s="218"/>
      <c r="BI84" s="218"/>
      <c r="BJ84" s="218"/>
      <c r="BK84" s="218"/>
      <c r="BL84" s="218"/>
      <c r="BM84" s="218"/>
      <c r="BN84" s="218"/>
      <c r="BO84" s="218"/>
      <c r="BP84" s="218"/>
      <c r="BQ84" s="218"/>
      <c r="BR84" s="218"/>
      <c r="BS84" s="218"/>
      <c r="BT84" s="218"/>
      <c r="BU84" s="218"/>
      <c r="BV84" s="218"/>
      <c r="BW84" s="218"/>
      <c r="BX84" s="218"/>
      <c r="BY84" s="218"/>
      <c r="BZ84" s="218"/>
      <c r="CA84" s="218"/>
      <c r="CB84" s="218"/>
      <c r="CC84" s="218"/>
      <c r="CD84" s="218"/>
      <c r="CE84" s="218"/>
      <c r="CF84" s="218"/>
      <c r="CG84" s="218"/>
      <c r="CH84" s="218"/>
      <c r="CI84" s="218"/>
      <c r="CJ84" s="218"/>
      <c r="CK84" s="218"/>
      <c r="CL84" s="218"/>
    </row>
    <row r="85" s="127" customFormat="1" ht="100" customHeight="1" spans="1:90">
      <c r="A85" s="156" t="s">
        <v>58</v>
      </c>
      <c r="B85" s="148" t="s">
        <v>235</v>
      </c>
      <c r="C85" s="148"/>
      <c r="D85" s="148"/>
      <c r="E85" s="149"/>
      <c r="F85" s="149"/>
      <c r="G85" s="149"/>
      <c r="H85" s="149"/>
      <c r="I85" s="149"/>
      <c r="J85" s="148"/>
      <c r="K85" s="178"/>
      <c r="L85" s="178"/>
      <c r="M85" s="178"/>
      <c r="N85" s="178"/>
      <c r="O85" s="178"/>
      <c r="P85" s="178"/>
      <c r="Q85" s="178"/>
      <c r="R85" s="178"/>
      <c r="S85" s="178"/>
      <c r="T85" s="178"/>
      <c r="U85" s="178"/>
      <c r="V85" s="178"/>
      <c r="W85" s="184"/>
      <c r="X85" s="184"/>
      <c r="Y85" s="184"/>
      <c r="Z85" s="184"/>
      <c r="AA85" s="217"/>
      <c r="AB85" s="217"/>
      <c r="AC85" s="217"/>
      <c r="AD85" s="217"/>
      <c r="AE85" s="217"/>
      <c r="AF85" s="217"/>
      <c r="AG85" s="217"/>
      <c r="AH85" s="218"/>
      <c r="AI85" s="218"/>
      <c r="AJ85" s="218"/>
      <c r="AK85" s="218"/>
      <c r="AL85" s="218"/>
      <c r="AM85" s="218"/>
      <c r="AN85" s="218"/>
      <c r="AO85" s="218"/>
      <c r="AP85" s="218"/>
      <c r="AQ85" s="218"/>
      <c r="AR85" s="218"/>
      <c r="AS85" s="218"/>
      <c r="AT85" s="218"/>
      <c r="AU85" s="218"/>
      <c r="AV85" s="218"/>
      <c r="AW85" s="218"/>
      <c r="AX85" s="218"/>
      <c r="AY85" s="218"/>
      <c r="AZ85" s="218"/>
      <c r="BA85" s="218"/>
      <c r="BB85" s="218"/>
      <c r="BC85" s="218"/>
      <c r="BD85" s="218"/>
      <c r="BE85" s="218"/>
      <c r="BF85" s="218"/>
      <c r="BG85" s="218"/>
      <c r="BH85" s="218"/>
      <c r="BI85" s="218"/>
      <c r="BJ85" s="218"/>
      <c r="BK85" s="218"/>
      <c r="BL85" s="218"/>
      <c r="BM85" s="218"/>
      <c r="BN85" s="218"/>
      <c r="BO85" s="218"/>
      <c r="BP85" s="218"/>
      <c r="BQ85" s="218"/>
      <c r="BR85" s="218"/>
      <c r="BS85" s="218"/>
      <c r="BT85" s="218"/>
      <c r="BU85" s="218"/>
      <c r="BV85" s="218"/>
      <c r="BW85" s="218"/>
      <c r="BX85" s="218"/>
      <c r="BY85" s="218"/>
      <c r="BZ85" s="218"/>
      <c r="CA85" s="218"/>
      <c r="CB85" s="218"/>
      <c r="CC85" s="218"/>
      <c r="CD85" s="218"/>
      <c r="CE85" s="218"/>
      <c r="CF85" s="218"/>
      <c r="CG85" s="218"/>
      <c r="CH85" s="218"/>
      <c r="CI85" s="218"/>
      <c r="CJ85" s="218"/>
      <c r="CK85" s="218"/>
      <c r="CL85" s="218"/>
    </row>
    <row r="86" s="127" customFormat="1" ht="100" customHeight="1" spans="1:90">
      <c r="A86" s="156" t="s">
        <v>58</v>
      </c>
      <c r="B86" s="148" t="s">
        <v>236</v>
      </c>
      <c r="C86" s="148"/>
      <c r="D86" s="148"/>
      <c r="E86" s="149"/>
      <c r="F86" s="149"/>
      <c r="G86" s="149"/>
      <c r="H86" s="149"/>
      <c r="I86" s="149"/>
      <c r="J86" s="148"/>
      <c r="K86" s="178"/>
      <c r="L86" s="178"/>
      <c r="M86" s="178"/>
      <c r="N86" s="178"/>
      <c r="O86" s="178"/>
      <c r="P86" s="178"/>
      <c r="Q86" s="178"/>
      <c r="R86" s="178"/>
      <c r="S86" s="178"/>
      <c r="T86" s="178"/>
      <c r="U86" s="178"/>
      <c r="V86" s="178"/>
      <c r="W86" s="184"/>
      <c r="X86" s="184"/>
      <c r="Y86" s="184"/>
      <c r="Z86" s="184"/>
      <c r="AA86" s="217"/>
      <c r="AB86" s="217"/>
      <c r="AC86" s="217"/>
      <c r="AD86" s="217"/>
      <c r="AE86" s="217"/>
      <c r="AF86" s="217"/>
      <c r="AG86" s="217"/>
      <c r="AH86" s="218"/>
      <c r="AI86" s="218"/>
      <c r="AJ86" s="218"/>
      <c r="AK86" s="218"/>
      <c r="AL86" s="218"/>
      <c r="AM86" s="218"/>
      <c r="AN86" s="218"/>
      <c r="AO86" s="218"/>
      <c r="AP86" s="218"/>
      <c r="AQ86" s="218"/>
      <c r="AR86" s="218"/>
      <c r="AS86" s="218"/>
      <c r="AT86" s="218"/>
      <c r="AU86" s="218"/>
      <c r="AV86" s="218"/>
      <c r="AW86" s="218"/>
      <c r="AX86" s="218"/>
      <c r="AY86" s="218"/>
      <c r="AZ86" s="218"/>
      <c r="BA86" s="218"/>
      <c r="BB86" s="218"/>
      <c r="BC86" s="218"/>
      <c r="BD86" s="218"/>
      <c r="BE86" s="218"/>
      <c r="BF86" s="218"/>
      <c r="BG86" s="218"/>
      <c r="BH86" s="218"/>
      <c r="BI86" s="218"/>
      <c r="BJ86" s="218"/>
      <c r="BK86" s="218"/>
      <c r="BL86" s="218"/>
      <c r="BM86" s="218"/>
      <c r="BN86" s="218"/>
      <c r="BO86" s="218"/>
      <c r="BP86" s="218"/>
      <c r="BQ86" s="218"/>
      <c r="BR86" s="218"/>
      <c r="BS86" s="218"/>
      <c r="BT86" s="218"/>
      <c r="BU86" s="218"/>
      <c r="BV86" s="218"/>
      <c r="BW86" s="218"/>
      <c r="BX86" s="218"/>
      <c r="BY86" s="218"/>
      <c r="BZ86" s="218"/>
      <c r="CA86" s="218"/>
      <c r="CB86" s="218"/>
      <c r="CC86" s="218"/>
      <c r="CD86" s="218"/>
      <c r="CE86" s="218"/>
      <c r="CF86" s="218"/>
      <c r="CG86" s="218"/>
      <c r="CH86" s="218"/>
      <c r="CI86" s="218"/>
      <c r="CJ86" s="218"/>
      <c r="CK86" s="218"/>
      <c r="CL86" s="218"/>
    </row>
    <row r="87" s="127" customFormat="1" ht="100" customHeight="1" spans="1:90">
      <c r="A87" s="156" t="s">
        <v>58</v>
      </c>
      <c r="B87" s="148" t="s">
        <v>237</v>
      </c>
      <c r="C87" s="148"/>
      <c r="D87" s="148"/>
      <c r="E87" s="149"/>
      <c r="F87" s="149"/>
      <c r="G87" s="149"/>
      <c r="H87" s="149"/>
      <c r="I87" s="149"/>
      <c r="J87" s="148"/>
      <c r="K87" s="178"/>
      <c r="L87" s="178"/>
      <c r="M87" s="178"/>
      <c r="N87" s="178"/>
      <c r="O87" s="178"/>
      <c r="P87" s="178"/>
      <c r="Q87" s="178"/>
      <c r="R87" s="178"/>
      <c r="S87" s="178"/>
      <c r="T87" s="178"/>
      <c r="U87" s="178"/>
      <c r="V87" s="178"/>
      <c r="W87" s="184"/>
      <c r="X87" s="184"/>
      <c r="Y87" s="184"/>
      <c r="Z87" s="184"/>
      <c r="AA87" s="217"/>
      <c r="AB87" s="217"/>
      <c r="AC87" s="217"/>
      <c r="AD87" s="217"/>
      <c r="AE87" s="217"/>
      <c r="AF87" s="217"/>
      <c r="AG87" s="217"/>
      <c r="AH87" s="218"/>
      <c r="AI87" s="218"/>
      <c r="AJ87" s="218"/>
      <c r="AK87" s="218"/>
      <c r="AL87" s="218"/>
      <c r="AM87" s="218"/>
      <c r="AN87" s="218"/>
      <c r="AO87" s="218"/>
      <c r="AP87" s="218"/>
      <c r="AQ87" s="218"/>
      <c r="AR87" s="218"/>
      <c r="AS87" s="218"/>
      <c r="AT87" s="218"/>
      <c r="AU87" s="218"/>
      <c r="AV87" s="218"/>
      <c r="AW87" s="218"/>
      <c r="AX87" s="218"/>
      <c r="AY87" s="218"/>
      <c r="AZ87" s="218"/>
      <c r="BA87" s="218"/>
      <c r="BB87" s="218"/>
      <c r="BC87" s="218"/>
      <c r="BD87" s="218"/>
      <c r="BE87" s="218"/>
      <c r="BF87" s="218"/>
      <c r="BG87" s="218"/>
      <c r="BH87" s="218"/>
      <c r="BI87" s="218"/>
      <c r="BJ87" s="218"/>
      <c r="BK87" s="218"/>
      <c r="BL87" s="218"/>
      <c r="BM87" s="218"/>
      <c r="BN87" s="218"/>
      <c r="BO87" s="218"/>
      <c r="BP87" s="218"/>
      <c r="BQ87" s="218"/>
      <c r="BR87" s="218"/>
      <c r="BS87" s="218"/>
      <c r="BT87" s="218"/>
      <c r="BU87" s="218"/>
      <c r="BV87" s="218"/>
      <c r="BW87" s="218"/>
      <c r="BX87" s="218"/>
      <c r="BY87" s="218"/>
      <c r="BZ87" s="218"/>
      <c r="CA87" s="218"/>
      <c r="CB87" s="218"/>
      <c r="CC87" s="218"/>
      <c r="CD87" s="218"/>
      <c r="CE87" s="218"/>
      <c r="CF87" s="218"/>
      <c r="CG87" s="218"/>
      <c r="CH87" s="218"/>
      <c r="CI87" s="218"/>
      <c r="CJ87" s="218"/>
      <c r="CK87" s="218"/>
      <c r="CL87" s="218"/>
    </row>
    <row r="88" s="127" customFormat="1" ht="100" customHeight="1" spans="1:90">
      <c r="A88" s="156" t="s">
        <v>58</v>
      </c>
      <c r="B88" s="148" t="s">
        <v>238</v>
      </c>
      <c r="C88" s="148"/>
      <c r="D88" s="148"/>
      <c r="E88" s="149"/>
      <c r="F88" s="149"/>
      <c r="G88" s="149"/>
      <c r="H88" s="149"/>
      <c r="I88" s="149"/>
      <c r="J88" s="148"/>
      <c r="K88" s="178"/>
      <c r="L88" s="178"/>
      <c r="M88" s="178"/>
      <c r="N88" s="178"/>
      <c r="O88" s="178"/>
      <c r="P88" s="178"/>
      <c r="Q88" s="178"/>
      <c r="R88" s="178"/>
      <c r="S88" s="178"/>
      <c r="T88" s="178"/>
      <c r="U88" s="178"/>
      <c r="V88" s="178"/>
      <c r="W88" s="184"/>
      <c r="X88" s="184"/>
      <c r="Y88" s="184"/>
      <c r="Z88" s="184"/>
      <c r="AA88" s="217"/>
      <c r="AB88" s="217"/>
      <c r="AC88" s="217"/>
      <c r="AD88" s="217"/>
      <c r="AE88" s="217"/>
      <c r="AF88" s="217"/>
      <c r="AG88" s="217"/>
      <c r="AH88" s="218"/>
      <c r="AI88" s="218"/>
      <c r="AJ88" s="218"/>
      <c r="AK88" s="218"/>
      <c r="AL88" s="218"/>
      <c r="AM88" s="218"/>
      <c r="AN88" s="218"/>
      <c r="AO88" s="218"/>
      <c r="AP88" s="218"/>
      <c r="AQ88" s="218"/>
      <c r="AR88" s="218"/>
      <c r="AS88" s="218"/>
      <c r="AT88" s="218"/>
      <c r="AU88" s="218"/>
      <c r="AV88" s="218"/>
      <c r="AW88" s="218"/>
      <c r="AX88" s="218"/>
      <c r="AY88" s="218"/>
      <c r="AZ88" s="218"/>
      <c r="BA88" s="218"/>
      <c r="BB88" s="218"/>
      <c r="BC88" s="218"/>
      <c r="BD88" s="218"/>
      <c r="BE88" s="218"/>
      <c r="BF88" s="218"/>
      <c r="BG88" s="218"/>
      <c r="BH88" s="218"/>
      <c r="BI88" s="218"/>
      <c r="BJ88" s="218"/>
      <c r="BK88" s="218"/>
      <c r="BL88" s="218"/>
      <c r="BM88" s="218"/>
      <c r="BN88" s="218"/>
      <c r="BO88" s="218"/>
      <c r="BP88" s="218"/>
      <c r="BQ88" s="218"/>
      <c r="BR88" s="218"/>
      <c r="BS88" s="218"/>
      <c r="BT88" s="218"/>
      <c r="BU88" s="218"/>
      <c r="BV88" s="218"/>
      <c r="BW88" s="218"/>
      <c r="BX88" s="218"/>
      <c r="BY88" s="218"/>
      <c r="BZ88" s="218"/>
      <c r="CA88" s="218"/>
      <c r="CB88" s="218"/>
      <c r="CC88" s="218"/>
      <c r="CD88" s="218"/>
      <c r="CE88" s="218"/>
      <c r="CF88" s="218"/>
      <c r="CG88" s="218"/>
      <c r="CH88" s="218"/>
      <c r="CI88" s="218"/>
      <c r="CJ88" s="218"/>
      <c r="CK88" s="218"/>
      <c r="CL88" s="218"/>
    </row>
    <row r="89" s="127" customFormat="1" ht="100" customHeight="1" spans="1:90">
      <c r="A89" s="147" t="s">
        <v>39</v>
      </c>
      <c r="B89" s="148" t="s">
        <v>239</v>
      </c>
      <c r="C89" s="148"/>
      <c r="D89" s="148"/>
      <c r="E89" s="149"/>
      <c r="F89" s="149"/>
      <c r="G89" s="149"/>
      <c r="H89" s="149"/>
      <c r="I89" s="149"/>
      <c r="J89" s="148"/>
      <c r="K89" s="178">
        <f t="shared" ref="K89:O89" si="47">K90</f>
        <v>0</v>
      </c>
      <c r="L89" s="178">
        <f t="shared" si="47"/>
        <v>0</v>
      </c>
      <c r="M89" s="178">
        <f t="shared" si="47"/>
        <v>0</v>
      </c>
      <c r="N89" s="178">
        <f t="shared" si="47"/>
        <v>0</v>
      </c>
      <c r="O89" s="178">
        <f t="shared" si="47"/>
        <v>0</v>
      </c>
      <c r="P89" s="178">
        <f t="shared" ref="P89:V89" si="48">P90</f>
        <v>0</v>
      </c>
      <c r="Q89" s="178">
        <f t="shared" si="48"/>
        <v>0</v>
      </c>
      <c r="R89" s="178">
        <f t="shared" si="48"/>
        <v>62620</v>
      </c>
      <c r="S89" s="178">
        <f t="shared" si="48"/>
        <v>114917.73</v>
      </c>
      <c r="T89" s="178">
        <f t="shared" si="48"/>
        <v>0</v>
      </c>
      <c r="U89" s="178">
        <f t="shared" si="48"/>
        <v>0</v>
      </c>
      <c r="V89" s="178">
        <f t="shared" si="48"/>
        <v>0</v>
      </c>
      <c r="W89" s="184"/>
      <c r="X89" s="184"/>
      <c r="Y89" s="184"/>
      <c r="Z89" s="184"/>
      <c r="AA89" s="217"/>
      <c r="AB89" s="217"/>
      <c r="AC89" s="217"/>
      <c r="AD89" s="217"/>
      <c r="AE89" s="217"/>
      <c r="AF89" s="217"/>
      <c r="AG89" s="217"/>
      <c r="AH89" s="218"/>
      <c r="AI89" s="218"/>
      <c r="AJ89" s="218"/>
      <c r="AK89" s="218"/>
      <c r="AL89" s="218"/>
      <c r="AM89" s="218"/>
      <c r="AN89" s="218"/>
      <c r="AO89" s="218"/>
      <c r="AP89" s="218"/>
      <c r="AQ89" s="218"/>
      <c r="AR89" s="218"/>
      <c r="AS89" s="218"/>
      <c r="AT89" s="218"/>
      <c r="AU89" s="218"/>
      <c r="AV89" s="218"/>
      <c r="AW89" s="218"/>
      <c r="AX89" s="218"/>
      <c r="AY89" s="218"/>
      <c r="AZ89" s="218"/>
      <c r="BA89" s="218"/>
      <c r="BB89" s="218"/>
      <c r="BC89" s="218"/>
      <c r="BD89" s="218"/>
      <c r="BE89" s="218"/>
      <c r="BF89" s="218"/>
      <c r="BG89" s="218"/>
      <c r="BH89" s="218"/>
      <c r="BI89" s="218"/>
      <c r="BJ89" s="218"/>
      <c r="BK89" s="218"/>
      <c r="BL89" s="218"/>
      <c r="BM89" s="218"/>
      <c r="BN89" s="218"/>
      <c r="BO89" s="218"/>
      <c r="BP89" s="218"/>
      <c r="BQ89" s="218"/>
      <c r="BR89" s="218"/>
      <c r="BS89" s="218"/>
      <c r="BT89" s="218"/>
      <c r="BU89" s="218"/>
      <c r="BV89" s="218"/>
      <c r="BW89" s="218"/>
      <c r="BX89" s="218"/>
      <c r="BY89" s="218"/>
      <c r="BZ89" s="218"/>
      <c r="CA89" s="218"/>
      <c r="CB89" s="218"/>
      <c r="CC89" s="218"/>
      <c r="CD89" s="218"/>
      <c r="CE89" s="218"/>
      <c r="CF89" s="218"/>
      <c r="CG89" s="218"/>
      <c r="CH89" s="218"/>
      <c r="CI89" s="218"/>
      <c r="CJ89" s="218"/>
      <c r="CK89" s="218"/>
      <c r="CL89" s="218"/>
    </row>
    <row r="90" s="127" customFormat="1" ht="100" customHeight="1" spans="1:90">
      <c r="A90" s="147" t="s">
        <v>41</v>
      </c>
      <c r="B90" s="148" t="s">
        <v>239</v>
      </c>
      <c r="C90" s="148"/>
      <c r="D90" s="148"/>
      <c r="E90" s="149"/>
      <c r="F90" s="149"/>
      <c r="G90" s="149"/>
      <c r="H90" s="149"/>
      <c r="I90" s="149"/>
      <c r="J90" s="148"/>
      <c r="K90" s="178">
        <f t="shared" ref="K90:O90" si="49">K91+K92+K93+K94+K95+K96</f>
        <v>0</v>
      </c>
      <c r="L90" s="178">
        <f t="shared" si="49"/>
        <v>0</v>
      </c>
      <c r="M90" s="178">
        <f t="shared" si="49"/>
        <v>0</v>
      </c>
      <c r="N90" s="178">
        <f t="shared" si="49"/>
        <v>0</v>
      </c>
      <c r="O90" s="178">
        <f t="shared" si="49"/>
        <v>0</v>
      </c>
      <c r="P90" s="178">
        <f t="shared" ref="P90:V90" si="50">P91+P92+P93+P94+P95+P96</f>
        <v>0</v>
      </c>
      <c r="Q90" s="178">
        <f t="shared" si="50"/>
        <v>0</v>
      </c>
      <c r="R90" s="178">
        <f t="shared" si="50"/>
        <v>62620</v>
      </c>
      <c r="S90" s="178">
        <f t="shared" si="50"/>
        <v>114917.73</v>
      </c>
      <c r="T90" s="178">
        <f t="shared" si="50"/>
        <v>0</v>
      </c>
      <c r="U90" s="178">
        <f t="shared" si="50"/>
        <v>0</v>
      </c>
      <c r="V90" s="178">
        <f t="shared" si="50"/>
        <v>0</v>
      </c>
      <c r="W90" s="184"/>
      <c r="X90" s="184"/>
      <c r="Y90" s="184"/>
      <c r="Z90" s="184"/>
      <c r="AA90" s="217"/>
      <c r="AB90" s="217"/>
      <c r="AC90" s="217"/>
      <c r="AD90" s="217"/>
      <c r="AE90" s="217"/>
      <c r="AF90" s="217"/>
      <c r="AG90" s="217"/>
      <c r="AH90" s="218"/>
      <c r="AI90" s="218"/>
      <c r="AJ90" s="218"/>
      <c r="AK90" s="218"/>
      <c r="AL90" s="218"/>
      <c r="AM90" s="218"/>
      <c r="AN90" s="218"/>
      <c r="AO90" s="218"/>
      <c r="AP90" s="218"/>
      <c r="AQ90" s="218"/>
      <c r="AR90" s="218"/>
      <c r="AS90" s="218"/>
      <c r="AT90" s="218"/>
      <c r="AU90" s="218"/>
      <c r="AV90" s="218"/>
      <c r="AW90" s="218"/>
      <c r="AX90" s="218"/>
      <c r="AY90" s="218"/>
      <c r="AZ90" s="218"/>
      <c r="BA90" s="218"/>
      <c r="BB90" s="218"/>
      <c r="BC90" s="218"/>
      <c r="BD90" s="218"/>
      <c r="BE90" s="218"/>
      <c r="BF90" s="218"/>
      <c r="BG90" s="218"/>
      <c r="BH90" s="218"/>
      <c r="BI90" s="218"/>
      <c r="BJ90" s="218"/>
      <c r="BK90" s="218"/>
      <c r="BL90" s="218"/>
      <c r="BM90" s="218"/>
      <c r="BN90" s="218"/>
      <c r="BO90" s="218"/>
      <c r="BP90" s="218"/>
      <c r="BQ90" s="218"/>
      <c r="BR90" s="218"/>
      <c r="BS90" s="218"/>
      <c r="BT90" s="218"/>
      <c r="BU90" s="218"/>
      <c r="BV90" s="218"/>
      <c r="BW90" s="218"/>
      <c r="BX90" s="218"/>
      <c r="BY90" s="218"/>
      <c r="BZ90" s="218"/>
      <c r="CA90" s="218"/>
      <c r="CB90" s="218"/>
      <c r="CC90" s="218"/>
      <c r="CD90" s="218"/>
      <c r="CE90" s="218"/>
      <c r="CF90" s="218"/>
      <c r="CG90" s="218"/>
      <c r="CH90" s="218"/>
      <c r="CI90" s="218"/>
      <c r="CJ90" s="218"/>
      <c r="CK90" s="218"/>
      <c r="CL90" s="218"/>
    </row>
    <row r="91" s="127" customFormat="1" ht="100" customHeight="1" spans="1:90">
      <c r="A91" s="156" t="s">
        <v>58</v>
      </c>
      <c r="B91" s="148" t="s">
        <v>240</v>
      </c>
      <c r="C91" s="148"/>
      <c r="D91" s="148"/>
      <c r="E91" s="149"/>
      <c r="F91" s="149"/>
      <c r="G91" s="149"/>
      <c r="H91" s="149"/>
      <c r="I91" s="149"/>
      <c r="J91" s="148"/>
      <c r="K91" s="178"/>
      <c r="L91" s="178"/>
      <c r="M91" s="178"/>
      <c r="N91" s="178"/>
      <c r="O91" s="178"/>
      <c r="P91" s="178"/>
      <c r="Q91" s="178"/>
      <c r="R91" s="178"/>
      <c r="S91" s="178"/>
      <c r="T91" s="178"/>
      <c r="U91" s="178"/>
      <c r="V91" s="178"/>
      <c r="W91" s="184"/>
      <c r="X91" s="184"/>
      <c r="Y91" s="184"/>
      <c r="Z91" s="184"/>
      <c r="AA91" s="217"/>
      <c r="AB91" s="217"/>
      <c r="AC91" s="217"/>
      <c r="AD91" s="217"/>
      <c r="AE91" s="217"/>
      <c r="AF91" s="217"/>
      <c r="AG91" s="217"/>
      <c r="AH91" s="218"/>
      <c r="AI91" s="218"/>
      <c r="AJ91" s="218"/>
      <c r="AK91" s="218"/>
      <c r="AL91" s="218"/>
      <c r="AM91" s="218"/>
      <c r="AN91" s="218"/>
      <c r="AO91" s="218"/>
      <c r="AP91" s="218"/>
      <c r="AQ91" s="218"/>
      <c r="AR91" s="218"/>
      <c r="AS91" s="218"/>
      <c r="AT91" s="218"/>
      <c r="AU91" s="218"/>
      <c r="AV91" s="218"/>
      <c r="AW91" s="218"/>
      <c r="AX91" s="218"/>
      <c r="AY91" s="218"/>
      <c r="AZ91" s="218"/>
      <c r="BA91" s="218"/>
      <c r="BB91" s="218"/>
      <c r="BC91" s="218"/>
      <c r="BD91" s="218"/>
      <c r="BE91" s="218"/>
      <c r="BF91" s="218"/>
      <c r="BG91" s="218"/>
      <c r="BH91" s="218"/>
      <c r="BI91" s="218"/>
      <c r="BJ91" s="218"/>
      <c r="BK91" s="218"/>
      <c r="BL91" s="218"/>
      <c r="BM91" s="218"/>
      <c r="BN91" s="218"/>
      <c r="BO91" s="218"/>
      <c r="BP91" s="218"/>
      <c r="BQ91" s="218"/>
      <c r="BR91" s="218"/>
      <c r="BS91" s="218"/>
      <c r="BT91" s="218"/>
      <c r="BU91" s="218"/>
      <c r="BV91" s="218"/>
      <c r="BW91" s="218"/>
      <c r="BX91" s="218"/>
      <c r="BY91" s="218"/>
      <c r="BZ91" s="218"/>
      <c r="CA91" s="218"/>
      <c r="CB91" s="218"/>
      <c r="CC91" s="218"/>
      <c r="CD91" s="218"/>
      <c r="CE91" s="218"/>
      <c r="CF91" s="218"/>
      <c r="CG91" s="218"/>
      <c r="CH91" s="218"/>
      <c r="CI91" s="218"/>
      <c r="CJ91" s="218"/>
      <c r="CK91" s="218"/>
      <c r="CL91" s="218"/>
    </row>
    <row r="92" s="127" customFormat="1" ht="100" customHeight="1" spans="1:90">
      <c r="A92" s="156" t="s">
        <v>58</v>
      </c>
      <c r="B92" s="148" t="s">
        <v>241</v>
      </c>
      <c r="C92" s="148"/>
      <c r="D92" s="148"/>
      <c r="E92" s="149"/>
      <c r="F92" s="149"/>
      <c r="G92" s="149"/>
      <c r="H92" s="149"/>
      <c r="I92" s="149"/>
      <c r="J92" s="148"/>
      <c r="K92" s="178"/>
      <c r="L92" s="178"/>
      <c r="M92" s="178"/>
      <c r="N92" s="178"/>
      <c r="O92" s="178"/>
      <c r="P92" s="178"/>
      <c r="Q92" s="178"/>
      <c r="R92" s="178">
        <v>62620</v>
      </c>
      <c r="S92" s="178">
        <v>114917.73</v>
      </c>
      <c r="T92" s="178"/>
      <c r="U92" s="178"/>
      <c r="V92" s="178"/>
      <c r="W92" s="184"/>
      <c r="X92" s="184"/>
      <c r="Y92" s="184"/>
      <c r="Z92" s="184"/>
      <c r="AA92" s="217"/>
      <c r="AB92" s="217"/>
      <c r="AC92" s="217"/>
      <c r="AD92" s="217"/>
      <c r="AE92" s="217"/>
      <c r="AF92" s="217"/>
      <c r="AG92" s="217"/>
      <c r="AH92" s="218"/>
      <c r="AI92" s="218"/>
      <c r="AJ92" s="218"/>
      <c r="AK92" s="218"/>
      <c r="AL92" s="218"/>
      <c r="AM92" s="218"/>
      <c r="AN92" s="218"/>
      <c r="AO92" s="218"/>
      <c r="AP92" s="218"/>
      <c r="AQ92" s="218"/>
      <c r="AR92" s="218"/>
      <c r="AS92" s="218"/>
      <c r="AT92" s="218"/>
      <c r="AU92" s="218"/>
      <c r="AV92" s="218"/>
      <c r="AW92" s="218"/>
      <c r="AX92" s="218"/>
      <c r="AY92" s="218"/>
      <c r="AZ92" s="218"/>
      <c r="BA92" s="218"/>
      <c r="BB92" s="218"/>
      <c r="BC92" s="218"/>
      <c r="BD92" s="218"/>
      <c r="BE92" s="218"/>
      <c r="BF92" s="218"/>
      <c r="BG92" s="218"/>
      <c r="BH92" s="218"/>
      <c r="BI92" s="218"/>
      <c r="BJ92" s="218"/>
      <c r="BK92" s="218"/>
      <c r="BL92" s="218"/>
      <c r="BM92" s="218"/>
      <c r="BN92" s="218"/>
      <c r="BO92" s="218"/>
      <c r="BP92" s="218"/>
      <c r="BQ92" s="218"/>
      <c r="BR92" s="218"/>
      <c r="BS92" s="218"/>
      <c r="BT92" s="218"/>
      <c r="BU92" s="218"/>
      <c r="BV92" s="218"/>
      <c r="BW92" s="218"/>
      <c r="BX92" s="218"/>
      <c r="BY92" s="218"/>
      <c r="BZ92" s="218"/>
      <c r="CA92" s="218"/>
      <c r="CB92" s="218"/>
      <c r="CC92" s="218"/>
      <c r="CD92" s="218"/>
      <c r="CE92" s="218"/>
      <c r="CF92" s="218"/>
      <c r="CG92" s="218"/>
      <c r="CH92" s="218"/>
      <c r="CI92" s="218"/>
      <c r="CJ92" s="218"/>
      <c r="CK92" s="218"/>
      <c r="CL92" s="218"/>
    </row>
    <row r="93" s="127" customFormat="1" ht="100" customHeight="1" spans="1:90">
      <c r="A93" s="156" t="s">
        <v>58</v>
      </c>
      <c r="B93" s="148" t="s">
        <v>242</v>
      </c>
      <c r="C93" s="148"/>
      <c r="D93" s="148"/>
      <c r="E93" s="149"/>
      <c r="F93" s="149"/>
      <c r="G93" s="149"/>
      <c r="H93" s="149"/>
      <c r="I93" s="149"/>
      <c r="J93" s="148"/>
      <c r="K93" s="178"/>
      <c r="L93" s="178"/>
      <c r="M93" s="178"/>
      <c r="N93" s="178"/>
      <c r="O93" s="178"/>
      <c r="P93" s="178"/>
      <c r="Q93" s="178"/>
      <c r="R93" s="178"/>
      <c r="S93" s="178"/>
      <c r="T93" s="178"/>
      <c r="U93" s="178"/>
      <c r="V93" s="178"/>
      <c r="W93" s="184"/>
      <c r="X93" s="184"/>
      <c r="Y93" s="184"/>
      <c r="Z93" s="184"/>
      <c r="AA93" s="217"/>
      <c r="AB93" s="217"/>
      <c r="AC93" s="217"/>
      <c r="AD93" s="217"/>
      <c r="AE93" s="217"/>
      <c r="AF93" s="217"/>
      <c r="AG93" s="217"/>
      <c r="AH93" s="218"/>
      <c r="AI93" s="218"/>
      <c r="AJ93" s="218"/>
      <c r="AK93" s="218"/>
      <c r="AL93" s="218"/>
      <c r="AM93" s="218"/>
      <c r="AN93" s="218"/>
      <c r="AO93" s="218"/>
      <c r="AP93" s="218"/>
      <c r="AQ93" s="218"/>
      <c r="AR93" s="218"/>
      <c r="AS93" s="218"/>
      <c r="AT93" s="218"/>
      <c r="AU93" s="218"/>
      <c r="AV93" s="218"/>
      <c r="AW93" s="218"/>
      <c r="AX93" s="218"/>
      <c r="AY93" s="218"/>
      <c r="AZ93" s="218"/>
      <c r="BA93" s="218"/>
      <c r="BB93" s="218"/>
      <c r="BC93" s="218"/>
      <c r="BD93" s="218"/>
      <c r="BE93" s="218"/>
      <c r="BF93" s="218"/>
      <c r="BG93" s="218"/>
      <c r="BH93" s="218"/>
      <c r="BI93" s="218"/>
      <c r="BJ93" s="218"/>
      <c r="BK93" s="218"/>
      <c r="BL93" s="218"/>
      <c r="BM93" s="218"/>
      <c r="BN93" s="218"/>
      <c r="BO93" s="218"/>
      <c r="BP93" s="218"/>
      <c r="BQ93" s="218"/>
      <c r="BR93" s="218"/>
      <c r="BS93" s="218"/>
      <c r="BT93" s="218"/>
      <c r="BU93" s="218"/>
      <c r="BV93" s="218"/>
      <c r="BW93" s="218"/>
      <c r="BX93" s="218"/>
      <c r="BY93" s="218"/>
      <c r="BZ93" s="218"/>
      <c r="CA93" s="218"/>
      <c r="CB93" s="218"/>
      <c r="CC93" s="218"/>
      <c r="CD93" s="218"/>
      <c r="CE93" s="218"/>
      <c r="CF93" s="218"/>
      <c r="CG93" s="218"/>
      <c r="CH93" s="218"/>
      <c r="CI93" s="218"/>
      <c r="CJ93" s="218"/>
      <c r="CK93" s="218"/>
      <c r="CL93" s="218"/>
    </row>
    <row r="94" s="127" customFormat="1" ht="100" customHeight="1" spans="1:90">
      <c r="A94" s="156" t="s">
        <v>58</v>
      </c>
      <c r="B94" s="148" t="s">
        <v>243</v>
      </c>
      <c r="C94" s="148"/>
      <c r="D94" s="148"/>
      <c r="E94" s="149"/>
      <c r="F94" s="149"/>
      <c r="G94" s="149"/>
      <c r="H94" s="149"/>
      <c r="I94" s="149"/>
      <c r="J94" s="148"/>
      <c r="K94" s="178"/>
      <c r="L94" s="178"/>
      <c r="M94" s="178"/>
      <c r="N94" s="178"/>
      <c r="O94" s="178"/>
      <c r="P94" s="178"/>
      <c r="Q94" s="178"/>
      <c r="R94" s="178"/>
      <c r="S94" s="178"/>
      <c r="T94" s="178"/>
      <c r="U94" s="178"/>
      <c r="V94" s="178"/>
      <c r="W94" s="184"/>
      <c r="X94" s="184"/>
      <c r="Y94" s="184"/>
      <c r="Z94" s="184"/>
      <c r="AA94" s="217"/>
      <c r="AB94" s="217"/>
      <c r="AC94" s="217"/>
      <c r="AD94" s="217"/>
      <c r="AE94" s="217"/>
      <c r="AF94" s="217"/>
      <c r="AG94" s="217"/>
      <c r="AH94" s="218"/>
      <c r="AI94" s="218"/>
      <c r="AJ94" s="218"/>
      <c r="AK94" s="218"/>
      <c r="AL94" s="218"/>
      <c r="AM94" s="218"/>
      <c r="AN94" s="218"/>
      <c r="AO94" s="218"/>
      <c r="AP94" s="218"/>
      <c r="AQ94" s="218"/>
      <c r="AR94" s="218"/>
      <c r="AS94" s="218"/>
      <c r="AT94" s="218"/>
      <c r="AU94" s="218"/>
      <c r="AV94" s="218"/>
      <c r="AW94" s="218"/>
      <c r="AX94" s="218"/>
      <c r="AY94" s="218"/>
      <c r="AZ94" s="218"/>
      <c r="BA94" s="218"/>
      <c r="BB94" s="218"/>
      <c r="BC94" s="218"/>
      <c r="BD94" s="218"/>
      <c r="BE94" s="218"/>
      <c r="BF94" s="218"/>
      <c r="BG94" s="218"/>
      <c r="BH94" s="218"/>
      <c r="BI94" s="218"/>
      <c r="BJ94" s="218"/>
      <c r="BK94" s="218"/>
      <c r="BL94" s="218"/>
      <c r="BM94" s="218"/>
      <c r="BN94" s="218"/>
      <c r="BO94" s="218"/>
      <c r="BP94" s="218"/>
      <c r="BQ94" s="218"/>
      <c r="BR94" s="218"/>
      <c r="BS94" s="218"/>
      <c r="BT94" s="218"/>
      <c r="BU94" s="218"/>
      <c r="BV94" s="218"/>
      <c r="BW94" s="218"/>
      <c r="BX94" s="218"/>
      <c r="BY94" s="218"/>
      <c r="BZ94" s="218"/>
      <c r="CA94" s="218"/>
      <c r="CB94" s="218"/>
      <c r="CC94" s="218"/>
      <c r="CD94" s="218"/>
      <c r="CE94" s="218"/>
      <c r="CF94" s="218"/>
      <c r="CG94" s="218"/>
      <c r="CH94" s="218"/>
      <c r="CI94" s="218"/>
      <c r="CJ94" s="218"/>
      <c r="CK94" s="218"/>
      <c r="CL94" s="218"/>
    </row>
    <row r="95" s="127" customFormat="1" ht="100" customHeight="1" spans="1:90">
      <c r="A95" s="156" t="s">
        <v>58</v>
      </c>
      <c r="B95" s="148" t="s">
        <v>244</v>
      </c>
      <c r="C95" s="148"/>
      <c r="D95" s="148"/>
      <c r="E95" s="149"/>
      <c r="F95" s="149"/>
      <c r="G95" s="149"/>
      <c r="H95" s="149"/>
      <c r="I95" s="149"/>
      <c r="J95" s="148"/>
      <c r="K95" s="178"/>
      <c r="L95" s="178"/>
      <c r="M95" s="178"/>
      <c r="N95" s="178"/>
      <c r="O95" s="178"/>
      <c r="P95" s="178"/>
      <c r="Q95" s="178"/>
      <c r="R95" s="178"/>
      <c r="S95" s="178"/>
      <c r="T95" s="178"/>
      <c r="U95" s="178"/>
      <c r="V95" s="178"/>
      <c r="W95" s="184"/>
      <c r="X95" s="184"/>
      <c r="Y95" s="184"/>
      <c r="Z95" s="184"/>
      <c r="AA95" s="217"/>
      <c r="AB95" s="217"/>
      <c r="AC95" s="217"/>
      <c r="AD95" s="217"/>
      <c r="AE95" s="217"/>
      <c r="AF95" s="217"/>
      <c r="AG95" s="217"/>
      <c r="AH95" s="218"/>
      <c r="AI95" s="218"/>
      <c r="AJ95" s="218"/>
      <c r="AK95" s="218"/>
      <c r="AL95" s="218"/>
      <c r="AM95" s="218"/>
      <c r="AN95" s="218"/>
      <c r="AO95" s="218"/>
      <c r="AP95" s="218"/>
      <c r="AQ95" s="218"/>
      <c r="AR95" s="218"/>
      <c r="AS95" s="218"/>
      <c r="AT95" s="218"/>
      <c r="AU95" s="218"/>
      <c r="AV95" s="218"/>
      <c r="AW95" s="218"/>
      <c r="AX95" s="218"/>
      <c r="AY95" s="218"/>
      <c r="AZ95" s="218"/>
      <c r="BA95" s="218"/>
      <c r="BB95" s="218"/>
      <c r="BC95" s="218"/>
      <c r="BD95" s="218"/>
      <c r="BE95" s="218"/>
      <c r="BF95" s="218"/>
      <c r="BG95" s="218"/>
      <c r="BH95" s="218"/>
      <c r="BI95" s="218"/>
      <c r="BJ95" s="218"/>
      <c r="BK95" s="218"/>
      <c r="BL95" s="218"/>
      <c r="BM95" s="218"/>
      <c r="BN95" s="218"/>
      <c r="BO95" s="218"/>
      <c r="BP95" s="218"/>
      <c r="BQ95" s="218"/>
      <c r="BR95" s="218"/>
      <c r="BS95" s="218"/>
      <c r="BT95" s="218"/>
      <c r="BU95" s="218"/>
      <c r="BV95" s="218"/>
      <c r="BW95" s="218"/>
      <c r="BX95" s="218"/>
      <c r="BY95" s="218"/>
      <c r="BZ95" s="218"/>
      <c r="CA95" s="218"/>
      <c r="CB95" s="218"/>
      <c r="CC95" s="218"/>
      <c r="CD95" s="218"/>
      <c r="CE95" s="218"/>
      <c r="CF95" s="218"/>
      <c r="CG95" s="218"/>
      <c r="CH95" s="218"/>
      <c r="CI95" s="218"/>
      <c r="CJ95" s="218"/>
      <c r="CK95" s="218"/>
      <c r="CL95" s="218"/>
    </row>
    <row r="96" s="127" customFormat="1" ht="100" customHeight="1" spans="1:90">
      <c r="A96" s="156" t="s">
        <v>58</v>
      </c>
      <c r="B96" s="148" t="s">
        <v>245</v>
      </c>
      <c r="C96" s="148"/>
      <c r="D96" s="148"/>
      <c r="E96" s="149"/>
      <c r="F96" s="149"/>
      <c r="G96" s="149"/>
      <c r="H96" s="149"/>
      <c r="I96" s="149"/>
      <c r="J96" s="148"/>
      <c r="K96" s="178"/>
      <c r="L96" s="178"/>
      <c r="M96" s="178"/>
      <c r="N96" s="178"/>
      <c r="O96" s="178"/>
      <c r="P96" s="178"/>
      <c r="Q96" s="178"/>
      <c r="R96" s="178"/>
      <c r="S96" s="178"/>
      <c r="T96" s="178"/>
      <c r="U96" s="178"/>
      <c r="V96" s="178"/>
      <c r="W96" s="184"/>
      <c r="X96" s="184"/>
      <c r="Y96" s="184"/>
      <c r="Z96" s="184"/>
      <c r="AA96" s="217"/>
      <c r="AB96" s="217"/>
      <c r="AC96" s="217"/>
      <c r="AD96" s="217"/>
      <c r="AE96" s="217"/>
      <c r="AF96" s="217"/>
      <c r="AG96" s="217"/>
      <c r="AH96" s="218"/>
      <c r="AI96" s="218"/>
      <c r="AJ96" s="218"/>
      <c r="AK96" s="218"/>
      <c r="AL96" s="218"/>
      <c r="AM96" s="218"/>
      <c r="AN96" s="218"/>
      <c r="AO96" s="218"/>
      <c r="AP96" s="218"/>
      <c r="AQ96" s="218"/>
      <c r="AR96" s="218"/>
      <c r="AS96" s="218"/>
      <c r="AT96" s="218"/>
      <c r="AU96" s="218"/>
      <c r="AV96" s="218"/>
      <c r="AW96" s="218"/>
      <c r="AX96" s="218"/>
      <c r="AY96" s="218"/>
      <c r="AZ96" s="218"/>
      <c r="BA96" s="218"/>
      <c r="BB96" s="218"/>
      <c r="BC96" s="218"/>
      <c r="BD96" s="218"/>
      <c r="BE96" s="218"/>
      <c r="BF96" s="218"/>
      <c r="BG96" s="218"/>
      <c r="BH96" s="218"/>
      <c r="BI96" s="218"/>
      <c r="BJ96" s="218"/>
      <c r="BK96" s="218"/>
      <c r="BL96" s="218"/>
      <c r="BM96" s="218"/>
      <c r="BN96" s="218"/>
      <c r="BO96" s="218"/>
      <c r="BP96" s="218"/>
      <c r="BQ96" s="218"/>
      <c r="BR96" s="218"/>
      <c r="BS96" s="218"/>
      <c r="BT96" s="218"/>
      <c r="BU96" s="218"/>
      <c r="BV96" s="218"/>
      <c r="BW96" s="218"/>
      <c r="BX96" s="218"/>
      <c r="BY96" s="218"/>
      <c r="BZ96" s="218"/>
      <c r="CA96" s="218"/>
      <c r="CB96" s="218"/>
      <c r="CC96" s="218"/>
      <c r="CD96" s="218"/>
      <c r="CE96" s="218"/>
      <c r="CF96" s="218"/>
      <c r="CG96" s="218"/>
      <c r="CH96" s="218"/>
      <c r="CI96" s="218"/>
      <c r="CJ96" s="218"/>
      <c r="CK96" s="218"/>
      <c r="CL96" s="218"/>
    </row>
    <row r="97" s="127" customFormat="1" ht="100" customHeight="1" spans="1:90">
      <c r="A97" s="147" t="s">
        <v>39</v>
      </c>
      <c r="B97" s="148" t="s">
        <v>246</v>
      </c>
      <c r="C97" s="148"/>
      <c r="D97" s="148"/>
      <c r="E97" s="149"/>
      <c r="F97" s="149"/>
      <c r="G97" s="149"/>
      <c r="H97" s="149"/>
      <c r="I97" s="149"/>
      <c r="J97" s="148"/>
      <c r="K97" s="178">
        <f t="shared" ref="K97:O97" si="51">K98+K100+K102</f>
        <v>0</v>
      </c>
      <c r="L97" s="178">
        <f t="shared" si="51"/>
        <v>0</v>
      </c>
      <c r="M97" s="178">
        <f t="shared" si="51"/>
        <v>0</v>
      </c>
      <c r="N97" s="178">
        <f t="shared" si="51"/>
        <v>0</v>
      </c>
      <c r="O97" s="178">
        <f t="shared" si="51"/>
        <v>0</v>
      </c>
      <c r="P97" s="178">
        <f t="shared" ref="P97:V97" si="52">P98+P100+P102</f>
        <v>0</v>
      </c>
      <c r="Q97" s="178">
        <f t="shared" si="52"/>
        <v>0</v>
      </c>
      <c r="R97" s="178">
        <f t="shared" si="52"/>
        <v>0</v>
      </c>
      <c r="S97" s="178">
        <f t="shared" si="52"/>
        <v>0</v>
      </c>
      <c r="T97" s="178">
        <f t="shared" si="52"/>
        <v>0</v>
      </c>
      <c r="U97" s="178">
        <f t="shared" si="52"/>
        <v>0</v>
      </c>
      <c r="V97" s="178">
        <f t="shared" si="52"/>
        <v>0</v>
      </c>
      <c r="W97" s="184"/>
      <c r="X97" s="184"/>
      <c r="Y97" s="184"/>
      <c r="Z97" s="184"/>
      <c r="AA97" s="217"/>
      <c r="AB97" s="217"/>
      <c r="AC97" s="217"/>
      <c r="AD97" s="217"/>
      <c r="AE97" s="217"/>
      <c r="AF97" s="217"/>
      <c r="AG97" s="217"/>
      <c r="AH97" s="218"/>
      <c r="AI97" s="218"/>
      <c r="AJ97" s="218"/>
      <c r="AK97" s="218"/>
      <c r="AL97" s="218"/>
      <c r="AM97" s="218"/>
      <c r="AN97" s="218"/>
      <c r="AO97" s="218"/>
      <c r="AP97" s="218"/>
      <c r="AQ97" s="218"/>
      <c r="AR97" s="218"/>
      <c r="AS97" s="218"/>
      <c r="AT97" s="218"/>
      <c r="AU97" s="218"/>
      <c r="AV97" s="218"/>
      <c r="AW97" s="218"/>
      <c r="AX97" s="218"/>
      <c r="AY97" s="218"/>
      <c r="AZ97" s="218"/>
      <c r="BA97" s="218"/>
      <c r="BB97" s="218"/>
      <c r="BC97" s="218"/>
      <c r="BD97" s="218"/>
      <c r="BE97" s="218"/>
      <c r="BF97" s="218"/>
      <c r="BG97" s="218"/>
      <c r="BH97" s="218"/>
      <c r="BI97" s="218"/>
      <c r="BJ97" s="218"/>
      <c r="BK97" s="218"/>
      <c r="BL97" s="218"/>
      <c r="BM97" s="218"/>
      <c r="BN97" s="218"/>
      <c r="BO97" s="218"/>
      <c r="BP97" s="218"/>
      <c r="BQ97" s="218"/>
      <c r="BR97" s="218"/>
      <c r="BS97" s="218"/>
      <c r="BT97" s="218"/>
      <c r="BU97" s="218"/>
      <c r="BV97" s="218"/>
      <c r="BW97" s="218"/>
      <c r="BX97" s="218"/>
      <c r="BY97" s="218"/>
      <c r="BZ97" s="218"/>
      <c r="CA97" s="218"/>
      <c r="CB97" s="218"/>
      <c r="CC97" s="218"/>
      <c r="CD97" s="218"/>
      <c r="CE97" s="218"/>
      <c r="CF97" s="218"/>
      <c r="CG97" s="218"/>
      <c r="CH97" s="218"/>
      <c r="CI97" s="218"/>
      <c r="CJ97" s="218"/>
      <c r="CK97" s="218"/>
      <c r="CL97" s="218"/>
    </row>
    <row r="98" s="127" customFormat="1" ht="100" customHeight="1" spans="1:90">
      <c r="A98" s="149" t="s">
        <v>41</v>
      </c>
      <c r="B98" s="148" t="s">
        <v>247</v>
      </c>
      <c r="C98" s="148"/>
      <c r="D98" s="148"/>
      <c r="E98" s="149"/>
      <c r="F98" s="149"/>
      <c r="G98" s="149"/>
      <c r="H98" s="149"/>
      <c r="I98" s="149"/>
      <c r="J98" s="148"/>
      <c r="K98" s="178">
        <f t="shared" ref="K98:O98" si="53">K99</f>
        <v>0</v>
      </c>
      <c r="L98" s="178">
        <f t="shared" si="53"/>
        <v>0</v>
      </c>
      <c r="M98" s="178">
        <f t="shared" si="53"/>
        <v>0</v>
      </c>
      <c r="N98" s="178">
        <f t="shared" si="53"/>
        <v>0</v>
      </c>
      <c r="O98" s="178">
        <f t="shared" si="53"/>
        <v>0</v>
      </c>
      <c r="P98" s="178">
        <f t="shared" ref="P98:V98" si="54">P99</f>
        <v>0</v>
      </c>
      <c r="Q98" s="178">
        <f t="shared" si="54"/>
        <v>0</v>
      </c>
      <c r="R98" s="178">
        <f t="shared" si="54"/>
        <v>0</v>
      </c>
      <c r="S98" s="178">
        <f t="shared" si="54"/>
        <v>0</v>
      </c>
      <c r="T98" s="178">
        <f t="shared" si="54"/>
        <v>0</v>
      </c>
      <c r="U98" s="178">
        <f t="shared" si="54"/>
        <v>0</v>
      </c>
      <c r="V98" s="178">
        <f t="shared" si="54"/>
        <v>0</v>
      </c>
      <c r="W98" s="184"/>
      <c r="X98" s="184"/>
      <c r="Y98" s="184"/>
      <c r="Z98" s="184"/>
      <c r="AA98" s="217"/>
      <c r="AB98" s="217"/>
      <c r="AC98" s="217"/>
      <c r="AD98" s="217"/>
      <c r="AE98" s="217"/>
      <c r="AF98" s="217"/>
      <c r="AG98" s="217"/>
      <c r="AH98" s="218"/>
      <c r="AI98" s="218"/>
      <c r="AJ98" s="218"/>
      <c r="AK98" s="218"/>
      <c r="AL98" s="218"/>
      <c r="AM98" s="218"/>
      <c r="AN98" s="218"/>
      <c r="AO98" s="218"/>
      <c r="AP98" s="218"/>
      <c r="AQ98" s="218"/>
      <c r="AR98" s="218"/>
      <c r="AS98" s="218"/>
      <c r="AT98" s="218"/>
      <c r="AU98" s="218"/>
      <c r="AV98" s="218"/>
      <c r="AW98" s="218"/>
      <c r="AX98" s="218"/>
      <c r="AY98" s="218"/>
      <c r="AZ98" s="218"/>
      <c r="BA98" s="218"/>
      <c r="BB98" s="218"/>
      <c r="BC98" s="218"/>
      <c r="BD98" s="218"/>
      <c r="BE98" s="218"/>
      <c r="BF98" s="218"/>
      <c r="BG98" s="218"/>
      <c r="BH98" s="218"/>
      <c r="BI98" s="218"/>
      <c r="BJ98" s="218"/>
      <c r="BK98" s="218"/>
      <c r="BL98" s="218"/>
      <c r="BM98" s="218"/>
      <c r="BN98" s="218"/>
      <c r="BO98" s="218"/>
      <c r="BP98" s="218"/>
      <c r="BQ98" s="218"/>
      <c r="BR98" s="218"/>
      <c r="BS98" s="218"/>
      <c r="BT98" s="218"/>
      <c r="BU98" s="218"/>
      <c r="BV98" s="218"/>
      <c r="BW98" s="218"/>
      <c r="BX98" s="218"/>
      <c r="BY98" s="218"/>
      <c r="BZ98" s="218"/>
      <c r="CA98" s="218"/>
      <c r="CB98" s="218"/>
      <c r="CC98" s="218"/>
      <c r="CD98" s="218"/>
      <c r="CE98" s="218"/>
      <c r="CF98" s="218"/>
      <c r="CG98" s="218"/>
      <c r="CH98" s="218"/>
      <c r="CI98" s="218"/>
      <c r="CJ98" s="218"/>
      <c r="CK98" s="218"/>
      <c r="CL98" s="218"/>
    </row>
    <row r="99" s="127" customFormat="1" ht="100" customHeight="1" spans="1:90">
      <c r="A99" s="156" t="s">
        <v>58</v>
      </c>
      <c r="B99" s="148" t="s">
        <v>248</v>
      </c>
      <c r="C99" s="148"/>
      <c r="D99" s="148"/>
      <c r="E99" s="149"/>
      <c r="F99" s="149"/>
      <c r="G99" s="149"/>
      <c r="H99" s="149"/>
      <c r="I99" s="149"/>
      <c r="J99" s="148"/>
      <c r="K99" s="178"/>
      <c r="L99" s="178"/>
      <c r="M99" s="178"/>
      <c r="N99" s="178"/>
      <c r="O99" s="178"/>
      <c r="P99" s="178"/>
      <c r="Q99" s="178"/>
      <c r="R99" s="178"/>
      <c r="S99" s="178"/>
      <c r="T99" s="178"/>
      <c r="U99" s="178"/>
      <c r="V99" s="178"/>
      <c r="W99" s="184"/>
      <c r="X99" s="184"/>
      <c r="Y99" s="184"/>
      <c r="Z99" s="184"/>
      <c r="AA99" s="217"/>
      <c r="AB99" s="217"/>
      <c r="AC99" s="217"/>
      <c r="AD99" s="217"/>
      <c r="AE99" s="217"/>
      <c r="AF99" s="217"/>
      <c r="AG99" s="217"/>
      <c r="AH99" s="218"/>
      <c r="AI99" s="218"/>
      <c r="AJ99" s="218"/>
      <c r="AK99" s="218"/>
      <c r="AL99" s="218"/>
      <c r="AM99" s="218"/>
      <c r="AN99" s="218"/>
      <c r="AO99" s="218"/>
      <c r="AP99" s="218"/>
      <c r="AQ99" s="218"/>
      <c r="AR99" s="218"/>
      <c r="AS99" s="218"/>
      <c r="AT99" s="218"/>
      <c r="AU99" s="218"/>
      <c r="AV99" s="218"/>
      <c r="AW99" s="218"/>
      <c r="AX99" s="218"/>
      <c r="AY99" s="218"/>
      <c r="AZ99" s="218"/>
      <c r="BA99" s="218"/>
      <c r="BB99" s="218"/>
      <c r="BC99" s="218"/>
      <c r="BD99" s="218"/>
      <c r="BE99" s="218"/>
      <c r="BF99" s="218"/>
      <c r="BG99" s="218"/>
      <c r="BH99" s="218"/>
      <c r="BI99" s="218"/>
      <c r="BJ99" s="218"/>
      <c r="BK99" s="218"/>
      <c r="BL99" s="218"/>
      <c r="BM99" s="218"/>
      <c r="BN99" s="218"/>
      <c r="BO99" s="218"/>
      <c r="BP99" s="218"/>
      <c r="BQ99" s="218"/>
      <c r="BR99" s="218"/>
      <c r="BS99" s="218"/>
      <c r="BT99" s="218"/>
      <c r="BU99" s="218"/>
      <c r="BV99" s="218"/>
      <c r="BW99" s="218"/>
      <c r="BX99" s="218"/>
      <c r="BY99" s="218"/>
      <c r="BZ99" s="218"/>
      <c r="CA99" s="218"/>
      <c r="CB99" s="218"/>
      <c r="CC99" s="218"/>
      <c r="CD99" s="218"/>
      <c r="CE99" s="218"/>
      <c r="CF99" s="218"/>
      <c r="CG99" s="218"/>
      <c r="CH99" s="218"/>
      <c r="CI99" s="218"/>
      <c r="CJ99" s="218"/>
      <c r="CK99" s="218"/>
      <c r="CL99" s="218"/>
    </row>
    <row r="100" s="127" customFormat="1" ht="100" customHeight="1" spans="1:90">
      <c r="A100" s="149" t="s">
        <v>41</v>
      </c>
      <c r="B100" s="148" t="s">
        <v>249</v>
      </c>
      <c r="C100" s="148"/>
      <c r="D100" s="148"/>
      <c r="E100" s="149"/>
      <c r="F100" s="149"/>
      <c r="G100" s="149"/>
      <c r="H100" s="149"/>
      <c r="I100" s="149"/>
      <c r="J100" s="148"/>
      <c r="K100" s="178">
        <f t="shared" ref="K100:O100" si="55">K101</f>
        <v>0</v>
      </c>
      <c r="L100" s="178">
        <f t="shared" si="55"/>
        <v>0</v>
      </c>
      <c r="M100" s="178">
        <f t="shared" si="55"/>
        <v>0</v>
      </c>
      <c r="N100" s="178">
        <f t="shared" si="55"/>
        <v>0</v>
      </c>
      <c r="O100" s="178">
        <f t="shared" si="55"/>
        <v>0</v>
      </c>
      <c r="P100" s="178">
        <f t="shared" ref="P100:V100" si="56">P101</f>
        <v>0</v>
      </c>
      <c r="Q100" s="178">
        <f t="shared" si="56"/>
        <v>0</v>
      </c>
      <c r="R100" s="178">
        <f t="shared" si="56"/>
        <v>0</v>
      </c>
      <c r="S100" s="178">
        <f t="shared" si="56"/>
        <v>0</v>
      </c>
      <c r="T100" s="178">
        <f t="shared" si="56"/>
        <v>0</v>
      </c>
      <c r="U100" s="178">
        <f t="shared" si="56"/>
        <v>0</v>
      </c>
      <c r="V100" s="178">
        <f t="shared" si="56"/>
        <v>0</v>
      </c>
      <c r="W100" s="184"/>
      <c r="X100" s="184"/>
      <c r="Y100" s="184"/>
      <c r="Z100" s="184"/>
      <c r="AA100" s="217"/>
      <c r="AB100" s="217"/>
      <c r="AC100" s="217"/>
      <c r="AD100" s="217"/>
      <c r="AE100" s="217"/>
      <c r="AF100" s="217"/>
      <c r="AG100" s="217"/>
      <c r="AH100" s="218"/>
      <c r="AI100" s="218"/>
      <c r="AJ100" s="218"/>
      <c r="AK100" s="218"/>
      <c r="AL100" s="218"/>
      <c r="AM100" s="218"/>
      <c r="AN100" s="218"/>
      <c r="AO100" s="218"/>
      <c r="AP100" s="218"/>
      <c r="AQ100" s="218"/>
      <c r="AR100" s="218"/>
      <c r="AS100" s="218"/>
      <c r="AT100" s="218"/>
      <c r="AU100" s="218"/>
      <c r="AV100" s="218"/>
      <c r="AW100" s="218"/>
      <c r="AX100" s="218"/>
      <c r="AY100" s="218"/>
      <c r="AZ100" s="218"/>
      <c r="BA100" s="218"/>
      <c r="BB100" s="218"/>
      <c r="BC100" s="218"/>
      <c r="BD100" s="218"/>
      <c r="BE100" s="218"/>
      <c r="BF100" s="218"/>
      <c r="BG100" s="218"/>
      <c r="BH100" s="218"/>
      <c r="BI100" s="218"/>
      <c r="BJ100" s="218"/>
      <c r="BK100" s="218"/>
      <c r="BL100" s="218"/>
      <c r="BM100" s="218"/>
      <c r="BN100" s="218"/>
      <c r="BO100" s="218"/>
      <c r="BP100" s="218"/>
      <c r="BQ100" s="218"/>
      <c r="BR100" s="218"/>
      <c r="BS100" s="218"/>
      <c r="BT100" s="218"/>
      <c r="BU100" s="218"/>
      <c r="BV100" s="218"/>
      <c r="BW100" s="218"/>
      <c r="BX100" s="218"/>
      <c r="BY100" s="218"/>
      <c r="BZ100" s="218"/>
      <c r="CA100" s="218"/>
      <c r="CB100" s="218"/>
      <c r="CC100" s="218"/>
      <c r="CD100" s="218"/>
      <c r="CE100" s="218"/>
      <c r="CF100" s="218"/>
      <c r="CG100" s="218"/>
      <c r="CH100" s="218"/>
      <c r="CI100" s="218"/>
      <c r="CJ100" s="218"/>
      <c r="CK100" s="218"/>
      <c r="CL100" s="218"/>
    </row>
    <row r="101" s="127" customFormat="1" ht="100" customHeight="1" spans="1:90">
      <c r="A101" s="156" t="s">
        <v>58</v>
      </c>
      <c r="B101" s="148" t="s">
        <v>250</v>
      </c>
      <c r="C101" s="148"/>
      <c r="D101" s="148"/>
      <c r="E101" s="149"/>
      <c r="F101" s="149"/>
      <c r="G101" s="149"/>
      <c r="H101" s="149"/>
      <c r="I101" s="149"/>
      <c r="J101" s="148"/>
      <c r="K101" s="178">
        <v>0</v>
      </c>
      <c r="L101" s="178">
        <v>0</v>
      </c>
      <c r="M101" s="178">
        <v>0</v>
      </c>
      <c r="N101" s="178">
        <v>0</v>
      </c>
      <c r="O101" s="178">
        <v>0</v>
      </c>
      <c r="P101" s="178">
        <v>0</v>
      </c>
      <c r="Q101" s="178">
        <v>0</v>
      </c>
      <c r="R101" s="178">
        <v>0</v>
      </c>
      <c r="S101" s="178">
        <v>0</v>
      </c>
      <c r="T101" s="178">
        <v>0</v>
      </c>
      <c r="U101" s="178">
        <v>0</v>
      </c>
      <c r="V101" s="178">
        <v>0</v>
      </c>
      <c r="W101" s="184"/>
      <c r="X101" s="184"/>
      <c r="Y101" s="184"/>
      <c r="Z101" s="184"/>
      <c r="AA101" s="217"/>
      <c r="AB101" s="217"/>
      <c r="AC101" s="217"/>
      <c r="AD101" s="217"/>
      <c r="AE101" s="217"/>
      <c r="AF101" s="217"/>
      <c r="AG101" s="217"/>
      <c r="AH101" s="218"/>
      <c r="AI101" s="218"/>
      <c r="AJ101" s="218"/>
      <c r="AK101" s="218"/>
      <c r="AL101" s="218"/>
      <c r="AM101" s="218"/>
      <c r="AN101" s="218"/>
      <c r="AO101" s="218"/>
      <c r="AP101" s="218"/>
      <c r="AQ101" s="218"/>
      <c r="AR101" s="218"/>
      <c r="AS101" s="218"/>
      <c r="AT101" s="218"/>
      <c r="AU101" s="218"/>
      <c r="AV101" s="218"/>
      <c r="AW101" s="218"/>
      <c r="AX101" s="218"/>
      <c r="AY101" s="218"/>
      <c r="AZ101" s="218"/>
      <c r="BA101" s="218"/>
      <c r="BB101" s="218"/>
      <c r="BC101" s="218"/>
      <c r="BD101" s="218"/>
      <c r="BE101" s="218"/>
      <c r="BF101" s="218"/>
      <c r="BG101" s="218"/>
      <c r="BH101" s="218"/>
      <c r="BI101" s="218"/>
      <c r="BJ101" s="218"/>
      <c r="BK101" s="218"/>
      <c r="BL101" s="218"/>
      <c r="BM101" s="218"/>
      <c r="BN101" s="218"/>
      <c r="BO101" s="218"/>
      <c r="BP101" s="218"/>
      <c r="BQ101" s="218"/>
      <c r="BR101" s="218"/>
      <c r="BS101" s="218"/>
      <c r="BT101" s="218"/>
      <c r="BU101" s="218"/>
      <c r="BV101" s="218"/>
      <c r="BW101" s="218"/>
      <c r="BX101" s="218"/>
      <c r="BY101" s="218"/>
      <c r="BZ101" s="218"/>
      <c r="CA101" s="218"/>
      <c r="CB101" s="218"/>
      <c r="CC101" s="218"/>
      <c r="CD101" s="218"/>
      <c r="CE101" s="218"/>
      <c r="CF101" s="218"/>
      <c r="CG101" s="218"/>
      <c r="CH101" s="218"/>
      <c r="CI101" s="218"/>
      <c r="CJ101" s="218"/>
      <c r="CK101" s="218"/>
      <c r="CL101" s="218"/>
    </row>
    <row r="102" s="127" customFormat="1" ht="100" customHeight="1" spans="1:90">
      <c r="A102" s="149" t="s">
        <v>41</v>
      </c>
      <c r="B102" s="148" t="s">
        <v>260</v>
      </c>
      <c r="C102" s="148"/>
      <c r="D102" s="148"/>
      <c r="E102" s="149"/>
      <c r="F102" s="149"/>
      <c r="G102" s="149"/>
      <c r="H102" s="149"/>
      <c r="I102" s="149"/>
      <c r="J102" s="148"/>
      <c r="K102" s="178">
        <f t="shared" ref="K102:O102" si="57">K103</f>
        <v>0</v>
      </c>
      <c r="L102" s="178">
        <f t="shared" si="57"/>
        <v>0</v>
      </c>
      <c r="M102" s="178">
        <f t="shared" si="57"/>
        <v>0</v>
      </c>
      <c r="N102" s="178">
        <f t="shared" si="57"/>
        <v>0</v>
      </c>
      <c r="O102" s="178">
        <f t="shared" si="57"/>
        <v>0</v>
      </c>
      <c r="P102" s="178">
        <f t="shared" ref="P102:V102" si="58">P103</f>
        <v>0</v>
      </c>
      <c r="Q102" s="178">
        <f t="shared" si="58"/>
        <v>0</v>
      </c>
      <c r="R102" s="178">
        <f t="shared" si="58"/>
        <v>0</v>
      </c>
      <c r="S102" s="178">
        <f t="shared" si="58"/>
        <v>0</v>
      </c>
      <c r="T102" s="178">
        <f t="shared" si="58"/>
        <v>0</v>
      </c>
      <c r="U102" s="178">
        <f t="shared" si="58"/>
        <v>0</v>
      </c>
      <c r="V102" s="178">
        <f t="shared" si="58"/>
        <v>0</v>
      </c>
      <c r="W102" s="184"/>
      <c r="X102" s="184"/>
      <c r="Y102" s="184"/>
      <c r="Z102" s="184"/>
      <c r="AA102" s="217"/>
      <c r="AB102" s="217"/>
      <c r="AC102" s="217"/>
      <c r="AD102" s="217"/>
      <c r="AE102" s="217"/>
      <c r="AF102" s="217"/>
      <c r="AG102" s="217"/>
      <c r="AH102" s="218"/>
      <c r="AI102" s="218"/>
      <c r="AJ102" s="218"/>
      <c r="AK102" s="218"/>
      <c r="AL102" s="218"/>
      <c r="AM102" s="218"/>
      <c r="AN102" s="218"/>
      <c r="AO102" s="218"/>
      <c r="AP102" s="218"/>
      <c r="AQ102" s="218"/>
      <c r="AR102" s="218"/>
      <c r="AS102" s="218"/>
      <c r="AT102" s="218"/>
      <c r="AU102" s="218"/>
      <c r="AV102" s="218"/>
      <c r="AW102" s="218"/>
      <c r="AX102" s="218"/>
      <c r="AY102" s="218"/>
      <c r="AZ102" s="218"/>
      <c r="BA102" s="218"/>
      <c r="BB102" s="218"/>
      <c r="BC102" s="218"/>
      <c r="BD102" s="218"/>
      <c r="BE102" s="218"/>
      <c r="BF102" s="218"/>
      <c r="BG102" s="218"/>
      <c r="BH102" s="218"/>
      <c r="BI102" s="218"/>
      <c r="BJ102" s="218"/>
      <c r="BK102" s="218"/>
      <c r="BL102" s="218"/>
      <c r="BM102" s="218"/>
      <c r="BN102" s="218"/>
      <c r="BO102" s="218"/>
      <c r="BP102" s="218"/>
      <c r="BQ102" s="218"/>
      <c r="BR102" s="218"/>
      <c r="BS102" s="218"/>
      <c r="BT102" s="218"/>
      <c r="BU102" s="218"/>
      <c r="BV102" s="218"/>
      <c r="BW102" s="218"/>
      <c r="BX102" s="218"/>
      <c r="BY102" s="218"/>
      <c r="BZ102" s="218"/>
      <c r="CA102" s="218"/>
      <c r="CB102" s="218"/>
      <c r="CC102" s="218"/>
      <c r="CD102" s="218"/>
      <c r="CE102" s="218"/>
      <c r="CF102" s="218"/>
      <c r="CG102" s="218"/>
      <c r="CH102" s="218"/>
      <c r="CI102" s="218"/>
      <c r="CJ102" s="218"/>
      <c r="CK102" s="218"/>
      <c r="CL102" s="218"/>
    </row>
    <row r="103" s="127" customFormat="1" ht="100" customHeight="1" spans="1:90">
      <c r="A103" s="156" t="s">
        <v>58</v>
      </c>
      <c r="B103" s="148" t="s">
        <v>261</v>
      </c>
      <c r="C103" s="148"/>
      <c r="D103" s="148"/>
      <c r="E103" s="149"/>
      <c r="F103" s="149"/>
      <c r="G103" s="149"/>
      <c r="H103" s="149"/>
      <c r="I103" s="149"/>
      <c r="J103" s="148"/>
      <c r="K103" s="178"/>
      <c r="L103" s="178"/>
      <c r="M103" s="178"/>
      <c r="N103" s="178"/>
      <c r="O103" s="178"/>
      <c r="P103" s="178"/>
      <c r="Q103" s="178"/>
      <c r="R103" s="178"/>
      <c r="S103" s="178"/>
      <c r="T103" s="178"/>
      <c r="U103" s="178"/>
      <c r="V103" s="178"/>
      <c r="W103" s="184"/>
      <c r="X103" s="184"/>
      <c r="Y103" s="184"/>
      <c r="Z103" s="184"/>
      <c r="AA103" s="217"/>
      <c r="AB103" s="217"/>
      <c r="AC103" s="217"/>
      <c r="AD103" s="217"/>
      <c r="AE103" s="217"/>
      <c r="AF103" s="217"/>
      <c r="AG103" s="217"/>
      <c r="AH103" s="218"/>
      <c r="AI103" s="218"/>
      <c r="AJ103" s="218"/>
      <c r="AK103" s="218"/>
      <c r="AL103" s="218"/>
      <c r="AM103" s="218"/>
      <c r="AN103" s="218"/>
      <c r="AO103" s="218"/>
      <c r="AP103" s="218"/>
      <c r="AQ103" s="218"/>
      <c r="AR103" s="218"/>
      <c r="AS103" s="218"/>
      <c r="AT103" s="218"/>
      <c r="AU103" s="218"/>
      <c r="AV103" s="218"/>
      <c r="AW103" s="218"/>
      <c r="AX103" s="218"/>
      <c r="AY103" s="218"/>
      <c r="AZ103" s="218"/>
      <c r="BA103" s="218"/>
      <c r="BB103" s="218"/>
      <c r="BC103" s="218"/>
      <c r="BD103" s="218"/>
      <c r="BE103" s="218"/>
      <c r="BF103" s="218"/>
      <c r="BG103" s="218"/>
      <c r="BH103" s="218"/>
      <c r="BI103" s="218"/>
      <c r="BJ103" s="218"/>
      <c r="BK103" s="218"/>
      <c r="BL103" s="218"/>
      <c r="BM103" s="218"/>
      <c r="BN103" s="218"/>
      <c r="BO103" s="218"/>
      <c r="BP103" s="218"/>
      <c r="BQ103" s="218"/>
      <c r="BR103" s="218"/>
      <c r="BS103" s="218"/>
      <c r="BT103" s="218"/>
      <c r="BU103" s="218"/>
      <c r="BV103" s="218"/>
      <c r="BW103" s="218"/>
      <c r="BX103" s="218"/>
      <c r="BY103" s="218"/>
      <c r="BZ103" s="218"/>
      <c r="CA103" s="218"/>
      <c r="CB103" s="218"/>
      <c r="CC103" s="218"/>
      <c r="CD103" s="218"/>
      <c r="CE103" s="218"/>
      <c r="CF103" s="218"/>
      <c r="CG103" s="218"/>
      <c r="CH103" s="218"/>
      <c r="CI103" s="218"/>
      <c r="CJ103" s="218"/>
      <c r="CK103" s="218"/>
      <c r="CL103" s="218"/>
    </row>
    <row r="104" s="127" customFormat="1" ht="100" customHeight="1" spans="1:90">
      <c r="A104" s="147" t="s">
        <v>39</v>
      </c>
      <c r="B104" s="148" t="s">
        <v>262</v>
      </c>
      <c r="C104" s="148"/>
      <c r="D104" s="148"/>
      <c r="E104" s="149"/>
      <c r="F104" s="149"/>
      <c r="G104" s="149"/>
      <c r="H104" s="149"/>
      <c r="I104" s="149"/>
      <c r="J104" s="148"/>
      <c r="K104" s="178">
        <f t="shared" ref="K104:O104" si="59">K105</f>
        <v>0</v>
      </c>
      <c r="L104" s="178">
        <f t="shared" si="59"/>
        <v>0</v>
      </c>
      <c r="M104" s="178">
        <f t="shared" si="59"/>
        <v>0</v>
      </c>
      <c r="N104" s="178">
        <f t="shared" si="59"/>
        <v>0</v>
      </c>
      <c r="O104" s="178">
        <f t="shared" si="59"/>
        <v>0</v>
      </c>
      <c r="P104" s="178">
        <f t="shared" ref="P104:V104" si="60">P105</f>
        <v>0</v>
      </c>
      <c r="Q104" s="178">
        <f t="shared" si="60"/>
        <v>0</v>
      </c>
      <c r="R104" s="178">
        <f t="shared" si="60"/>
        <v>0</v>
      </c>
      <c r="S104" s="178">
        <f t="shared" si="60"/>
        <v>0</v>
      </c>
      <c r="T104" s="178">
        <f t="shared" si="60"/>
        <v>0</v>
      </c>
      <c r="U104" s="178">
        <f t="shared" si="60"/>
        <v>0</v>
      </c>
      <c r="V104" s="178">
        <f t="shared" si="60"/>
        <v>0</v>
      </c>
      <c r="W104" s="184"/>
      <c r="X104" s="184"/>
      <c r="Y104" s="184"/>
      <c r="Z104" s="184"/>
      <c r="AA104" s="217"/>
      <c r="AB104" s="217"/>
      <c r="AC104" s="217"/>
      <c r="AD104" s="217"/>
      <c r="AE104" s="217"/>
      <c r="AF104" s="217"/>
      <c r="AG104" s="217"/>
      <c r="AH104" s="218"/>
      <c r="AI104" s="218"/>
      <c r="AJ104" s="218"/>
      <c r="AK104" s="218"/>
      <c r="AL104" s="218"/>
      <c r="AM104" s="218"/>
      <c r="AN104" s="218"/>
      <c r="AO104" s="218"/>
      <c r="AP104" s="218"/>
      <c r="AQ104" s="218"/>
      <c r="AR104" s="218"/>
      <c r="AS104" s="218"/>
      <c r="AT104" s="218"/>
      <c r="AU104" s="218"/>
      <c r="AV104" s="218"/>
      <c r="AW104" s="218"/>
      <c r="AX104" s="218"/>
      <c r="AY104" s="218"/>
      <c r="AZ104" s="218"/>
      <c r="BA104" s="218"/>
      <c r="BB104" s="218"/>
      <c r="BC104" s="218"/>
      <c r="BD104" s="218"/>
      <c r="BE104" s="218"/>
      <c r="BF104" s="218"/>
      <c r="BG104" s="218"/>
      <c r="BH104" s="218"/>
      <c r="BI104" s="218"/>
      <c r="BJ104" s="218"/>
      <c r="BK104" s="218"/>
      <c r="BL104" s="218"/>
      <c r="BM104" s="218"/>
      <c r="BN104" s="218"/>
      <c r="BO104" s="218"/>
      <c r="BP104" s="218"/>
      <c r="BQ104" s="218"/>
      <c r="BR104" s="218"/>
      <c r="BS104" s="218"/>
      <c r="BT104" s="218"/>
      <c r="BU104" s="218"/>
      <c r="BV104" s="218"/>
      <c r="BW104" s="218"/>
      <c r="BX104" s="218"/>
      <c r="BY104" s="218"/>
      <c r="BZ104" s="218"/>
      <c r="CA104" s="218"/>
      <c r="CB104" s="218"/>
      <c r="CC104" s="218"/>
      <c r="CD104" s="218"/>
      <c r="CE104" s="218"/>
      <c r="CF104" s="218"/>
      <c r="CG104" s="218"/>
      <c r="CH104" s="218"/>
      <c r="CI104" s="218"/>
      <c r="CJ104" s="218"/>
      <c r="CK104" s="218"/>
      <c r="CL104" s="218"/>
    </row>
    <row r="105" s="127" customFormat="1" ht="100" customHeight="1" spans="1:90">
      <c r="A105" s="147" t="s">
        <v>41</v>
      </c>
      <c r="B105" s="148" t="s">
        <v>262</v>
      </c>
      <c r="C105" s="148"/>
      <c r="D105" s="148"/>
      <c r="E105" s="149"/>
      <c r="F105" s="149"/>
      <c r="G105" s="149"/>
      <c r="H105" s="149"/>
      <c r="I105" s="149"/>
      <c r="J105" s="148"/>
      <c r="K105" s="178">
        <f t="shared" ref="K105:O105" si="61">K106</f>
        <v>0</v>
      </c>
      <c r="L105" s="178">
        <f t="shared" si="61"/>
        <v>0</v>
      </c>
      <c r="M105" s="178">
        <f t="shared" si="61"/>
        <v>0</v>
      </c>
      <c r="N105" s="178">
        <f t="shared" si="61"/>
        <v>0</v>
      </c>
      <c r="O105" s="178">
        <f t="shared" si="61"/>
        <v>0</v>
      </c>
      <c r="P105" s="178">
        <f t="shared" ref="P105:V105" si="62">P106</f>
        <v>0</v>
      </c>
      <c r="Q105" s="178">
        <f t="shared" si="62"/>
        <v>0</v>
      </c>
      <c r="R105" s="178">
        <f t="shared" si="62"/>
        <v>0</v>
      </c>
      <c r="S105" s="178">
        <f t="shared" si="62"/>
        <v>0</v>
      </c>
      <c r="T105" s="178">
        <f t="shared" si="62"/>
        <v>0</v>
      </c>
      <c r="U105" s="178">
        <f t="shared" si="62"/>
        <v>0</v>
      </c>
      <c r="V105" s="178">
        <f t="shared" si="62"/>
        <v>0</v>
      </c>
      <c r="W105" s="184"/>
      <c r="X105" s="184"/>
      <c r="Y105" s="184"/>
      <c r="Z105" s="184"/>
      <c r="AA105" s="217"/>
      <c r="AB105" s="217"/>
      <c r="AC105" s="217"/>
      <c r="AD105" s="217"/>
      <c r="AE105" s="217"/>
      <c r="AF105" s="217"/>
      <c r="AG105" s="217"/>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row>
    <row r="106" s="127" customFormat="1" ht="100" customHeight="1" spans="1:90">
      <c r="A106" s="147" t="s">
        <v>58</v>
      </c>
      <c r="B106" s="148" t="s">
        <v>262</v>
      </c>
      <c r="C106" s="148"/>
      <c r="D106" s="148"/>
      <c r="E106" s="149"/>
      <c r="F106" s="149"/>
      <c r="G106" s="149"/>
      <c r="H106" s="149"/>
      <c r="I106" s="149"/>
      <c r="J106" s="148"/>
      <c r="K106" s="178"/>
      <c r="L106" s="178"/>
      <c r="M106" s="178"/>
      <c r="N106" s="178"/>
      <c r="O106" s="178"/>
      <c r="P106" s="178"/>
      <c r="Q106" s="178"/>
      <c r="R106" s="178"/>
      <c r="S106" s="178"/>
      <c r="T106" s="178"/>
      <c r="U106" s="178"/>
      <c r="V106" s="178"/>
      <c r="W106" s="184"/>
      <c r="X106" s="184"/>
      <c r="Y106" s="184"/>
      <c r="Z106" s="184"/>
      <c r="AA106" s="217"/>
      <c r="AB106" s="217"/>
      <c r="AC106" s="217"/>
      <c r="AD106" s="217"/>
      <c r="AE106" s="217"/>
      <c r="AF106" s="217"/>
      <c r="AG106" s="217"/>
      <c r="AH106" s="218"/>
      <c r="AI106" s="218"/>
      <c r="AJ106" s="218"/>
      <c r="AK106" s="218"/>
      <c r="AL106" s="218"/>
      <c r="AM106" s="218"/>
      <c r="AN106" s="218"/>
      <c r="AO106" s="218"/>
      <c r="AP106" s="218"/>
      <c r="AQ106" s="218"/>
      <c r="AR106" s="218"/>
      <c r="AS106" s="218"/>
      <c r="AT106" s="218"/>
      <c r="AU106" s="218"/>
      <c r="AV106" s="218"/>
      <c r="AW106" s="218"/>
      <c r="AX106" s="218"/>
      <c r="AY106" s="218"/>
      <c r="AZ106" s="218"/>
      <c r="BA106" s="218"/>
      <c r="BB106" s="218"/>
      <c r="BC106" s="218"/>
      <c r="BD106" s="218"/>
      <c r="BE106" s="218"/>
      <c r="BF106" s="218"/>
      <c r="BG106" s="218"/>
      <c r="BH106" s="218"/>
      <c r="BI106" s="218"/>
      <c r="BJ106" s="218"/>
      <c r="BK106" s="218"/>
      <c r="BL106" s="218"/>
      <c r="BM106" s="218"/>
      <c r="BN106" s="218"/>
      <c r="BO106" s="218"/>
      <c r="BP106" s="218"/>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row>
    <row r="107" s="127" customFormat="1" ht="100" customHeight="1" spans="1:90">
      <c r="A107" s="147" t="s">
        <v>39</v>
      </c>
      <c r="B107" s="148" t="s">
        <v>79</v>
      </c>
      <c r="C107" s="148"/>
      <c r="D107" s="148"/>
      <c r="E107" s="149"/>
      <c r="F107" s="149"/>
      <c r="G107" s="149"/>
      <c r="H107" s="149"/>
      <c r="I107" s="149"/>
      <c r="J107" s="148"/>
      <c r="K107" s="178">
        <f t="shared" ref="K107:O107" si="63">K108</f>
        <v>0</v>
      </c>
      <c r="L107" s="178">
        <f t="shared" si="63"/>
        <v>0</v>
      </c>
      <c r="M107" s="178">
        <f t="shared" si="63"/>
        <v>0</v>
      </c>
      <c r="N107" s="178">
        <f t="shared" si="63"/>
        <v>0</v>
      </c>
      <c r="O107" s="178">
        <f t="shared" si="63"/>
        <v>0</v>
      </c>
      <c r="P107" s="178">
        <f t="shared" ref="P107:V107" si="64">P108</f>
        <v>0</v>
      </c>
      <c r="Q107" s="178">
        <f t="shared" si="64"/>
        <v>0</v>
      </c>
      <c r="R107" s="178">
        <f t="shared" si="64"/>
        <v>0</v>
      </c>
      <c r="S107" s="178">
        <f t="shared" si="64"/>
        <v>0</v>
      </c>
      <c r="T107" s="178">
        <f t="shared" si="64"/>
        <v>0</v>
      </c>
      <c r="U107" s="178">
        <f t="shared" si="64"/>
        <v>0</v>
      </c>
      <c r="V107" s="178">
        <f t="shared" si="64"/>
        <v>0</v>
      </c>
      <c r="W107" s="184"/>
      <c r="X107" s="184"/>
      <c r="Y107" s="184"/>
      <c r="Z107" s="184"/>
      <c r="AA107" s="217"/>
      <c r="AB107" s="217"/>
      <c r="AC107" s="217"/>
      <c r="AD107" s="217"/>
      <c r="AE107" s="217"/>
      <c r="AF107" s="217"/>
      <c r="AG107" s="217"/>
      <c r="AH107" s="218"/>
      <c r="AI107" s="218"/>
      <c r="AJ107" s="218"/>
      <c r="AK107" s="218"/>
      <c r="AL107" s="218"/>
      <c r="AM107" s="218"/>
      <c r="AN107" s="218"/>
      <c r="AO107" s="218"/>
      <c r="AP107" s="218"/>
      <c r="AQ107" s="218"/>
      <c r="AR107" s="218"/>
      <c r="AS107" s="218"/>
      <c r="AT107" s="218"/>
      <c r="AU107" s="218"/>
      <c r="AV107" s="218"/>
      <c r="AW107" s="218"/>
      <c r="AX107" s="218"/>
      <c r="AY107" s="218"/>
      <c r="AZ107" s="218"/>
      <c r="BA107" s="218"/>
      <c r="BB107" s="218"/>
      <c r="BC107" s="218"/>
      <c r="BD107" s="218"/>
      <c r="BE107" s="218"/>
      <c r="BF107" s="218"/>
      <c r="BG107" s="218"/>
      <c r="BH107" s="218"/>
      <c r="BI107" s="218"/>
      <c r="BJ107" s="218"/>
      <c r="BK107" s="218"/>
      <c r="BL107" s="218"/>
      <c r="BM107" s="218"/>
      <c r="BN107" s="218"/>
      <c r="BO107" s="218"/>
      <c r="BP107" s="218"/>
      <c r="BQ107" s="218"/>
      <c r="BR107" s="218"/>
      <c r="BS107" s="218"/>
      <c r="BT107" s="218"/>
      <c r="BU107" s="218"/>
      <c r="BV107" s="218"/>
      <c r="BW107" s="218"/>
      <c r="BX107" s="218"/>
      <c r="BY107" s="218"/>
      <c r="BZ107" s="218"/>
      <c r="CA107" s="218"/>
      <c r="CB107" s="218"/>
      <c r="CC107" s="218"/>
      <c r="CD107" s="218"/>
      <c r="CE107" s="218"/>
      <c r="CF107" s="218"/>
      <c r="CG107" s="218"/>
      <c r="CH107" s="218"/>
      <c r="CI107" s="218"/>
      <c r="CJ107" s="218"/>
      <c r="CK107" s="218"/>
      <c r="CL107" s="218"/>
    </row>
    <row r="108" s="127" customFormat="1" ht="100" customHeight="1" spans="1:90">
      <c r="A108" s="147" t="s">
        <v>41</v>
      </c>
      <c r="B108" s="148" t="s">
        <v>79</v>
      </c>
      <c r="C108" s="148"/>
      <c r="D108" s="148"/>
      <c r="E108" s="149"/>
      <c r="F108" s="149"/>
      <c r="G108" s="149"/>
      <c r="H108" s="149"/>
      <c r="I108" s="149"/>
      <c r="J108" s="148"/>
      <c r="K108" s="178">
        <f t="shared" ref="K108:O108" si="65">K109+K110</f>
        <v>0</v>
      </c>
      <c r="L108" s="178">
        <f t="shared" si="65"/>
        <v>0</v>
      </c>
      <c r="M108" s="178">
        <f t="shared" si="65"/>
        <v>0</v>
      </c>
      <c r="N108" s="178">
        <f t="shared" si="65"/>
        <v>0</v>
      </c>
      <c r="O108" s="178">
        <f t="shared" si="65"/>
        <v>0</v>
      </c>
      <c r="P108" s="178">
        <f t="shared" ref="P108:V108" si="66">P109+P110</f>
        <v>0</v>
      </c>
      <c r="Q108" s="178">
        <f t="shared" si="66"/>
        <v>0</v>
      </c>
      <c r="R108" s="178">
        <f t="shared" si="66"/>
        <v>0</v>
      </c>
      <c r="S108" s="178">
        <f t="shared" si="66"/>
        <v>0</v>
      </c>
      <c r="T108" s="178">
        <f t="shared" si="66"/>
        <v>0</v>
      </c>
      <c r="U108" s="178">
        <f t="shared" si="66"/>
        <v>0</v>
      </c>
      <c r="V108" s="178">
        <v>0</v>
      </c>
      <c r="W108" s="216"/>
      <c r="X108" s="184"/>
      <c r="Y108" s="184"/>
      <c r="Z108" s="184"/>
      <c r="AA108" s="217"/>
      <c r="AB108" s="217"/>
      <c r="AC108" s="217"/>
      <c r="AD108" s="217"/>
      <c r="AE108" s="217"/>
      <c r="AF108" s="217"/>
      <c r="AG108" s="217"/>
      <c r="AH108" s="218"/>
      <c r="AI108" s="218"/>
      <c r="AJ108" s="218"/>
      <c r="AK108" s="218"/>
      <c r="AL108" s="218"/>
      <c r="AM108" s="218"/>
      <c r="AN108" s="218"/>
      <c r="AO108" s="218"/>
      <c r="AP108" s="218"/>
      <c r="AQ108" s="218"/>
      <c r="AR108" s="218"/>
      <c r="AS108" s="218"/>
      <c r="AT108" s="218"/>
      <c r="AU108" s="218"/>
      <c r="AV108" s="218"/>
      <c r="AW108" s="218"/>
      <c r="AX108" s="218"/>
      <c r="AY108" s="218"/>
      <c r="AZ108" s="218"/>
      <c r="BA108" s="218"/>
      <c r="BB108" s="218"/>
      <c r="BC108" s="218"/>
      <c r="BD108" s="218"/>
      <c r="BE108" s="218"/>
      <c r="BF108" s="218"/>
      <c r="BG108" s="218"/>
      <c r="BH108" s="218"/>
      <c r="BI108" s="218"/>
      <c r="BJ108" s="218"/>
      <c r="BK108" s="218"/>
      <c r="BL108" s="218"/>
      <c r="BM108" s="218"/>
      <c r="BN108" s="218"/>
      <c r="BO108" s="218"/>
      <c r="BP108" s="218"/>
      <c r="BQ108" s="218"/>
      <c r="BR108" s="218"/>
      <c r="BS108" s="218"/>
      <c r="BT108" s="218"/>
      <c r="BU108" s="218"/>
      <c r="BV108" s="218"/>
      <c r="BW108" s="218"/>
      <c r="BX108" s="218"/>
      <c r="BY108" s="218"/>
      <c r="BZ108" s="218"/>
      <c r="CA108" s="218"/>
      <c r="CB108" s="218"/>
      <c r="CC108" s="218"/>
      <c r="CD108" s="218"/>
      <c r="CE108" s="218"/>
      <c r="CF108" s="218"/>
      <c r="CG108" s="218"/>
      <c r="CH108" s="218"/>
      <c r="CI108" s="218"/>
      <c r="CJ108" s="218"/>
      <c r="CK108" s="218"/>
      <c r="CL108" s="218"/>
    </row>
    <row r="109" s="127" customFormat="1" ht="100" customHeight="1" spans="1:90">
      <c r="A109" s="156" t="s">
        <v>58</v>
      </c>
      <c r="B109" s="148" t="s">
        <v>263</v>
      </c>
      <c r="C109" s="148"/>
      <c r="D109" s="148"/>
      <c r="E109" s="149"/>
      <c r="F109" s="149"/>
      <c r="G109" s="149"/>
      <c r="H109" s="149"/>
      <c r="I109" s="149"/>
      <c r="J109" s="148"/>
      <c r="K109" s="178"/>
      <c r="L109" s="178"/>
      <c r="M109" s="178"/>
      <c r="N109" s="178"/>
      <c r="O109" s="178"/>
      <c r="P109" s="178"/>
      <c r="Q109" s="178"/>
      <c r="R109" s="178"/>
      <c r="S109" s="178"/>
      <c r="T109" s="178"/>
      <c r="U109" s="178"/>
      <c r="V109" s="178"/>
      <c r="W109" s="184"/>
      <c r="X109" s="184"/>
      <c r="Y109" s="184"/>
      <c r="Z109" s="184"/>
      <c r="AA109" s="217"/>
      <c r="AB109" s="217"/>
      <c r="AC109" s="217"/>
      <c r="AD109" s="217"/>
      <c r="AE109" s="217"/>
      <c r="AF109" s="217"/>
      <c r="AG109" s="217"/>
      <c r="AH109" s="218"/>
      <c r="AI109" s="218"/>
      <c r="AJ109" s="218"/>
      <c r="AK109" s="218"/>
      <c r="AL109" s="218"/>
      <c r="AM109" s="218"/>
      <c r="AN109" s="218"/>
      <c r="AO109" s="218"/>
      <c r="AP109" s="218"/>
      <c r="AQ109" s="218"/>
      <c r="AR109" s="218"/>
      <c r="AS109" s="218"/>
      <c r="AT109" s="218"/>
      <c r="AU109" s="218"/>
      <c r="AV109" s="218"/>
      <c r="AW109" s="218"/>
      <c r="AX109" s="218"/>
      <c r="AY109" s="218"/>
      <c r="AZ109" s="218"/>
      <c r="BA109" s="218"/>
      <c r="BB109" s="218"/>
      <c r="BC109" s="218"/>
      <c r="BD109" s="218"/>
      <c r="BE109" s="218"/>
      <c r="BF109" s="218"/>
      <c r="BG109" s="218"/>
      <c r="BH109" s="218"/>
      <c r="BI109" s="218"/>
      <c r="BJ109" s="218"/>
      <c r="BK109" s="218"/>
      <c r="BL109" s="218"/>
      <c r="BM109" s="218"/>
      <c r="BN109" s="218"/>
      <c r="BO109" s="218"/>
      <c r="BP109" s="218"/>
      <c r="BQ109" s="218"/>
      <c r="BR109" s="218"/>
      <c r="BS109" s="218"/>
      <c r="BT109" s="218"/>
      <c r="BU109" s="218"/>
      <c r="BV109" s="218"/>
      <c r="BW109" s="218"/>
      <c r="BX109" s="218"/>
      <c r="BY109" s="218"/>
      <c r="BZ109" s="218"/>
      <c r="CA109" s="218"/>
      <c r="CB109" s="218"/>
      <c r="CC109" s="218"/>
      <c r="CD109" s="218"/>
      <c r="CE109" s="218"/>
      <c r="CF109" s="218"/>
      <c r="CG109" s="218"/>
      <c r="CH109" s="218"/>
      <c r="CI109" s="218"/>
      <c r="CJ109" s="218"/>
      <c r="CK109" s="218"/>
      <c r="CL109" s="218"/>
    </row>
    <row r="110" s="127" customFormat="1" ht="100" customHeight="1" spans="1:90">
      <c r="A110" s="156" t="s">
        <v>58</v>
      </c>
      <c r="B110" s="148" t="s">
        <v>264</v>
      </c>
      <c r="C110" s="148"/>
      <c r="D110" s="148"/>
      <c r="E110" s="149"/>
      <c r="F110" s="149"/>
      <c r="G110" s="149"/>
      <c r="H110" s="149"/>
      <c r="I110" s="149"/>
      <c r="J110" s="148"/>
      <c r="K110" s="178">
        <v>0</v>
      </c>
      <c r="L110" s="178">
        <v>0</v>
      </c>
      <c r="M110" s="178">
        <v>0</v>
      </c>
      <c r="N110" s="178">
        <v>0</v>
      </c>
      <c r="O110" s="178">
        <v>0</v>
      </c>
      <c r="P110" s="178">
        <v>0</v>
      </c>
      <c r="Q110" s="178">
        <v>0</v>
      </c>
      <c r="R110" s="178">
        <v>0</v>
      </c>
      <c r="S110" s="178">
        <v>0</v>
      </c>
      <c r="T110" s="178">
        <v>0</v>
      </c>
      <c r="U110" s="178">
        <v>0</v>
      </c>
      <c r="V110" s="178">
        <v>0</v>
      </c>
      <c r="W110" s="184"/>
      <c r="X110" s="184"/>
      <c r="Y110" s="184"/>
      <c r="Z110" s="184"/>
      <c r="AA110" s="217"/>
      <c r="AB110" s="217"/>
      <c r="AC110" s="217"/>
      <c r="AD110" s="217"/>
      <c r="AE110" s="217"/>
      <c r="AF110" s="217"/>
      <c r="AG110" s="217"/>
      <c r="AH110" s="218"/>
      <c r="AI110" s="218"/>
      <c r="AJ110" s="218"/>
      <c r="AK110" s="218"/>
      <c r="AL110" s="218"/>
      <c r="AM110" s="218"/>
      <c r="AN110" s="218"/>
      <c r="AO110" s="218"/>
      <c r="AP110" s="218"/>
      <c r="AQ110" s="218"/>
      <c r="AR110" s="218"/>
      <c r="AS110" s="218"/>
      <c r="AT110" s="218"/>
      <c r="AU110" s="218"/>
      <c r="AV110" s="218"/>
      <c r="AW110" s="218"/>
      <c r="AX110" s="218"/>
      <c r="AY110" s="218"/>
      <c r="AZ110" s="218"/>
      <c r="BA110" s="218"/>
      <c r="BB110" s="218"/>
      <c r="BC110" s="218"/>
      <c r="BD110" s="218"/>
      <c r="BE110" s="218"/>
      <c r="BF110" s="218"/>
      <c r="BG110" s="218"/>
      <c r="BH110" s="218"/>
      <c r="BI110" s="218"/>
      <c r="BJ110" s="218"/>
      <c r="BK110" s="218"/>
      <c r="BL110" s="218"/>
      <c r="BM110" s="218"/>
      <c r="BN110" s="218"/>
      <c r="BO110" s="218"/>
      <c r="BP110" s="218"/>
      <c r="BQ110" s="218"/>
      <c r="BR110" s="218"/>
      <c r="BS110" s="218"/>
      <c r="BT110" s="218"/>
      <c r="BU110" s="218"/>
      <c r="BV110" s="218"/>
      <c r="BW110" s="218"/>
      <c r="BX110" s="218"/>
      <c r="BY110" s="218"/>
      <c r="BZ110" s="218"/>
      <c r="CA110" s="218"/>
      <c r="CB110" s="218"/>
      <c r="CC110" s="218"/>
      <c r="CD110" s="218"/>
      <c r="CE110" s="218"/>
      <c r="CF110" s="218"/>
      <c r="CG110" s="218"/>
      <c r="CH110" s="218"/>
      <c r="CI110" s="218"/>
      <c r="CJ110" s="218"/>
      <c r="CK110" s="218"/>
      <c r="CL110" s="218"/>
    </row>
    <row r="111" s="127" customFormat="1" ht="100" customHeight="1" spans="1:90">
      <c r="A111" s="156" t="s">
        <v>39</v>
      </c>
      <c r="B111" s="148" t="s">
        <v>274</v>
      </c>
      <c r="C111" s="148" t="s">
        <v>274</v>
      </c>
      <c r="D111" s="148" t="s">
        <v>274</v>
      </c>
      <c r="E111" s="149" t="s">
        <v>274</v>
      </c>
      <c r="F111" s="149" t="s">
        <v>274</v>
      </c>
      <c r="G111" s="149" t="s">
        <v>274</v>
      </c>
      <c r="H111" s="149" t="s">
        <v>274</v>
      </c>
      <c r="I111" s="149" t="s">
        <v>274</v>
      </c>
      <c r="J111" s="148" t="s">
        <v>274</v>
      </c>
      <c r="K111" s="178"/>
      <c r="L111" s="178"/>
      <c r="M111" s="178"/>
      <c r="N111" s="178"/>
      <c r="O111" s="178"/>
      <c r="P111" s="178"/>
      <c r="Q111" s="178"/>
      <c r="R111" s="178"/>
      <c r="S111" s="178"/>
      <c r="T111" s="178"/>
      <c r="U111" s="178"/>
      <c r="V111" s="178"/>
      <c r="W111" s="184"/>
      <c r="X111" s="184"/>
      <c r="Y111" s="184"/>
      <c r="Z111" s="184"/>
      <c r="AA111" s="217"/>
      <c r="AB111" s="217"/>
      <c r="AC111" s="217"/>
      <c r="AD111" s="217"/>
      <c r="AE111" s="217"/>
      <c r="AF111" s="217"/>
      <c r="AG111" s="217"/>
      <c r="AH111" s="218"/>
      <c r="AI111" s="218"/>
      <c r="AJ111" s="218"/>
      <c r="AK111" s="218"/>
      <c r="AL111" s="218"/>
      <c r="AM111" s="218"/>
      <c r="AN111" s="218"/>
      <c r="AO111" s="218"/>
      <c r="AP111" s="218"/>
      <c r="AQ111" s="218"/>
      <c r="AR111" s="218"/>
      <c r="AS111" s="218"/>
      <c r="AT111" s="218"/>
      <c r="AU111" s="218"/>
      <c r="AV111" s="218"/>
      <c r="AW111" s="218"/>
      <c r="AX111" s="218"/>
      <c r="AY111" s="218"/>
      <c r="AZ111" s="218"/>
      <c r="BA111" s="218"/>
      <c r="BB111" s="218"/>
      <c r="BC111" s="218"/>
      <c r="BD111" s="218"/>
      <c r="BE111" s="218"/>
      <c r="BF111" s="218"/>
      <c r="BG111" s="218"/>
      <c r="BH111" s="218"/>
      <c r="BI111" s="218"/>
      <c r="BJ111" s="218"/>
      <c r="BK111" s="218"/>
      <c r="BL111" s="218"/>
      <c r="BM111" s="218"/>
      <c r="BN111" s="218"/>
      <c r="BO111" s="218"/>
      <c r="BP111" s="218"/>
      <c r="BQ111" s="218"/>
      <c r="BR111" s="218"/>
      <c r="BS111" s="218"/>
      <c r="BT111" s="218"/>
      <c r="BU111" s="218"/>
      <c r="BV111" s="218"/>
      <c r="BW111" s="218"/>
      <c r="BX111" s="218"/>
      <c r="BY111" s="218"/>
      <c r="BZ111" s="218"/>
      <c r="CA111" s="218"/>
      <c r="CB111" s="218"/>
      <c r="CC111" s="218"/>
      <c r="CD111" s="218"/>
      <c r="CE111" s="218"/>
      <c r="CF111" s="218"/>
      <c r="CG111" s="218"/>
      <c r="CH111" s="218"/>
      <c r="CI111" s="218"/>
      <c r="CJ111" s="218"/>
      <c r="CK111" s="218"/>
      <c r="CL111" s="218"/>
    </row>
  </sheetData>
  <autoFilter ref="A4:CR111"/>
  <mergeCells count="122">
    <mergeCell ref="A1:D1"/>
    <mergeCell ref="A2:AC2"/>
    <mergeCell ref="L3:M3"/>
    <mergeCell ref="O3:V3"/>
    <mergeCell ref="W3:AA3"/>
    <mergeCell ref="A5:J5"/>
    <mergeCell ref="B6:J6"/>
    <mergeCell ref="B7:J7"/>
    <mergeCell ref="B8:J8"/>
    <mergeCell ref="B10:J10"/>
    <mergeCell ref="B12:J12"/>
    <mergeCell ref="B13:J13"/>
    <mergeCell ref="B14:J14"/>
    <mergeCell ref="B16:J16"/>
    <mergeCell ref="B18:J18"/>
    <mergeCell ref="B19:J19"/>
    <mergeCell ref="B20:J20"/>
    <mergeCell ref="B22:J22"/>
    <mergeCell ref="B23:J23"/>
    <mergeCell ref="B24:J24"/>
    <mergeCell ref="B25:J25"/>
    <mergeCell ref="B26:J26"/>
    <mergeCell ref="B27:J27"/>
    <mergeCell ref="B28:J28"/>
    <mergeCell ref="B29:J29"/>
    <mergeCell ref="B30:J30"/>
    <mergeCell ref="B31:J31"/>
    <mergeCell ref="B32:J32"/>
    <mergeCell ref="B33:J33"/>
    <mergeCell ref="B34:J34"/>
    <mergeCell ref="B35:J35"/>
    <mergeCell ref="B36:J36"/>
    <mergeCell ref="B37:J37"/>
    <mergeCell ref="B38:J38"/>
    <mergeCell ref="B39:J39"/>
    <mergeCell ref="B40:J40"/>
    <mergeCell ref="B41:J41"/>
    <mergeCell ref="B42:J42"/>
    <mergeCell ref="B43:J43"/>
    <mergeCell ref="B44:J44"/>
    <mergeCell ref="B45:J45"/>
    <mergeCell ref="B46:J46"/>
    <mergeCell ref="B47:J47"/>
    <mergeCell ref="B48:J48"/>
    <mergeCell ref="B49:J49"/>
    <mergeCell ref="B50:J50"/>
    <mergeCell ref="B51:J51"/>
    <mergeCell ref="B52:J52"/>
    <mergeCell ref="B53:J53"/>
    <mergeCell ref="B54:J54"/>
    <mergeCell ref="B55:J55"/>
    <mergeCell ref="B56:J56"/>
    <mergeCell ref="B57:J57"/>
    <mergeCell ref="B58:J58"/>
    <mergeCell ref="B59:J59"/>
    <mergeCell ref="B60:J60"/>
    <mergeCell ref="B61:J61"/>
    <mergeCell ref="B62:J62"/>
    <mergeCell ref="B63:J63"/>
    <mergeCell ref="B64:J64"/>
    <mergeCell ref="B65:J65"/>
    <mergeCell ref="B66:J66"/>
    <mergeCell ref="B67:J67"/>
    <mergeCell ref="B68:J68"/>
    <mergeCell ref="B71:J71"/>
    <mergeCell ref="B72:J72"/>
    <mergeCell ref="B73:J73"/>
    <mergeCell ref="B74:J74"/>
    <mergeCell ref="B75:J75"/>
    <mergeCell ref="B76:J76"/>
    <mergeCell ref="B77:J77"/>
    <mergeCell ref="B78:J78"/>
    <mergeCell ref="B80:J80"/>
    <mergeCell ref="B81:J81"/>
    <mergeCell ref="B82:J82"/>
    <mergeCell ref="B83:J83"/>
    <mergeCell ref="B84:J84"/>
    <mergeCell ref="B85:J85"/>
    <mergeCell ref="B86:J86"/>
    <mergeCell ref="B87:J87"/>
    <mergeCell ref="B88:J88"/>
    <mergeCell ref="B89:J89"/>
    <mergeCell ref="B90:J90"/>
    <mergeCell ref="B91:J91"/>
    <mergeCell ref="B92:J92"/>
    <mergeCell ref="B93:J93"/>
    <mergeCell ref="B94:J94"/>
    <mergeCell ref="B95:J95"/>
    <mergeCell ref="B96:J96"/>
    <mergeCell ref="B97:J97"/>
    <mergeCell ref="B98:J98"/>
    <mergeCell ref="B99:J99"/>
    <mergeCell ref="B100:J100"/>
    <mergeCell ref="B101:J101"/>
    <mergeCell ref="B102:J102"/>
    <mergeCell ref="B103:J103"/>
    <mergeCell ref="B104:J104"/>
    <mergeCell ref="B105:J105"/>
    <mergeCell ref="B106:J106"/>
    <mergeCell ref="B107:J107"/>
    <mergeCell ref="B108:J108"/>
    <mergeCell ref="B109:J109"/>
    <mergeCell ref="B110:J110"/>
    <mergeCell ref="B111:J111"/>
    <mergeCell ref="A3:A4"/>
    <mergeCell ref="B3:B4"/>
    <mergeCell ref="C3:C4"/>
    <mergeCell ref="D3:D4"/>
    <mergeCell ref="E3:E4"/>
    <mergeCell ref="F3:F4"/>
    <mergeCell ref="G3:G4"/>
    <mergeCell ref="H3:H4"/>
    <mergeCell ref="I3:I4"/>
    <mergeCell ref="J3:J4"/>
    <mergeCell ref="K3:K4"/>
    <mergeCell ref="N3:N4"/>
    <mergeCell ref="AB3:AB4"/>
    <mergeCell ref="AC3:AC4"/>
    <mergeCell ref="AD3:AD4"/>
    <mergeCell ref="AE3:AE4"/>
    <mergeCell ref="AF3:AF4"/>
    <mergeCell ref="AG3:AG4"/>
  </mergeCells>
  <conditionalFormatting sqref="E69:F69">
    <cfRule type="expression" dxfId="0" priority="7">
      <formula>AND(COUNTIF(#REF!,E69)+COUNTIF(#REF!,E69)+COUNTIF(#REF!,E69)+COUNTIF(#REF!,E69)+COUNTIF(#REF!,E69)+COUNTIF(#REF!,E69)+COUNTIF(#REF!,E69)+COUNTIF(#REF!,E69)+COUNTIF(#REF!,E69)+COUNTIF(#REF!,E69)+COUNTIF(#REF!,E69)+COUNTIF(#REF!,E69)&gt;1,NOT(ISBLANK(E69)))</formula>
    </cfRule>
  </conditionalFormatting>
  <conditionalFormatting sqref="E70:F70">
    <cfRule type="expression" dxfId="0" priority="6">
      <formula>AND(COUNTIF(#REF!,E70)+COUNTIF(#REF!,E70)+COUNTIF(#REF!,E70)+COUNTIF(#REF!,E70)+COUNTIF(#REF!,E70)+COUNTIF(#REF!,E70)+COUNTIF(#REF!,E70)+COUNTIF(#REF!,E70)+COUNTIF(#REF!,E70)+COUNTIF(#REF!,E70)+COUNTIF(#REF!,E70)+COUNTIF(#REF!,E70)&gt;1,NOT(ISBLANK(E70)))</formula>
    </cfRule>
  </conditionalFormatting>
  <conditionalFormatting sqref="E79">
    <cfRule type="expression" dxfId="0" priority="1">
      <formula>AND(COUNTIF(#REF!,E79)+COUNTIF(#REF!,E79)+COUNTIF(#REF!,E79)+COUNTIF(#REF!,E79)+COUNTIF(#REF!,E79)+COUNTIF(#REF!,E79)+COUNTIF(#REF!,E79)+COUNTIF(#REF!,E79)+COUNTIF(#REF!,E79)+COUNTIF(#REF!,E79)+COUNTIF(#REF!,E79)+COUNTIF(#REF!,E79)&gt;1,NOT(ISBLANK(E79)))</formula>
    </cfRule>
  </conditionalFormatting>
  <printOptions horizontalCentered="1"/>
  <pageMargins left="0.0777777777777778" right="0.0777777777777778" top="0.313888888888889" bottom="0.275" header="0.235416666666667" footer="0.196527777777778"/>
  <pageSetup paperSize="8" scale="23" fitToHeight="0" orientation="landscape" horizontalDpi="600"/>
  <headerFooter>
    <oddFooter>&amp;C第 &amp;P 页，共 &amp;N 页</oddFooter>
  </headerFooter>
  <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1">
    <pageSetUpPr fitToPage="1"/>
  </sheetPr>
  <dimension ref="A1:CS130"/>
  <sheetViews>
    <sheetView view="pageBreakPreview" zoomScale="26" zoomScaleNormal="100" zoomScaleSheetLayoutView="26" workbookViewId="0">
      <pane xSplit="9" ySplit="9" topLeftCell="J10" activePane="bottomRight" state="frozen"/>
      <selection/>
      <selection pane="topRight"/>
      <selection pane="bottomLeft"/>
      <selection pane="bottomRight" activeCell="U12" sqref="U12"/>
    </sheetView>
  </sheetViews>
  <sheetFormatPr defaultColWidth="8.89166666666667" defaultRowHeight="27"/>
  <cols>
    <col min="1" max="1" width="7.75" style="128" customWidth="1"/>
    <col min="2" max="2" width="11.4083333333333" style="129" customWidth="1"/>
    <col min="3" max="3" width="14.1666666666667" style="130" customWidth="1"/>
    <col min="4" max="4" width="34.1666666666667" style="131" customWidth="1"/>
    <col min="5" max="5" width="10.6333333333333" style="129" customWidth="1"/>
    <col min="6" max="6" width="10.5" style="129" customWidth="1"/>
    <col min="7" max="7" width="9.63333333333333" style="128" customWidth="1"/>
    <col min="8" max="8" width="17.1166666666667" style="129" customWidth="1"/>
    <col min="9" max="9" width="24.4416666666667" style="129" customWidth="1"/>
    <col min="10" max="10" width="173.866666666667" style="131" customWidth="1"/>
    <col min="11" max="28" width="19.5166666666667" style="132" customWidth="1"/>
    <col min="29" max="29" width="12.6" style="133" customWidth="1"/>
    <col min="30" max="31" width="12.6" style="129" customWidth="1"/>
    <col min="32" max="32" width="11.7" style="129" customWidth="1"/>
    <col min="33" max="33" width="11.7" style="131" customWidth="1"/>
    <col min="34" max="34" width="102.408333333333" style="131" customWidth="1"/>
    <col min="35" max="35" width="90.9833333333333" style="131" customWidth="1"/>
    <col min="36" max="36" width="28.2" style="131" customWidth="1"/>
    <col min="37" max="37" width="20.9333333333333" style="131" customWidth="1"/>
    <col min="38" max="38" width="16.6583333333333" style="131" customWidth="1"/>
    <col min="39" max="39" width="25.2166666666667" style="134" customWidth="1"/>
    <col min="40" max="96" width="8.89166666666667" style="134"/>
    <col min="97" max="16384" width="8.89166666666667" style="131"/>
  </cols>
  <sheetData>
    <row r="1" s="116" customFormat="1" ht="39" customHeight="1" spans="1:96">
      <c r="A1" s="135"/>
      <c r="B1" s="135"/>
      <c r="C1" s="136"/>
      <c r="D1" s="135"/>
      <c r="E1" s="137"/>
      <c r="F1" s="137"/>
      <c r="G1" s="138"/>
      <c r="H1" s="138"/>
      <c r="I1" s="138"/>
      <c r="J1" s="135" t="s">
        <v>1</v>
      </c>
      <c r="K1" s="168"/>
      <c r="L1" s="169"/>
      <c r="M1" s="169"/>
      <c r="N1" s="169"/>
      <c r="O1" s="169"/>
      <c r="P1" s="169"/>
      <c r="Q1" s="169"/>
      <c r="R1" s="169"/>
      <c r="S1" s="169"/>
      <c r="T1" s="169"/>
      <c r="U1" s="169"/>
      <c r="V1" s="169"/>
      <c r="W1" s="169"/>
      <c r="X1" s="169"/>
      <c r="Y1" s="169"/>
      <c r="Z1" s="169"/>
      <c r="AA1" s="169"/>
      <c r="AB1" s="169"/>
      <c r="AD1" s="138"/>
      <c r="AE1" s="138"/>
      <c r="AF1" s="138"/>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row>
    <row r="2" s="117" customFormat="1" ht="63" customHeight="1" spans="1:96">
      <c r="A2" s="139" t="s">
        <v>2</v>
      </c>
      <c r="B2" s="139"/>
      <c r="C2" s="140"/>
      <c r="D2" s="139"/>
      <c r="E2" s="139"/>
      <c r="F2" s="139"/>
      <c r="G2" s="139"/>
      <c r="H2" s="139"/>
      <c r="I2" s="139"/>
      <c r="J2" s="139"/>
      <c r="K2" s="170"/>
      <c r="L2" s="170"/>
      <c r="M2" s="170"/>
      <c r="N2" s="170"/>
      <c r="O2" s="170"/>
      <c r="P2" s="170"/>
      <c r="Q2" s="170"/>
      <c r="R2" s="170"/>
      <c r="S2" s="170"/>
      <c r="T2" s="170"/>
      <c r="U2" s="170"/>
      <c r="V2" s="170"/>
      <c r="W2" s="170"/>
      <c r="X2" s="170"/>
      <c r="Y2" s="170"/>
      <c r="Z2" s="170"/>
      <c r="AA2" s="170"/>
      <c r="AB2" s="170"/>
      <c r="AC2" s="139"/>
      <c r="AD2" s="139"/>
      <c r="AE2" s="139"/>
      <c r="AF2" s="139"/>
      <c r="AG2" s="139"/>
      <c r="AH2" s="139"/>
      <c r="AI2" s="139"/>
      <c r="AJ2" s="187"/>
      <c r="AK2" s="187"/>
      <c r="AL2" s="187"/>
      <c r="AM2" s="196"/>
      <c r="AN2" s="196"/>
      <c r="AO2" s="196"/>
      <c r="AP2" s="196"/>
      <c r="AQ2" s="196"/>
      <c r="AR2" s="196"/>
      <c r="AS2" s="196"/>
      <c r="AT2" s="196"/>
      <c r="AU2" s="196"/>
      <c r="AV2" s="196"/>
      <c r="AW2" s="196"/>
      <c r="AX2" s="196"/>
      <c r="AY2" s="196"/>
      <c r="AZ2" s="196"/>
      <c r="BA2" s="196"/>
      <c r="BB2" s="196"/>
      <c r="BC2" s="196"/>
      <c r="BD2" s="196"/>
      <c r="BE2" s="196"/>
      <c r="BF2" s="196"/>
      <c r="BG2" s="196"/>
      <c r="BH2" s="196"/>
      <c r="BI2" s="196"/>
      <c r="BJ2" s="196"/>
      <c r="BK2" s="196"/>
      <c r="BL2" s="196"/>
      <c r="BM2" s="196"/>
      <c r="BN2" s="196"/>
      <c r="BO2" s="196"/>
      <c r="BP2" s="196"/>
      <c r="BQ2" s="196"/>
      <c r="BR2" s="196"/>
      <c r="BS2" s="196"/>
      <c r="BT2" s="196"/>
      <c r="BU2" s="196"/>
      <c r="BV2" s="196"/>
      <c r="BW2" s="196"/>
      <c r="BX2" s="196"/>
      <c r="BY2" s="196"/>
      <c r="BZ2" s="196"/>
      <c r="CA2" s="196"/>
      <c r="CB2" s="196"/>
      <c r="CC2" s="196"/>
      <c r="CD2" s="196"/>
      <c r="CE2" s="196"/>
      <c r="CF2" s="196"/>
      <c r="CG2" s="196"/>
      <c r="CH2" s="196"/>
      <c r="CI2" s="196"/>
      <c r="CJ2" s="196"/>
      <c r="CK2" s="196"/>
      <c r="CL2" s="196"/>
      <c r="CM2" s="196"/>
      <c r="CN2" s="196"/>
      <c r="CO2" s="196"/>
      <c r="CP2" s="196"/>
      <c r="CQ2" s="196"/>
      <c r="CR2" s="196"/>
    </row>
    <row r="3" s="118" customFormat="1" ht="150" customHeight="1" spans="1:96">
      <c r="A3" s="141" t="s">
        <v>3</v>
      </c>
      <c r="B3" s="141" t="s">
        <v>4</v>
      </c>
      <c r="C3" s="142" t="s">
        <v>5</v>
      </c>
      <c r="D3" s="141" t="s">
        <v>6</v>
      </c>
      <c r="E3" s="141" t="s">
        <v>7</v>
      </c>
      <c r="F3" s="141" t="s">
        <v>8</v>
      </c>
      <c r="G3" s="141" t="s">
        <v>9</v>
      </c>
      <c r="H3" s="141" t="s">
        <v>10</v>
      </c>
      <c r="I3" s="141" t="s">
        <v>11</v>
      </c>
      <c r="J3" s="141" t="s">
        <v>12</v>
      </c>
      <c r="K3" s="141" t="s">
        <v>13</v>
      </c>
      <c r="L3" s="141" t="s">
        <v>14</v>
      </c>
      <c r="M3" s="141"/>
      <c r="N3" s="141" t="s">
        <v>15</v>
      </c>
      <c r="O3" s="142" t="s">
        <v>16</v>
      </c>
      <c r="P3" s="142"/>
      <c r="Q3" s="142"/>
      <c r="R3" s="142"/>
      <c r="S3" s="142"/>
      <c r="T3" s="142"/>
      <c r="U3" s="142"/>
      <c r="V3" s="142"/>
      <c r="W3" s="142"/>
      <c r="X3" s="142"/>
      <c r="Y3" s="142"/>
      <c r="Z3" s="142"/>
      <c r="AA3" s="142"/>
      <c r="AB3" s="142"/>
      <c r="AC3" s="182" t="s">
        <v>17</v>
      </c>
      <c r="AD3" s="182"/>
      <c r="AE3" s="182"/>
      <c r="AF3" s="182"/>
      <c r="AG3" s="182"/>
      <c r="AH3" s="182" t="s">
        <v>18</v>
      </c>
      <c r="AI3" s="182" t="s">
        <v>19</v>
      </c>
      <c r="AJ3" s="182" t="s">
        <v>20</v>
      </c>
      <c r="AK3" s="182" t="s">
        <v>21</v>
      </c>
      <c r="AL3" s="182" t="s">
        <v>22</v>
      </c>
      <c r="AM3" s="197"/>
      <c r="AN3" s="198"/>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c r="BP3" s="198"/>
      <c r="BQ3" s="198"/>
      <c r="BR3" s="198"/>
      <c r="BS3" s="198"/>
      <c r="BT3" s="198"/>
      <c r="BU3" s="198"/>
      <c r="BV3" s="198"/>
      <c r="BW3" s="198"/>
      <c r="BX3" s="198"/>
      <c r="BY3" s="198"/>
      <c r="BZ3" s="198"/>
      <c r="CA3" s="198"/>
      <c r="CB3" s="198"/>
      <c r="CC3" s="198"/>
      <c r="CD3" s="198"/>
      <c r="CE3" s="198"/>
      <c r="CF3" s="198"/>
      <c r="CG3" s="198"/>
      <c r="CH3" s="198"/>
      <c r="CI3" s="198"/>
      <c r="CJ3" s="198"/>
      <c r="CK3" s="198"/>
      <c r="CL3" s="198"/>
      <c r="CM3" s="198"/>
      <c r="CN3" s="198"/>
      <c r="CO3" s="198"/>
      <c r="CP3" s="198"/>
      <c r="CQ3" s="198"/>
      <c r="CR3" s="198"/>
    </row>
    <row r="4" s="118" customFormat="1" ht="150" customHeight="1" spans="1:96">
      <c r="A4" s="141"/>
      <c r="B4" s="141"/>
      <c r="C4" s="142"/>
      <c r="D4" s="141"/>
      <c r="E4" s="141"/>
      <c r="F4" s="141"/>
      <c r="G4" s="141"/>
      <c r="H4" s="141"/>
      <c r="I4" s="141"/>
      <c r="J4" s="141"/>
      <c r="K4" s="141"/>
      <c r="L4" s="141" t="s">
        <v>23</v>
      </c>
      <c r="M4" s="141" t="s">
        <v>24</v>
      </c>
      <c r="N4" s="141"/>
      <c r="O4" s="243" t="s">
        <v>489</v>
      </c>
      <c r="P4" s="244" t="s">
        <v>490</v>
      </c>
      <c r="Q4" s="244" t="s">
        <v>491</v>
      </c>
      <c r="R4" s="244" t="s">
        <v>492</v>
      </c>
      <c r="S4" s="249" t="s">
        <v>493</v>
      </c>
      <c r="T4" s="250" t="s">
        <v>494</v>
      </c>
      <c r="U4" s="250" t="s">
        <v>495</v>
      </c>
      <c r="V4" s="251" t="s">
        <v>496</v>
      </c>
      <c r="W4" s="141" t="s">
        <v>359</v>
      </c>
      <c r="X4" s="141" t="s">
        <v>28</v>
      </c>
      <c r="Y4" s="141" t="s">
        <v>29</v>
      </c>
      <c r="Z4" s="141" t="s">
        <v>30</v>
      </c>
      <c r="AA4" s="141" t="s">
        <v>31</v>
      </c>
      <c r="AB4" s="141" t="s">
        <v>32</v>
      </c>
      <c r="AC4" s="182" t="s">
        <v>33</v>
      </c>
      <c r="AD4" s="182" t="s">
        <v>34</v>
      </c>
      <c r="AE4" s="182" t="s">
        <v>360</v>
      </c>
      <c r="AF4" s="182" t="s">
        <v>36</v>
      </c>
      <c r="AG4" s="182" t="s">
        <v>37</v>
      </c>
      <c r="AH4" s="182"/>
      <c r="AI4" s="182"/>
      <c r="AJ4" s="182"/>
      <c r="AK4" s="182"/>
      <c r="AL4" s="182"/>
      <c r="AM4" s="199"/>
      <c r="AN4" s="198"/>
      <c r="AO4" s="198"/>
      <c r="AP4" s="198"/>
      <c r="AQ4" s="198"/>
      <c r="AR4" s="198"/>
      <c r="AS4" s="198"/>
      <c r="AT4" s="198"/>
      <c r="AU4" s="198"/>
      <c r="AV4" s="198"/>
      <c r="AW4" s="198"/>
      <c r="AX4" s="198"/>
      <c r="AY4" s="198"/>
      <c r="AZ4" s="198"/>
      <c r="BA4" s="198"/>
      <c r="BB4" s="198"/>
      <c r="BC4" s="198"/>
      <c r="BD4" s="198"/>
      <c r="BE4" s="198"/>
      <c r="BF4" s="198"/>
      <c r="BG4" s="198"/>
      <c r="BH4" s="198"/>
      <c r="BI4" s="198"/>
      <c r="BJ4" s="198"/>
      <c r="BK4" s="198"/>
      <c r="BL4" s="198"/>
      <c r="BM4" s="198"/>
      <c r="BN4" s="198"/>
      <c r="BO4" s="198"/>
      <c r="BP4" s="198"/>
      <c r="BQ4" s="198"/>
      <c r="BR4" s="198"/>
      <c r="BS4" s="198"/>
      <c r="BT4" s="198"/>
      <c r="BU4" s="198"/>
      <c r="BV4" s="198"/>
      <c r="BW4" s="198"/>
      <c r="BX4" s="198"/>
      <c r="BY4" s="198"/>
      <c r="BZ4" s="198"/>
      <c r="CA4" s="198"/>
      <c r="CB4" s="198"/>
      <c r="CC4" s="198"/>
      <c r="CD4" s="198"/>
      <c r="CE4" s="198"/>
      <c r="CF4" s="198"/>
      <c r="CG4" s="198"/>
      <c r="CH4" s="198"/>
      <c r="CI4" s="198"/>
      <c r="CJ4" s="198"/>
      <c r="CK4" s="198"/>
      <c r="CL4" s="198"/>
      <c r="CM4" s="198"/>
      <c r="CN4" s="198"/>
      <c r="CO4" s="198"/>
      <c r="CP4" s="198"/>
      <c r="CQ4" s="198"/>
      <c r="CR4" s="198"/>
    </row>
    <row r="5" s="119" customFormat="1" ht="29" hidden="1" customHeight="1" spans="1:96">
      <c r="A5" s="143"/>
      <c r="B5" s="143"/>
      <c r="C5" s="144"/>
      <c r="D5" s="143"/>
      <c r="E5" s="143"/>
      <c r="F5" s="143"/>
      <c r="G5" s="143"/>
      <c r="H5" s="143"/>
      <c r="I5" s="143"/>
      <c r="J5" s="143"/>
      <c r="K5" s="143"/>
      <c r="L5" s="143"/>
      <c r="M5" s="143"/>
      <c r="N5" s="143"/>
      <c r="O5" s="245"/>
      <c r="P5" s="246"/>
      <c r="Q5" s="246"/>
      <c r="R5" s="246"/>
      <c r="S5" s="252"/>
      <c r="T5" s="253"/>
      <c r="U5" s="253"/>
      <c r="V5" s="253"/>
      <c r="W5" s="143"/>
      <c r="X5" s="143"/>
      <c r="Y5" s="143"/>
      <c r="Z5" s="143"/>
      <c r="AA5" s="143"/>
      <c r="AB5" s="143"/>
      <c r="AC5" s="143"/>
      <c r="AD5" s="143"/>
      <c r="AE5" s="143"/>
      <c r="AF5" s="143"/>
      <c r="AG5" s="143"/>
      <c r="AH5" s="143"/>
      <c r="AI5" s="143"/>
      <c r="AJ5" s="143"/>
      <c r="AK5" s="143"/>
      <c r="AL5" s="143"/>
      <c r="AM5" s="200"/>
      <c r="AN5" s="201"/>
      <c r="AO5" s="201"/>
      <c r="AP5" s="201"/>
      <c r="AQ5" s="201"/>
      <c r="AR5" s="201"/>
      <c r="AS5" s="201"/>
      <c r="AT5" s="201"/>
      <c r="AU5" s="201"/>
      <c r="AV5" s="201"/>
      <c r="AW5" s="201"/>
      <c r="AX5" s="201"/>
      <c r="AY5" s="201"/>
      <c r="AZ5" s="201"/>
      <c r="BA5" s="201"/>
      <c r="BB5" s="201"/>
      <c r="BC5" s="201"/>
      <c r="BD5" s="201"/>
      <c r="BE5" s="201"/>
      <c r="BF5" s="201"/>
      <c r="BG5" s="201"/>
      <c r="BH5" s="201"/>
      <c r="BI5" s="201"/>
      <c r="BJ5" s="201"/>
      <c r="BK5" s="201"/>
      <c r="BL5" s="201"/>
      <c r="BM5" s="201"/>
      <c r="BN5" s="201"/>
      <c r="BO5" s="201"/>
      <c r="BP5" s="201"/>
      <c r="BQ5" s="201"/>
      <c r="BR5" s="201"/>
      <c r="BS5" s="201"/>
      <c r="BT5" s="201"/>
      <c r="BU5" s="201"/>
      <c r="BV5" s="201"/>
      <c r="BW5" s="201"/>
      <c r="BX5" s="201"/>
      <c r="BY5" s="201"/>
      <c r="BZ5" s="201"/>
      <c r="CA5" s="201"/>
      <c r="CB5" s="201"/>
      <c r="CC5" s="201"/>
      <c r="CD5" s="201"/>
      <c r="CE5" s="201"/>
      <c r="CF5" s="201"/>
      <c r="CG5" s="201"/>
      <c r="CH5" s="201"/>
      <c r="CI5" s="201"/>
      <c r="CJ5" s="201"/>
      <c r="CK5" s="201"/>
      <c r="CL5" s="201"/>
      <c r="CM5" s="201"/>
      <c r="CN5" s="201"/>
      <c r="CO5" s="201"/>
      <c r="CP5" s="201"/>
      <c r="CQ5" s="201"/>
      <c r="CR5" s="201"/>
    </row>
    <row r="6" s="118" customFormat="1" ht="100" hidden="1" customHeight="1" spans="1:96">
      <c r="A6" s="145" t="s">
        <v>38</v>
      </c>
      <c r="B6" s="146"/>
      <c r="C6" s="146"/>
      <c r="D6" s="146"/>
      <c r="E6" s="146"/>
      <c r="F6" s="146"/>
      <c r="G6" s="146"/>
      <c r="H6" s="146"/>
      <c r="I6" s="146"/>
      <c r="J6" s="173"/>
      <c r="K6" s="141">
        <f t="shared" ref="K6:AB6" si="0">K7+K58+K76+K106+K114+K122+K125+K130</f>
        <v>13663.399</v>
      </c>
      <c r="L6" s="141">
        <f t="shared" si="0"/>
        <v>23600</v>
      </c>
      <c r="M6" s="141">
        <f t="shared" si="0"/>
        <v>72800</v>
      </c>
      <c r="N6" s="141">
        <f t="shared" si="0"/>
        <v>14211.39</v>
      </c>
      <c r="O6" s="141">
        <f t="shared" si="0"/>
        <v>7281</v>
      </c>
      <c r="P6" s="141">
        <f t="shared" si="0"/>
        <v>4679</v>
      </c>
      <c r="Q6" s="141">
        <f t="shared" si="0"/>
        <v>1472</v>
      </c>
      <c r="R6" s="141">
        <f t="shared" si="0"/>
        <v>1130</v>
      </c>
      <c r="S6" s="141">
        <f t="shared" si="0"/>
        <v>2124</v>
      </c>
      <c r="T6" s="141">
        <f t="shared" si="0"/>
        <v>592</v>
      </c>
      <c r="U6" s="141">
        <f t="shared" si="0"/>
        <v>301</v>
      </c>
      <c r="V6" s="141">
        <f t="shared" si="0"/>
        <v>1169</v>
      </c>
      <c r="W6" s="141">
        <f t="shared" si="0"/>
        <v>0</v>
      </c>
      <c r="X6" s="141">
        <f t="shared" si="0"/>
        <v>42</v>
      </c>
      <c r="Y6" s="141">
        <f t="shared" si="0"/>
        <v>185</v>
      </c>
      <c r="Z6" s="141">
        <f t="shared" si="0"/>
        <v>2517.39</v>
      </c>
      <c r="AA6" s="141">
        <f t="shared" si="0"/>
        <v>0</v>
      </c>
      <c r="AB6" s="141">
        <f t="shared" si="0"/>
        <v>0</v>
      </c>
      <c r="AC6" s="183"/>
      <c r="AD6" s="183"/>
      <c r="AE6" s="183"/>
      <c r="AF6" s="183"/>
      <c r="AG6" s="183"/>
      <c r="AH6" s="182"/>
      <c r="AI6" s="182"/>
      <c r="AJ6" s="182"/>
      <c r="AK6" s="182"/>
      <c r="AL6" s="182"/>
      <c r="AM6" s="182"/>
      <c r="AN6" s="198"/>
      <c r="AO6" s="198"/>
      <c r="AP6" s="198"/>
      <c r="AQ6" s="198"/>
      <c r="AR6" s="198"/>
      <c r="AS6" s="198"/>
      <c r="AT6" s="198"/>
      <c r="AU6" s="198"/>
      <c r="AV6" s="198"/>
      <c r="AW6" s="198"/>
      <c r="AX6" s="198"/>
      <c r="AY6" s="198"/>
      <c r="AZ6" s="198"/>
      <c r="BA6" s="198"/>
      <c r="BB6" s="198"/>
      <c r="BC6" s="198"/>
      <c r="BD6" s="198"/>
      <c r="BE6" s="198"/>
      <c r="BF6" s="198"/>
      <c r="BG6" s="198"/>
      <c r="BH6" s="198"/>
      <c r="BI6" s="198"/>
      <c r="BJ6" s="198"/>
      <c r="BK6" s="198"/>
      <c r="BL6" s="198"/>
      <c r="BM6" s="198"/>
      <c r="BN6" s="198"/>
      <c r="BO6" s="198"/>
      <c r="BP6" s="198"/>
      <c r="BQ6" s="198"/>
      <c r="BR6" s="198"/>
      <c r="BS6" s="198"/>
      <c r="BT6" s="198"/>
      <c r="BU6" s="198"/>
      <c r="BV6" s="198"/>
      <c r="BW6" s="198"/>
      <c r="BX6" s="198"/>
      <c r="BY6" s="198"/>
      <c r="BZ6" s="198"/>
      <c r="CA6" s="198"/>
      <c r="CB6" s="198"/>
      <c r="CC6" s="198"/>
      <c r="CD6" s="198"/>
      <c r="CE6" s="198"/>
      <c r="CF6" s="198"/>
      <c r="CG6" s="198"/>
      <c r="CH6" s="198"/>
      <c r="CI6" s="198"/>
      <c r="CJ6" s="198"/>
      <c r="CK6" s="198"/>
      <c r="CL6" s="198"/>
      <c r="CM6" s="198"/>
      <c r="CN6" s="198"/>
      <c r="CO6" s="198"/>
      <c r="CP6" s="198"/>
      <c r="CQ6" s="198"/>
      <c r="CR6" s="198"/>
    </row>
    <row r="7" s="120" customFormat="1" ht="100" hidden="1" customHeight="1" spans="1:96">
      <c r="A7" s="147" t="s">
        <v>39</v>
      </c>
      <c r="B7" s="148" t="s">
        <v>40</v>
      </c>
      <c r="C7" s="148"/>
      <c r="D7" s="148"/>
      <c r="E7" s="149"/>
      <c r="F7" s="149"/>
      <c r="G7" s="149"/>
      <c r="H7" s="149"/>
      <c r="I7" s="149"/>
      <c r="J7" s="148"/>
      <c r="K7" s="174">
        <f t="shared" ref="K7:AB7" si="1">K8+K20+K32+K40+K51+K46</f>
        <v>8795.736</v>
      </c>
      <c r="L7" s="174">
        <f t="shared" si="1"/>
        <v>11500</v>
      </c>
      <c r="M7" s="174">
        <f t="shared" si="1"/>
        <v>37789</v>
      </c>
      <c r="N7" s="174">
        <f t="shared" si="1"/>
        <v>7300</v>
      </c>
      <c r="O7" s="174">
        <f t="shared" si="1"/>
        <v>5629</v>
      </c>
      <c r="P7" s="174">
        <f t="shared" si="1"/>
        <v>3812</v>
      </c>
      <c r="Q7" s="174">
        <f t="shared" si="1"/>
        <v>1035</v>
      </c>
      <c r="R7" s="174">
        <f t="shared" si="1"/>
        <v>800</v>
      </c>
      <c r="S7" s="174">
        <f t="shared" si="1"/>
        <v>760</v>
      </c>
      <c r="T7" s="174">
        <f t="shared" si="1"/>
        <v>592</v>
      </c>
      <c r="U7" s="174">
        <f t="shared" si="1"/>
        <v>301</v>
      </c>
      <c r="V7" s="174">
        <f t="shared" si="1"/>
        <v>0</v>
      </c>
      <c r="W7" s="174">
        <f t="shared" si="1"/>
        <v>0</v>
      </c>
      <c r="X7" s="174">
        <f t="shared" si="1"/>
        <v>0</v>
      </c>
      <c r="Y7" s="174">
        <f t="shared" si="1"/>
        <v>0</v>
      </c>
      <c r="Z7" s="174">
        <f t="shared" si="1"/>
        <v>0</v>
      </c>
      <c r="AA7" s="174">
        <f t="shared" si="1"/>
        <v>0</v>
      </c>
      <c r="AB7" s="174">
        <f t="shared" si="1"/>
        <v>0</v>
      </c>
      <c r="AC7" s="183"/>
      <c r="AD7" s="183"/>
      <c r="AE7" s="183"/>
      <c r="AF7" s="183"/>
      <c r="AG7" s="188"/>
      <c r="AH7" s="189"/>
      <c r="AI7" s="189"/>
      <c r="AJ7" s="189"/>
      <c r="AK7" s="189"/>
      <c r="AL7" s="189"/>
      <c r="AM7" s="202"/>
      <c r="AN7" s="203"/>
      <c r="AO7" s="203"/>
      <c r="AP7" s="203"/>
      <c r="AQ7" s="203"/>
      <c r="AR7" s="203"/>
      <c r="AS7" s="203"/>
      <c r="AT7" s="203"/>
      <c r="AU7" s="203"/>
      <c r="AV7" s="203"/>
      <c r="AW7" s="203"/>
      <c r="AX7" s="203"/>
      <c r="AY7" s="203"/>
      <c r="AZ7" s="203"/>
      <c r="BA7" s="203"/>
      <c r="BB7" s="203"/>
      <c r="BC7" s="203"/>
      <c r="BD7" s="203"/>
      <c r="BE7" s="203"/>
      <c r="BF7" s="203"/>
      <c r="BG7" s="203"/>
      <c r="BH7" s="203"/>
      <c r="BI7" s="203"/>
      <c r="BJ7" s="203"/>
      <c r="BK7" s="203"/>
      <c r="BL7" s="203"/>
      <c r="BM7" s="203"/>
      <c r="BN7" s="203"/>
      <c r="BO7" s="203"/>
      <c r="BP7" s="203"/>
      <c r="BQ7" s="203"/>
      <c r="BR7" s="203"/>
      <c r="BS7" s="203"/>
      <c r="BT7" s="203"/>
      <c r="BU7" s="203"/>
      <c r="BV7" s="203"/>
      <c r="BW7" s="203"/>
      <c r="BX7" s="203"/>
      <c r="BY7" s="203"/>
      <c r="BZ7" s="203"/>
      <c r="CA7" s="203"/>
      <c r="CB7" s="203"/>
      <c r="CC7" s="203"/>
      <c r="CD7" s="203"/>
      <c r="CE7" s="203"/>
      <c r="CF7" s="203"/>
      <c r="CG7" s="203"/>
      <c r="CH7" s="203"/>
      <c r="CI7" s="203"/>
      <c r="CJ7" s="203"/>
      <c r="CK7" s="203"/>
      <c r="CL7" s="203"/>
      <c r="CM7" s="203"/>
      <c r="CN7" s="203"/>
      <c r="CO7" s="203"/>
      <c r="CP7" s="203"/>
      <c r="CQ7" s="203"/>
      <c r="CR7" s="203"/>
    </row>
    <row r="8" s="120" customFormat="1" ht="100" hidden="1" customHeight="1" spans="1:96">
      <c r="A8" s="147" t="s">
        <v>41</v>
      </c>
      <c r="B8" s="150" t="s">
        <v>42</v>
      </c>
      <c r="C8" s="150"/>
      <c r="D8" s="150"/>
      <c r="E8" s="149"/>
      <c r="F8" s="149"/>
      <c r="G8" s="149"/>
      <c r="H8" s="149"/>
      <c r="I8" s="149"/>
      <c r="J8" s="150"/>
      <c r="K8" s="174">
        <f t="shared" ref="K8:AB8" si="2">K9+K12+K14+K15+K16+K18</f>
        <v>4855</v>
      </c>
      <c r="L8" s="174">
        <f t="shared" si="2"/>
        <v>4855</v>
      </c>
      <c r="M8" s="174">
        <f t="shared" si="2"/>
        <v>19906</v>
      </c>
      <c r="N8" s="174">
        <f t="shared" si="2"/>
        <v>2000</v>
      </c>
      <c r="O8" s="174">
        <f t="shared" si="2"/>
        <v>1035</v>
      </c>
      <c r="P8" s="174">
        <f t="shared" si="2"/>
        <v>18</v>
      </c>
      <c r="Q8" s="174">
        <f t="shared" si="2"/>
        <v>1035</v>
      </c>
      <c r="R8" s="174">
        <f t="shared" si="2"/>
        <v>0</v>
      </c>
      <c r="S8" s="174">
        <f t="shared" si="2"/>
        <v>444</v>
      </c>
      <c r="T8" s="174">
        <f t="shared" si="2"/>
        <v>202</v>
      </c>
      <c r="U8" s="174">
        <f t="shared" si="2"/>
        <v>301</v>
      </c>
      <c r="V8" s="174">
        <f t="shared" si="2"/>
        <v>0</v>
      </c>
      <c r="W8" s="174">
        <f t="shared" si="2"/>
        <v>0</v>
      </c>
      <c r="X8" s="174">
        <f t="shared" si="2"/>
        <v>0</v>
      </c>
      <c r="Y8" s="174">
        <f t="shared" si="2"/>
        <v>0</v>
      </c>
      <c r="Z8" s="174">
        <f t="shared" si="2"/>
        <v>0</v>
      </c>
      <c r="AA8" s="174">
        <f t="shared" si="2"/>
        <v>0</v>
      </c>
      <c r="AB8" s="174">
        <f t="shared" si="2"/>
        <v>0</v>
      </c>
      <c r="AC8" s="183"/>
      <c r="AD8" s="183"/>
      <c r="AE8" s="183"/>
      <c r="AF8" s="183"/>
      <c r="AG8" s="188"/>
      <c r="AH8" s="189"/>
      <c r="AI8" s="189"/>
      <c r="AJ8" s="189"/>
      <c r="AK8" s="189"/>
      <c r="AL8" s="189"/>
      <c r="AM8" s="202"/>
      <c r="AN8" s="203"/>
      <c r="AO8" s="203"/>
      <c r="AP8" s="203"/>
      <c r="AQ8" s="203"/>
      <c r="AR8" s="203"/>
      <c r="AS8" s="203"/>
      <c r="AT8" s="203"/>
      <c r="AU8" s="203"/>
      <c r="AV8" s="203"/>
      <c r="AW8" s="203"/>
      <c r="AX8" s="203"/>
      <c r="AY8" s="203"/>
      <c r="AZ8" s="203"/>
      <c r="BA8" s="203"/>
      <c r="BB8" s="203"/>
      <c r="BC8" s="203"/>
      <c r="BD8" s="203"/>
      <c r="BE8" s="203"/>
      <c r="BF8" s="203"/>
      <c r="BG8" s="203"/>
      <c r="BH8" s="203"/>
      <c r="BI8" s="203"/>
      <c r="BJ8" s="203"/>
      <c r="BK8" s="203"/>
      <c r="BL8" s="203"/>
      <c r="BM8" s="203"/>
      <c r="BN8" s="203"/>
      <c r="BO8" s="203"/>
      <c r="BP8" s="203"/>
      <c r="BQ8" s="203"/>
      <c r="BR8" s="203"/>
      <c r="BS8" s="203"/>
      <c r="BT8" s="203"/>
      <c r="BU8" s="203"/>
      <c r="BV8" s="203"/>
      <c r="BW8" s="203"/>
      <c r="BX8" s="203"/>
      <c r="BY8" s="203"/>
      <c r="BZ8" s="203"/>
      <c r="CA8" s="203"/>
      <c r="CB8" s="203"/>
      <c r="CC8" s="203"/>
      <c r="CD8" s="203"/>
      <c r="CE8" s="203"/>
      <c r="CF8" s="203"/>
      <c r="CG8" s="203"/>
      <c r="CH8" s="203"/>
      <c r="CI8" s="203"/>
      <c r="CJ8" s="203"/>
      <c r="CK8" s="203"/>
      <c r="CL8" s="203"/>
      <c r="CM8" s="203"/>
      <c r="CN8" s="203"/>
      <c r="CO8" s="203"/>
      <c r="CP8" s="203"/>
      <c r="CQ8" s="203"/>
      <c r="CR8" s="203"/>
    </row>
    <row r="9" s="120" customFormat="1" ht="100" hidden="1" customHeight="1" spans="1:96">
      <c r="A9" s="147" t="s">
        <v>58</v>
      </c>
      <c r="B9" s="150" t="s">
        <v>59</v>
      </c>
      <c r="C9" s="150"/>
      <c r="D9" s="150"/>
      <c r="E9" s="149"/>
      <c r="F9" s="149"/>
      <c r="G9" s="149"/>
      <c r="H9" s="149"/>
      <c r="I9" s="149"/>
      <c r="J9" s="150"/>
      <c r="K9" s="174">
        <f t="shared" ref="K9:AB9" si="3">SUM(K11)</f>
        <v>380</v>
      </c>
      <c r="L9" s="174">
        <f t="shared" si="3"/>
        <v>380</v>
      </c>
      <c r="M9" s="174">
        <f t="shared" si="3"/>
        <v>1558</v>
      </c>
      <c r="N9" s="174">
        <f t="shared" si="3"/>
        <v>25</v>
      </c>
      <c r="O9" s="174">
        <f t="shared" si="3"/>
        <v>0</v>
      </c>
      <c r="P9" s="174">
        <f t="shared" si="3"/>
        <v>18</v>
      </c>
      <c r="Q9" s="174">
        <f t="shared" si="3"/>
        <v>0</v>
      </c>
      <c r="R9" s="174">
        <f t="shared" si="3"/>
        <v>0</v>
      </c>
      <c r="S9" s="174">
        <f t="shared" si="3"/>
        <v>0</v>
      </c>
      <c r="T9" s="174">
        <f t="shared" si="3"/>
        <v>7</v>
      </c>
      <c r="U9" s="174">
        <f t="shared" si="3"/>
        <v>0</v>
      </c>
      <c r="V9" s="174">
        <f t="shared" si="3"/>
        <v>0</v>
      </c>
      <c r="W9" s="174">
        <f t="shared" si="3"/>
        <v>0</v>
      </c>
      <c r="X9" s="174">
        <f t="shared" si="3"/>
        <v>0</v>
      </c>
      <c r="Y9" s="174">
        <f t="shared" si="3"/>
        <v>0</v>
      </c>
      <c r="Z9" s="174">
        <f t="shared" si="3"/>
        <v>0</v>
      </c>
      <c r="AA9" s="174">
        <f t="shared" si="3"/>
        <v>0</v>
      </c>
      <c r="AB9" s="174">
        <f t="shared" si="3"/>
        <v>0</v>
      </c>
      <c r="AC9" s="183"/>
      <c r="AD9" s="183"/>
      <c r="AE9" s="183"/>
      <c r="AF9" s="183"/>
      <c r="AG9" s="188"/>
      <c r="AH9" s="189"/>
      <c r="AI9" s="189"/>
      <c r="AJ9" s="189"/>
      <c r="AK9" s="189"/>
      <c r="AL9" s="189"/>
      <c r="AM9" s="202"/>
      <c r="AN9" s="203"/>
      <c r="AO9" s="203"/>
      <c r="AP9" s="203"/>
      <c r="AQ9" s="203"/>
      <c r="AR9" s="203"/>
      <c r="AS9" s="203"/>
      <c r="AT9" s="203"/>
      <c r="AU9" s="203"/>
      <c r="AV9" s="203"/>
      <c r="AW9" s="203"/>
      <c r="AX9" s="203"/>
      <c r="AY9" s="203"/>
      <c r="AZ9" s="203"/>
      <c r="BA9" s="203"/>
      <c r="BB9" s="203"/>
      <c r="BC9" s="203"/>
      <c r="BD9" s="203"/>
      <c r="BE9" s="203"/>
      <c r="BF9" s="203"/>
      <c r="BG9" s="203"/>
      <c r="BH9" s="203"/>
      <c r="BI9" s="203"/>
      <c r="BJ9" s="203"/>
      <c r="BK9" s="203"/>
      <c r="BL9" s="203"/>
      <c r="BM9" s="203"/>
      <c r="BN9" s="203"/>
      <c r="BO9" s="203"/>
      <c r="BP9" s="203"/>
      <c r="BQ9" s="203"/>
      <c r="BR9" s="203"/>
      <c r="BS9" s="203"/>
      <c r="BT9" s="203"/>
      <c r="BU9" s="203"/>
      <c r="BV9" s="203"/>
      <c r="BW9" s="203"/>
      <c r="BX9" s="203"/>
      <c r="BY9" s="203"/>
      <c r="BZ9" s="203"/>
      <c r="CA9" s="203"/>
      <c r="CB9" s="203"/>
      <c r="CC9" s="203"/>
      <c r="CD9" s="203"/>
      <c r="CE9" s="203"/>
      <c r="CF9" s="203"/>
      <c r="CG9" s="203"/>
      <c r="CH9" s="203"/>
      <c r="CI9" s="203"/>
      <c r="CJ9" s="203"/>
      <c r="CK9" s="203"/>
      <c r="CL9" s="203"/>
      <c r="CM9" s="203"/>
      <c r="CN9" s="203"/>
      <c r="CO9" s="203"/>
      <c r="CP9" s="203"/>
      <c r="CQ9" s="203"/>
      <c r="CR9" s="203"/>
    </row>
    <row r="10" s="120" customFormat="1" ht="100" customHeight="1" spans="1:96">
      <c r="A10" s="222" t="s">
        <v>38</v>
      </c>
      <c r="B10" s="223"/>
      <c r="C10" s="223"/>
      <c r="D10" s="223"/>
      <c r="E10" s="223"/>
      <c r="F10" s="223"/>
      <c r="G10" s="223"/>
      <c r="H10" s="223"/>
      <c r="I10" s="223"/>
      <c r="J10" s="228"/>
      <c r="K10" s="174">
        <f>SUBTOTAL(9,K11:K96)</f>
        <v>4894.099</v>
      </c>
      <c r="L10" s="174">
        <f t="shared" ref="L10:AB10" si="4">SUBTOTAL(9,L11:L96)</f>
        <v>11522</v>
      </c>
      <c r="M10" s="174">
        <f t="shared" si="4"/>
        <v>52493</v>
      </c>
      <c r="N10" s="174">
        <f t="shared" si="4"/>
        <v>6157.39</v>
      </c>
      <c r="O10" s="174">
        <f t="shared" si="4"/>
        <v>1035</v>
      </c>
      <c r="P10" s="174">
        <f t="shared" si="4"/>
        <v>18</v>
      </c>
      <c r="Q10" s="174">
        <f t="shared" si="4"/>
        <v>1035</v>
      </c>
      <c r="R10" s="174">
        <f t="shared" si="4"/>
        <v>0</v>
      </c>
      <c r="S10" s="174">
        <f t="shared" si="4"/>
        <v>1000</v>
      </c>
      <c r="T10" s="174">
        <f t="shared" si="4"/>
        <v>592</v>
      </c>
      <c r="U10" s="174">
        <f t="shared" si="4"/>
        <v>301</v>
      </c>
      <c r="V10" s="174">
        <f t="shared" si="4"/>
        <v>1169</v>
      </c>
      <c r="W10" s="174">
        <f t="shared" si="4"/>
        <v>0</v>
      </c>
      <c r="X10" s="174">
        <f t="shared" si="4"/>
        <v>40</v>
      </c>
      <c r="Y10" s="174">
        <f t="shared" si="4"/>
        <v>185</v>
      </c>
      <c r="Z10" s="174">
        <f t="shared" si="4"/>
        <v>1817.39</v>
      </c>
      <c r="AA10" s="174">
        <f t="shared" si="4"/>
        <v>0</v>
      </c>
      <c r="AB10" s="174">
        <f t="shared" si="4"/>
        <v>0</v>
      </c>
      <c r="AC10" s="183"/>
      <c r="AD10" s="183"/>
      <c r="AE10" s="183"/>
      <c r="AF10" s="183"/>
      <c r="AG10" s="188"/>
      <c r="AH10" s="189"/>
      <c r="AI10" s="189"/>
      <c r="AJ10" s="189"/>
      <c r="AK10" s="189"/>
      <c r="AL10" s="189"/>
      <c r="AM10" s="202"/>
      <c r="AN10" s="203"/>
      <c r="AO10" s="203"/>
      <c r="AP10" s="203"/>
      <c r="AQ10" s="203"/>
      <c r="AR10" s="203"/>
      <c r="AS10" s="203"/>
      <c r="AT10" s="203"/>
      <c r="AU10" s="203"/>
      <c r="AV10" s="203"/>
      <c r="AW10" s="203"/>
      <c r="AX10" s="203"/>
      <c r="AY10" s="203"/>
      <c r="AZ10" s="203"/>
      <c r="BA10" s="203"/>
      <c r="BB10" s="203"/>
      <c r="BC10" s="203"/>
      <c r="BD10" s="203"/>
      <c r="BE10" s="203"/>
      <c r="BF10" s="203"/>
      <c r="BG10" s="203"/>
      <c r="BH10" s="203"/>
      <c r="BI10" s="203"/>
      <c r="BJ10" s="203"/>
      <c r="BK10" s="203"/>
      <c r="BL10" s="203"/>
      <c r="BM10" s="203"/>
      <c r="BN10" s="203"/>
      <c r="BO10" s="203"/>
      <c r="BP10" s="203"/>
      <c r="BQ10" s="203"/>
      <c r="BR10" s="203"/>
      <c r="BS10" s="203"/>
      <c r="BT10" s="203"/>
      <c r="BU10" s="203"/>
      <c r="BV10" s="203"/>
      <c r="BW10" s="203"/>
      <c r="BX10" s="203"/>
      <c r="BY10" s="203"/>
      <c r="BZ10" s="203"/>
      <c r="CA10" s="203"/>
      <c r="CB10" s="203"/>
      <c r="CC10" s="203"/>
      <c r="CD10" s="203"/>
      <c r="CE10" s="203"/>
      <c r="CF10" s="203"/>
      <c r="CG10" s="203"/>
      <c r="CH10" s="203"/>
      <c r="CI10" s="203"/>
      <c r="CJ10" s="203"/>
      <c r="CK10" s="203"/>
      <c r="CL10" s="203"/>
      <c r="CM10" s="203"/>
      <c r="CN10" s="203"/>
      <c r="CO10" s="203"/>
      <c r="CP10" s="203"/>
      <c r="CQ10" s="203"/>
      <c r="CR10" s="203"/>
    </row>
    <row r="11" s="121" customFormat="1" ht="353" customHeight="1" spans="1:97">
      <c r="A11" s="151">
        <v>1</v>
      </c>
      <c r="B11" s="152" t="s">
        <v>361</v>
      </c>
      <c r="C11" s="152">
        <v>2025</v>
      </c>
      <c r="D11" s="153" t="s">
        <v>362</v>
      </c>
      <c r="E11" s="154" t="s">
        <v>40</v>
      </c>
      <c r="F11" s="154" t="s">
        <v>46</v>
      </c>
      <c r="G11" s="152" t="s">
        <v>47</v>
      </c>
      <c r="H11" s="152" t="s">
        <v>48</v>
      </c>
      <c r="I11" s="152" t="s">
        <v>49</v>
      </c>
      <c r="J11" s="153" t="s">
        <v>363</v>
      </c>
      <c r="K11" s="175">
        <v>380</v>
      </c>
      <c r="L11" s="175">
        <v>380</v>
      </c>
      <c r="M11" s="175">
        <v>1558</v>
      </c>
      <c r="N11" s="175">
        <v>25</v>
      </c>
      <c r="O11" s="175"/>
      <c r="P11" s="181">
        <v>18</v>
      </c>
      <c r="Q11" s="175"/>
      <c r="R11" s="175"/>
      <c r="S11" s="175"/>
      <c r="T11" s="181">
        <v>7</v>
      </c>
      <c r="U11" s="175"/>
      <c r="V11" s="175"/>
      <c r="W11" s="175"/>
      <c r="X11" s="175"/>
      <c r="Y11" s="175"/>
      <c r="Z11" s="175"/>
      <c r="AA11" s="175"/>
      <c r="AB11" s="175"/>
      <c r="AC11" s="152" t="s">
        <v>48</v>
      </c>
      <c r="AD11" s="152" t="s">
        <v>364</v>
      </c>
      <c r="AE11" s="152" t="s">
        <v>72</v>
      </c>
      <c r="AF11" s="152" t="s">
        <v>54</v>
      </c>
      <c r="AG11" s="175" t="s">
        <v>55</v>
      </c>
      <c r="AH11" s="152" t="s">
        <v>365</v>
      </c>
      <c r="AI11" s="152" t="s">
        <v>366</v>
      </c>
      <c r="AJ11" s="175" t="s">
        <v>402</v>
      </c>
      <c r="AK11" s="152" t="s">
        <v>403</v>
      </c>
      <c r="AL11" s="152" t="s">
        <v>367</v>
      </c>
      <c r="AM11" s="204" t="s">
        <v>477</v>
      </c>
      <c r="AN11" s="205"/>
      <c r="AO11" s="205"/>
      <c r="AP11" s="205"/>
      <c r="AQ11" s="205"/>
      <c r="AR11" s="205"/>
      <c r="AS11" s="205"/>
      <c r="AT11" s="205"/>
      <c r="AU11" s="205"/>
      <c r="AV11" s="205"/>
      <c r="AW11" s="205"/>
      <c r="AX11" s="205"/>
      <c r="AY11" s="205"/>
      <c r="AZ11" s="205"/>
      <c r="BA11" s="205"/>
      <c r="BB11" s="205"/>
      <c r="BC11" s="205"/>
      <c r="BD11" s="205"/>
      <c r="BE11" s="205"/>
      <c r="BF11" s="205"/>
      <c r="BG11" s="205"/>
      <c r="BH11" s="205"/>
      <c r="BI11" s="205"/>
      <c r="BJ11" s="205"/>
      <c r="BK11" s="205"/>
      <c r="BL11" s="205"/>
      <c r="BM11" s="205"/>
      <c r="BN11" s="205"/>
      <c r="BO11" s="205"/>
      <c r="BP11" s="205"/>
      <c r="BQ11" s="205"/>
      <c r="BR11" s="205"/>
      <c r="BS11" s="205"/>
      <c r="BT11" s="205"/>
      <c r="BU11" s="205"/>
      <c r="BV11" s="205"/>
      <c r="BW11" s="205"/>
      <c r="BX11" s="205"/>
      <c r="BY11" s="205"/>
      <c r="BZ11" s="205"/>
      <c r="CA11" s="205"/>
      <c r="CB11" s="205"/>
      <c r="CC11" s="205"/>
      <c r="CD11" s="205"/>
      <c r="CE11" s="205"/>
      <c r="CF11" s="205"/>
      <c r="CG11" s="205"/>
      <c r="CH11" s="205"/>
      <c r="CI11" s="205"/>
      <c r="CJ11" s="205"/>
      <c r="CK11" s="205"/>
      <c r="CL11" s="205"/>
      <c r="CM11" s="205"/>
      <c r="CN11" s="205"/>
      <c r="CO11" s="205"/>
      <c r="CP11" s="205"/>
      <c r="CQ11" s="205"/>
      <c r="CR11" s="205"/>
      <c r="CS11" s="211"/>
    </row>
    <row r="12" s="120" customFormat="1" ht="100" hidden="1" customHeight="1" spans="1:96">
      <c r="A12" s="147" t="s">
        <v>58</v>
      </c>
      <c r="B12" s="150" t="s">
        <v>60</v>
      </c>
      <c r="C12" s="150"/>
      <c r="D12" s="150"/>
      <c r="E12" s="149"/>
      <c r="F12" s="149"/>
      <c r="G12" s="149"/>
      <c r="H12" s="149"/>
      <c r="I12" s="149"/>
      <c r="J12" s="150"/>
      <c r="K12" s="174">
        <f t="shared" ref="K12:AB12" si="5">SUM(K13)</f>
        <v>3200</v>
      </c>
      <c r="L12" s="174">
        <f t="shared" si="5"/>
        <v>3200</v>
      </c>
      <c r="M12" s="174">
        <f t="shared" si="5"/>
        <v>13120</v>
      </c>
      <c r="N12" s="174">
        <f t="shared" si="5"/>
        <v>1780</v>
      </c>
      <c r="O12" s="174">
        <f t="shared" si="5"/>
        <v>1035</v>
      </c>
      <c r="P12" s="174">
        <f t="shared" si="5"/>
        <v>0</v>
      </c>
      <c r="Q12" s="174">
        <f t="shared" si="5"/>
        <v>1035</v>
      </c>
      <c r="R12" s="174">
        <f t="shared" si="5"/>
        <v>0</v>
      </c>
      <c r="S12" s="174">
        <f t="shared" si="5"/>
        <v>444</v>
      </c>
      <c r="T12" s="174">
        <f t="shared" si="5"/>
        <v>0</v>
      </c>
      <c r="U12" s="174">
        <f t="shared" si="5"/>
        <v>301</v>
      </c>
      <c r="V12" s="174">
        <f t="shared" si="5"/>
        <v>0</v>
      </c>
      <c r="W12" s="174">
        <f t="shared" si="5"/>
        <v>0</v>
      </c>
      <c r="X12" s="174">
        <f t="shared" si="5"/>
        <v>0</v>
      </c>
      <c r="Y12" s="174">
        <f t="shared" si="5"/>
        <v>0</v>
      </c>
      <c r="Z12" s="174">
        <f t="shared" si="5"/>
        <v>0</v>
      </c>
      <c r="AA12" s="174">
        <f t="shared" si="5"/>
        <v>0</v>
      </c>
      <c r="AB12" s="174">
        <f t="shared" si="5"/>
        <v>0</v>
      </c>
      <c r="AC12" s="183"/>
      <c r="AD12" s="183"/>
      <c r="AE12" s="183"/>
      <c r="AF12" s="183"/>
      <c r="AG12" s="188"/>
      <c r="AH12" s="189"/>
      <c r="AI12" s="189"/>
      <c r="AJ12" s="189"/>
      <c r="AK12" s="189"/>
      <c r="AL12" s="189"/>
      <c r="AM12" s="202"/>
      <c r="AN12" s="203"/>
      <c r="AO12" s="203"/>
      <c r="AP12" s="203"/>
      <c r="AQ12" s="203"/>
      <c r="AR12" s="203"/>
      <c r="AS12" s="203"/>
      <c r="AT12" s="203"/>
      <c r="AU12" s="203"/>
      <c r="AV12" s="203"/>
      <c r="AW12" s="203"/>
      <c r="AX12" s="203"/>
      <c r="AY12" s="203"/>
      <c r="AZ12" s="203"/>
      <c r="BA12" s="203"/>
      <c r="BB12" s="203"/>
      <c r="BC12" s="203"/>
      <c r="BD12" s="203"/>
      <c r="BE12" s="203"/>
      <c r="BF12" s="203"/>
      <c r="BG12" s="203"/>
      <c r="BH12" s="203"/>
      <c r="BI12" s="203"/>
      <c r="BJ12" s="203"/>
      <c r="BK12" s="203"/>
      <c r="BL12" s="203"/>
      <c r="BM12" s="203"/>
      <c r="BN12" s="203"/>
      <c r="BO12" s="203"/>
      <c r="BP12" s="203"/>
      <c r="BQ12" s="203"/>
      <c r="BR12" s="203"/>
      <c r="BS12" s="203"/>
      <c r="BT12" s="203"/>
      <c r="BU12" s="203"/>
      <c r="BV12" s="203"/>
      <c r="BW12" s="203"/>
      <c r="BX12" s="203"/>
      <c r="BY12" s="203"/>
      <c r="BZ12" s="203"/>
      <c r="CA12" s="203"/>
      <c r="CB12" s="203"/>
      <c r="CC12" s="203"/>
      <c r="CD12" s="203"/>
      <c r="CE12" s="203"/>
      <c r="CF12" s="203"/>
      <c r="CG12" s="203"/>
      <c r="CH12" s="203"/>
      <c r="CI12" s="203"/>
      <c r="CJ12" s="203"/>
      <c r="CK12" s="203"/>
      <c r="CL12" s="203"/>
      <c r="CM12" s="203"/>
      <c r="CN12" s="203"/>
      <c r="CO12" s="203"/>
      <c r="CP12" s="203"/>
      <c r="CQ12" s="203"/>
      <c r="CR12" s="203"/>
    </row>
    <row r="13" s="121" customFormat="1" ht="409" customHeight="1" spans="1:97">
      <c r="A13" s="151">
        <v>2</v>
      </c>
      <c r="B13" s="152" t="s">
        <v>369</v>
      </c>
      <c r="C13" s="152">
        <v>2025</v>
      </c>
      <c r="D13" s="153" t="s">
        <v>370</v>
      </c>
      <c r="E13" s="154" t="s">
        <v>40</v>
      </c>
      <c r="F13" s="154" t="s">
        <v>46</v>
      </c>
      <c r="G13" s="152" t="s">
        <v>47</v>
      </c>
      <c r="H13" s="152" t="s">
        <v>48</v>
      </c>
      <c r="I13" s="152" t="s">
        <v>49</v>
      </c>
      <c r="J13" s="176" t="s">
        <v>371</v>
      </c>
      <c r="K13" s="175">
        <v>3200</v>
      </c>
      <c r="L13" s="175">
        <v>3200</v>
      </c>
      <c r="M13" s="175">
        <v>13120</v>
      </c>
      <c r="N13" s="181">
        <v>1780</v>
      </c>
      <c r="O13" s="175">
        <v>1035</v>
      </c>
      <c r="P13" s="175"/>
      <c r="Q13" s="175">
        <v>1035</v>
      </c>
      <c r="R13" s="175"/>
      <c r="S13" s="181">
        <v>444</v>
      </c>
      <c r="T13" s="175"/>
      <c r="U13" s="181">
        <v>301</v>
      </c>
      <c r="V13" s="175"/>
      <c r="W13" s="175"/>
      <c r="X13" s="175"/>
      <c r="Y13" s="175"/>
      <c r="Z13" s="175"/>
      <c r="AA13" s="175"/>
      <c r="AB13" s="175"/>
      <c r="AC13" s="152" t="s">
        <v>48</v>
      </c>
      <c r="AD13" s="152" t="s">
        <v>364</v>
      </c>
      <c r="AE13" s="152" t="s">
        <v>72</v>
      </c>
      <c r="AF13" s="152" t="s">
        <v>54</v>
      </c>
      <c r="AG13" s="175" t="s">
        <v>55</v>
      </c>
      <c r="AH13" s="152" t="s">
        <v>372</v>
      </c>
      <c r="AI13" s="167" t="s">
        <v>373</v>
      </c>
      <c r="AJ13" s="175" t="s">
        <v>402</v>
      </c>
      <c r="AK13" s="152" t="s">
        <v>403</v>
      </c>
      <c r="AL13" s="152" t="s">
        <v>367</v>
      </c>
      <c r="AM13" s="204" t="s">
        <v>477</v>
      </c>
      <c r="AN13" s="205"/>
      <c r="AO13" s="205"/>
      <c r="AP13" s="205"/>
      <c r="AQ13" s="205"/>
      <c r="AR13" s="205"/>
      <c r="AS13" s="205"/>
      <c r="AT13" s="205"/>
      <c r="AU13" s="205"/>
      <c r="AV13" s="205"/>
      <c r="AW13" s="205"/>
      <c r="AX13" s="205"/>
      <c r="AY13" s="205"/>
      <c r="AZ13" s="205"/>
      <c r="BA13" s="205"/>
      <c r="BB13" s="205"/>
      <c r="BC13" s="205"/>
      <c r="BD13" s="205"/>
      <c r="BE13" s="205"/>
      <c r="BF13" s="205"/>
      <c r="BG13" s="205"/>
      <c r="BH13" s="205"/>
      <c r="BI13" s="205"/>
      <c r="BJ13" s="205"/>
      <c r="BK13" s="205"/>
      <c r="BL13" s="205"/>
      <c r="BM13" s="205"/>
      <c r="BN13" s="205"/>
      <c r="BO13" s="205"/>
      <c r="BP13" s="205"/>
      <c r="BQ13" s="205"/>
      <c r="BR13" s="205"/>
      <c r="BS13" s="205"/>
      <c r="BT13" s="205"/>
      <c r="BU13" s="205"/>
      <c r="BV13" s="205"/>
      <c r="BW13" s="205"/>
      <c r="BX13" s="205"/>
      <c r="BY13" s="205"/>
      <c r="BZ13" s="205"/>
      <c r="CA13" s="205"/>
      <c r="CB13" s="205"/>
      <c r="CC13" s="205"/>
      <c r="CD13" s="205"/>
      <c r="CE13" s="205"/>
      <c r="CF13" s="205"/>
      <c r="CG13" s="205"/>
      <c r="CH13" s="205"/>
      <c r="CI13" s="205"/>
      <c r="CJ13" s="205"/>
      <c r="CK13" s="205"/>
      <c r="CL13" s="205"/>
      <c r="CM13" s="205"/>
      <c r="CN13" s="205"/>
      <c r="CO13" s="205"/>
      <c r="CP13" s="205"/>
      <c r="CQ13" s="205"/>
      <c r="CR13" s="205"/>
      <c r="CS13" s="211"/>
    </row>
    <row r="14" s="120" customFormat="1" ht="100" hidden="1" customHeight="1" spans="1:96">
      <c r="A14" s="155" t="s">
        <v>58</v>
      </c>
      <c r="B14" s="150" t="s">
        <v>61</v>
      </c>
      <c r="C14" s="150"/>
      <c r="D14" s="150"/>
      <c r="E14" s="149"/>
      <c r="F14" s="149"/>
      <c r="G14" s="149"/>
      <c r="H14" s="149"/>
      <c r="I14" s="149"/>
      <c r="J14" s="150"/>
      <c r="K14" s="174"/>
      <c r="L14" s="174"/>
      <c r="M14" s="174"/>
      <c r="N14" s="174"/>
      <c r="O14" s="174"/>
      <c r="P14" s="174"/>
      <c r="Q14" s="174"/>
      <c r="R14" s="174"/>
      <c r="S14" s="174"/>
      <c r="T14" s="174"/>
      <c r="U14" s="174"/>
      <c r="V14" s="174"/>
      <c r="W14" s="174"/>
      <c r="X14" s="174"/>
      <c r="Y14" s="174"/>
      <c r="Z14" s="174"/>
      <c r="AA14" s="174"/>
      <c r="AB14" s="174"/>
      <c r="AC14" s="183"/>
      <c r="AD14" s="183"/>
      <c r="AE14" s="183"/>
      <c r="AF14" s="183"/>
      <c r="AG14" s="188"/>
      <c r="AH14" s="189"/>
      <c r="AI14" s="189"/>
      <c r="AJ14" s="189"/>
      <c r="AK14" s="189"/>
      <c r="AL14" s="189"/>
      <c r="AM14" s="202"/>
      <c r="AN14" s="203"/>
      <c r="AO14" s="203"/>
      <c r="AP14" s="203"/>
      <c r="AQ14" s="203"/>
      <c r="AR14" s="203"/>
      <c r="AS14" s="203"/>
      <c r="AT14" s="203"/>
      <c r="AU14" s="203"/>
      <c r="AV14" s="203"/>
      <c r="AW14" s="203"/>
      <c r="AX14" s="203"/>
      <c r="AY14" s="203"/>
      <c r="AZ14" s="203"/>
      <c r="BA14" s="203"/>
      <c r="BB14" s="203"/>
      <c r="BC14" s="203"/>
      <c r="BD14" s="203"/>
      <c r="BE14" s="203"/>
      <c r="BF14" s="203"/>
      <c r="BG14" s="203"/>
      <c r="BH14" s="203"/>
      <c r="BI14" s="203"/>
      <c r="BJ14" s="203"/>
      <c r="BK14" s="203"/>
      <c r="BL14" s="203"/>
      <c r="BM14" s="203"/>
      <c r="BN14" s="203"/>
      <c r="BO14" s="203"/>
      <c r="BP14" s="203"/>
      <c r="BQ14" s="203"/>
      <c r="BR14" s="203"/>
      <c r="BS14" s="203"/>
      <c r="BT14" s="203"/>
      <c r="BU14" s="203"/>
      <c r="BV14" s="203"/>
      <c r="BW14" s="203"/>
      <c r="BX14" s="203"/>
      <c r="BY14" s="203"/>
      <c r="BZ14" s="203"/>
      <c r="CA14" s="203"/>
      <c r="CB14" s="203"/>
      <c r="CC14" s="203"/>
      <c r="CD14" s="203"/>
      <c r="CE14" s="203"/>
      <c r="CF14" s="203"/>
      <c r="CG14" s="203"/>
      <c r="CH14" s="203"/>
      <c r="CI14" s="203"/>
      <c r="CJ14" s="203"/>
      <c r="CK14" s="203"/>
      <c r="CL14" s="203"/>
      <c r="CM14" s="203"/>
      <c r="CN14" s="203"/>
      <c r="CO14" s="203"/>
      <c r="CP14" s="203"/>
      <c r="CQ14" s="203"/>
      <c r="CR14" s="203"/>
    </row>
    <row r="15" s="120" customFormat="1" ht="100" hidden="1" customHeight="1" spans="1:96">
      <c r="A15" s="155" t="s">
        <v>58</v>
      </c>
      <c r="B15" s="150" t="s">
        <v>62</v>
      </c>
      <c r="C15" s="150"/>
      <c r="D15" s="150"/>
      <c r="E15" s="149"/>
      <c r="F15" s="149"/>
      <c r="G15" s="149"/>
      <c r="H15" s="149"/>
      <c r="I15" s="149"/>
      <c r="J15" s="150"/>
      <c r="K15" s="174"/>
      <c r="L15" s="174"/>
      <c r="M15" s="174"/>
      <c r="N15" s="174"/>
      <c r="O15" s="174"/>
      <c r="P15" s="174"/>
      <c r="Q15" s="174"/>
      <c r="R15" s="174"/>
      <c r="S15" s="174"/>
      <c r="T15" s="174"/>
      <c r="U15" s="174"/>
      <c r="V15" s="174"/>
      <c r="W15" s="174"/>
      <c r="X15" s="174"/>
      <c r="Y15" s="174"/>
      <c r="Z15" s="174"/>
      <c r="AA15" s="174"/>
      <c r="AB15" s="174"/>
      <c r="AC15" s="183"/>
      <c r="AD15" s="183"/>
      <c r="AE15" s="183"/>
      <c r="AF15" s="183"/>
      <c r="AG15" s="188"/>
      <c r="AH15" s="189"/>
      <c r="AI15" s="189"/>
      <c r="AJ15" s="189"/>
      <c r="AK15" s="189"/>
      <c r="AL15" s="189"/>
      <c r="AM15" s="202"/>
      <c r="AN15" s="203"/>
      <c r="AO15" s="203"/>
      <c r="AP15" s="203"/>
      <c r="AQ15" s="203"/>
      <c r="AR15" s="203"/>
      <c r="AS15" s="203"/>
      <c r="AT15" s="203"/>
      <c r="AU15" s="203"/>
      <c r="AV15" s="203"/>
      <c r="AW15" s="203"/>
      <c r="AX15" s="203"/>
      <c r="AY15" s="203"/>
      <c r="AZ15" s="203"/>
      <c r="BA15" s="203"/>
      <c r="BB15" s="203"/>
      <c r="BC15" s="203"/>
      <c r="BD15" s="203"/>
      <c r="BE15" s="203"/>
      <c r="BF15" s="203"/>
      <c r="BG15" s="203"/>
      <c r="BH15" s="203"/>
      <c r="BI15" s="203"/>
      <c r="BJ15" s="203"/>
      <c r="BK15" s="203"/>
      <c r="BL15" s="203"/>
      <c r="BM15" s="203"/>
      <c r="BN15" s="203"/>
      <c r="BO15" s="203"/>
      <c r="BP15" s="203"/>
      <c r="BQ15" s="203"/>
      <c r="BR15" s="203"/>
      <c r="BS15" s="203"/>
      <c r="BT15" s="203"/>
      <c r="BU15" s="203"/>
      <c r="BV15" s="203"/>
      <c r="BW15" s="203"/>
      <c r="BX15" s="203"/>
      <c r="BY15" s="203"/>
      <c r="BZ15" s="203"/>
      <c r="CA15" s="203"/>
      <c r="CB15" s="203"/>
      <c r="CC15" s="203"/>
      <c r="CD15" s="203"/>
      <c r="CE15" s="203"/>
      <c r="CF15" s="203"/>
      <c r="CG15" s="203"/>
      <c r="CH15" s="203"/>
      <c r="CI15" s="203"/>
      <c r="CJ15" s="203"/>
      <c r="CK15" s="203"/>
      <c r="CL15" s="203"/>
      <c r="CM15" s="203"/>
      <c r="CN15" s="203"/>
      <c r="CO15" s="203"/>
      <c r="CP15" s="203"/>
      <c r="CQ15" s="203"/>
      <c r="CR15" s="203"/>
    </row>
    <row r="16" s="120" customFormat="1" ht="100" hidden="1" customHeight="1" spans="1:96">
      <c r="A16" s="155" t="s">
        <v>58</v>
      </c>
      <c r="B16" s="150" t="s">
        <v>63</v>
      </c>
      <c r="C16" s="150"/>
      <c r="D16" s="150"/>
      <c r="E16" s="149"/>
      <c r="F16" s="149"/>
      <c r="G16" s="149"/>
      <c r="H16" s="149"/>
      <c r="I16" s="149"/>
      <c r="J16" s="150"/>
      <c r="K16" s="174">
        <f t="shared" ref="K16:AC16" si="6">SUM(K17)</f>
        <v>445</v>
      </c>
      <c r="L16" s="174">
        <f t="shared" si="6"/>
        <v>445</v>
      </c>
      <c r="M16" s="174">
        <f t="shared" si="6"/>
        <v>1825</v>
      </c>
      <c r="N16" s="174">
        <f t="shared" si="6"/>
        <v>45</v>
      </c>
      <c r="O16" s="174">
        <f t="shared" si="6"/>
        <v>0</v>
      </c>
      <c r="P16" s="174">
        <f t="shared" si="6"/>
        <v>0</v>
      </c>
      <c r="Q16" s="174">
        <f t="shared" si="6"/>
        <v>0</v>
      </c>
      <c r="R16" s="174">
        <f t="shared" si="6"/>
        <v>0</v>
      </c>
      <c r="S16" s="174">
        <f t="shared" si="6"/>
        <v>0</v>
      </c>
      <c r="T16" s="174">
        <f t="shared" si="6"/>
        <v>45</v>
      </c>
      <c r="U16" s="174">
        <f t="shared" si="6"/>
        <v>0</v>
      </c>
      <c r="V16" s="174">
        <f t="shared" si="6"/>
        <v>0</v>
      </c>
      <c r="W16" s="174">
        <f t="shared" si="6"/>
        <v>0</v>
      </c>
      <c r="X16" s="174">
        <f t="shared" si="6"/>
        <v>0</v>
      </c>
      <c r="Y16" s="174">
        <f t="shared" si="6"/>
        <v>0</v>
      </c>
      <c r="Z16" s="174">
        <f t="shared" si="6"/>
        <v>0</v>
      </c>
      <c r="AA16" s="174">
        <f t="shared" si="6"/>
        <v>0</v>
      </c>
      <c r="AB16" s="174">
        <f t="shared" si="6"/>
        <v>0</v>
      </c>
      <c r="AC16" s="183">
        <f t="shared" si="6"/>
        <v>0</v>
      </c>
      <c r="AD16" s="183"/>
      <c r="AE16" s="183"/>
      <c r="AF16" s="183"/>
      <c r="AG16" s="188"/>
      <c r="AH16" s="189"/>
      <c r="AI16" s="189"/>
      <c r="AJ16" s="189"/>
      <c r="AK16" s="189"/>
      <c r="AL16" s="189"/>
      <c r="AM16" s="202"/>
      <c r="AN16" s="203"/>
      <c r="AO16" s="203"/>
      <c r="AP16" s="203"/>
      <c r="AQ16" s="203"/>
      <c r="AR16" s="203"/>
      <c r="AS16" s="203"/>
      <c r="AT16" s="203"/>
      <c r="AU16" s="203"/>
      <c r="AV16" s="203"/>
      <c r="AW16" s="203"/>
      <c r="AX16" s="203"/>
      <c r="AY16" s="203"/>
      <c r="AZ16" s="203"/>
      <c r="BA16" s="203"/>
      <c r="BB16" s="203"/>
      <c r="BC16" s="203"/>
      <c r="BD16" s="203"/>
      <c r="BE16" s="203"/>
      <c r="BF16" s="203"/>
      <c r="BG16" s="203"/>
      <c r="BH16" s="203"/>
      <c r="BI16" s="203"/>
      <c r="BJ16" s="203"/>
      <c r="BK16" s="203"/>
      <c r="BL16" s="203"/>
      <c r="BM16" s="203"/>
      <c r="BN16" s="203"/>
      <c r="BO16" s="203"/>
      <c r="BP16" s="203"/>
      <c r="BQ16" s="203"/>
      <c r="BR16" s="203"/>
      <c r="BS16" s="203"/>
      <c r="BT16" s="203"/>
      <c r="BU16" s="203"/>
      <c r="BV16" s="203"/>
      <c r="BW16" s="203"/>
      <c r="BX16" s="203"/>
      <c r="BY16" s="203"/>
      <c r="BZ16" s="203"/>
      <c r="CA16" s="203"/>
      <c r="CB16" s="203"/>
      <c r="CC16" s="203"/>
      <c r="CD16" s="203"/>
      <c r="CE16" s="203"/>
      <c r="CF16" s="203"/>
      <c r="CG16" s="203"/>
      <c r="CH16" s="203"/>
      <c r="CI16" s="203"/>
      <c r="CJ16" s="203"/>
      <c r="CK16" s="203"/>
      <c r="CL16" s="203"/>
      <c r="CM16" s="203"/>
      <c r="CN16" s="203"/>
      <c r="CO16" s="203"/>
      <c r="CP16" s="203"/>
      <c r="CQ16" s="203"/>
      <c r="CR16" s="203"/>
    </row>
    <row r="17" s="121" customFormat="1" ht="300" customHeight="1" spans="1:97">
      <c r="A17" s="151">
        <v>3</v>
      </c>
      <c r="B17" s="152" t="s">
        <v>374</v>
      </c>
      <c r="C17" s="152">
        <v>2025</v>
      </c>
      <c r="D17" s="153" t="s">
        <v>375</v>
      </c>
      <c r="E17" s="154" t="s">
        <v>40</v>
      </c>
      <c r="F17" s="154" t="s">
        <v>46</v>
      </c>
      <c r="G17" s="152" t="s">
        <v>47</v>
      </c>
      <c r="H17" s="152" t="s">
        <v>48</v>
      </c>
      <c r="I17" s="152" t="s">
        <v>49</v>
      </c>
      <c r="J17" s="177" t="s">
        <v>376</v>
      </c>
      <c r="K17" s="175">
        <v>445</v>
      </c>
      <c r="L17" s="175">
        <v>445</v>
      </c>
      <c r="M17" s="175">
        <v>1825</v>
      </c>
      <c r="N17" s="175">
        <v>45</v>
      </c>
      <c r="O17" s="175"/>
      <c r="P17" s="175"/>
      <c r="Q17" s="175"/>
      <c r="R17" s="175"/>
      <c r="S17" s="175"/>
      <c r="T17" s="175">
        <v>45</v>
      </c>
      <c r="U17" s="175"/>
      <c r="V17" s="175"/>
      <c r="W17" s="175"/>
      <c r="X17" s="175"/>
      <c r="Y17" s="175"/>
      <c r="Z17" s="175"/>
      <c r="AA17" s="175"/>
      <c r="AB17" s="175"/>
      <c r="AC17" s="152" t="s">
        <v>48</v>
      </c>
      <c r="AD17" s="152" t="s">
        <v>364</v>
      </c>
      <c r="AE17" s="152" t="s">
        <v>72</v>
      </c>
      <c r="AF17" s="152" t="s">
        <v>54</v>
      </c>
      <c r="AG17" s="175" t="s">
        <v>55</v>
      </c>
      <c r="AH17" s="152" t="s">
        <v>377</v>
      </c>
      <c r="AI17" s="152" t="s">
        <v>378</v>
      </c>
      <c r="AJ17" s="175" t="s">
        <v>402</v>
      </c>
      <c r="AK17" s="152" t="s">
        <v>403</v>
      </c>
      <c r="AL17" s="152" t="s">
        <v>367</v>
      </c>
      <c r="AM17" s="204" t="s">
        <v>477</v>
      </c>
      <c r="AN17" s="205"/>
      <c r="AO17" s="205"/>
      <c r="AP17" s="205"/>
      <c r="AQ17" s="205"/>
      <c r="AR17" s="205"/>
      <c r="AS17" s="205"/>
      <c r="AT17" s="205"/>
      <c r="AU17" s="205"/>
      <c r="AV17" s="205"/>
      <c r="AW17" s="205"/>
      <c r="AX17" s="205"/>
      <c r="AY17" s="205"/>
      <c r="AZ17" s="205"/>
      <c r="BA17" s="205"/>
      <c r="BB17" s="205"/>
      <c r="BC17" s="205"/>
      <c r="BD17" s="205"/>
      <c r="BE17" s="205"/>
      <c r="BF17" s="205"/>
      <c r="BG17" s="205"/>
      <c r="BH17" s="205"/>
      <c r="BI17" s="205"/>
      <c r="BJ17" s="205"/>
      <c r="BK17" s="205"/>
      <c r="BL17" s="205"/>
      <c r="BM17" s="205"/>
      <c r="BN17" s="205"/>
      <c r="BO17" s="205"/>
      <c r="BP17" s="205"/>
      <c r="BQ17" s="205"/>
      <c r="BR17" s="205"/>
      <c r="BS17" s="205"/>
      <c r="BT17" s="205"/>
      <c r="BU17" s="205"/>
      <c r="BV17" s="205"/>
      <c r="BW17" s="205"/>
      <c r="BX17" s="205"/>
      <c r="BY17" s="205"/>
      <c r="BZ17" s="205"/>
      <c r="CA17" s="205"/>
      <c r="CB17" s="205"/>
      <c r="CC17" s="205"/>
      <c r="CD17" s="205"/>
      <c r="CE17" s="205"/>
      <c r="CF17" s="205"/>
      <c r="CG17" s="205"/>
      <c r="CH17" s="205"/>
      <c r="CI17" s="205"/>
      <c r="CJ17" s="205"/>
      <c r="CK17" s="205"/>
      <c r="CL17" s="205"/>
      <c r="CM17" s="205"/>
      <c r="CN17" s="205"/>
      <c r="CO17" s="205"/>
      <c r="CP17" s="205"/>
      <c r="CQ17" s="205"/>
      <c r="CR17" s="205"/>
      <c r="CS17" s="211"/>
    </row>
    <row r="18" s="120" customFormat="1" ht="100" hidden="1" customHeight="1" spans="1:96">
      <c r="A18" s="155" t="s">
        <v>58</v>
      </c>
      <c r="B18" s="150" t="s">
        <v>64</v>
      </c>
      <c r="C18" s="150"/>
      <c r="D18" s="150"/>
      <c r="E18" s="149"/>
      <c r="F18" s="149"/>
      <c r="G18" s="149"/>
      <c r="H18" s="149"/>
      <c r="I18" s="149"/>
      <c r="J18" s="150"/>
      <c r="K18" s="174">
        <f t="shared" ref="K18:AB18" si="7">SUM(K19)</f>
        <v>830</v>
      </c>
      <c r="L18" s="174">
        <f t="shared" si="7"/>
        <v>830</v>
      </c>
      <c r="M18" s="174">
        <f t="shared" si="7"/>
        <v>3403</v>
      </c>
      <c r="N18" s="174">
        <f t="shared" si="7"/>
        <v>150</v>
      </c>
      <c r="O18" s="174">
        <f t="shared" si="7"/>
        <v>0</v>
      </c>
      <c r="P18" s="174">
        <f t="shared" si="7"/>
        <v>0</v>
      </c>
      <c r="Q18" s="174">
        <f t="shared" si="7"/>
        <v>0</v>
      </c>
      <c r="R18" s="174">
        <f t="shared" si="7"/>
        <v>0</v>
      </c>
      <c r="S18" s="174">
        <f t="shared" si="7"/>
        <v>0</v>
      </c>
      <c r="T18" s="174">
        <f t="shared" si="7"/>
        <v>150</v>
      </c>
      <c r="U18" s="174">
        <f t="shared" si="7"/>
        <v>0</v>
      </c>
      <c r="V18" s="174">
        <f t="shared" si="7"/>
        <v>0</v>
      </c>
      <c r="W18" s="174">
        <f t="shared" si="7"/>
        <v>0</v>
      </c>
      <c r="X18" s="174">
        <f t="shared" si="7"/>
        <v>0</v>
      </c>
      <c r="Y18" s="174">
        <f t="shared" si="7"/>
        <v>0</v>
      </c>
      <c r="Z18" s="174">
        <f t="shared" si="7"/>
        <v>0</v>
      </c>
      <c r="AA18" s="174">
        <f t="shared" si="7"/>
        <v>0</v>
      </c>
      <c r="AB18" s="174">
        <f t="shared" si="7"/>
        <v>0</v>
      </c>
      <c r="AC18" s="183"/>
      <c r="AD18" s="183"/>
      <c r="AE18" s="183"/>
      <c r="AF18" s="183"/>
      <c r="AG18" s="188"/>
      <c r="AH18" s="189"/>
      <c r="AI18" s="189"/>
      <c r="AJ18" s="189"/>
      <c r="AK18" s="189"/>
      <c r="AL18" s="189"/>
      <c r="AM18" s="202"/>
      <c r="AN18" s="203"/>
      <c r="AO18" s="203"/>
      <c r="AP18" s="203"/>
      <c r="AQ18" s="203"/>
      <c r="AR18" s="203"/>
      <c r="AS18" s="203"/>
      <c r="AT18" s="203"/>
      <c r="AU18" s="203"/>
      <c r="AV18" s="203"/>
      <c r="AW18" s="203"/>
      <c r="AX18" s="203"/>
      <c r="AY18" s="203"/>
      <c r="AZ18" s="203"/>
      <c r="BA18" s="203"/>
      <c r="BB18" s="203"/>
      <c r="BC18" s="203"/>
      <c r="BD18" s="203"/>
      <c r="BE18" s="203"/>
      <c r="BF18" s="203"/>
      <c r="BG18" s="203"/>
      <c r="BH18" s="203"/>
      <c r="BI18" s="203"/>
      <c r="BJ18" s="203"/>
      <c r="BK18" s="203"/>
      <c r="BL18" s="203"/>
      <c r="BM18" s="203"/>
      <c r="BN18" s="203"/>
      <c r="BO18" s="203"/>
      <c r="BP18" s="203"/>
      <c r="BQ18" s="203"/>
      <c r="BR18" s="203"/>
      <c r="BS18" s="203"/>
      <c r="BT18" s="203"/>
      <c r="BU18" s="203"/>
      <c r="BV18" s="203"/>
      <c r="BW18" s="203"/>
      <c r="BX18" s="203"/>
      <c r="BY18" s="203"/>
      <c r="BZ18" s="203"/>
      <c r="CA18" s="203"/>
      <c r="CB18" s="203"/>
      <c r="CC18" s="203"/>
      <c r="CD18" s="203"/>
      <c r="CE18" s="203"/>
      <c r="CF18" s="203"/>
      <c r="CG18" s="203"/>
      <c r="CH18" s="203"/>
      <c r="CI18" s="203"/>
      <c r="CJ18" s="203"/>
      <c r="CK18" s="203"/>
      <c r="CL18" s="203"/>
      <c r="CM18" s="203"/>
      <c r="CN18" s="203"/>
      <c r="CO18" s="203"/>
      <c r="CP18" s="203"/>
      <c r="CQ18" s="203"/>
      <c r="CR18" s="203"/>
    </row>
    <row r="19" s="121" customFormat="1" ht="295" customHeight="1" spans="1:97">
      <c r="A19" s="151">
        <v>4</v>
      </c>
      <c r="B19" s="152" t="s">
        <v>379</v>
      </c>
      <c r="C19" s="152">
        <v>2025</v>
      </c>
      <c r="D19" s="153" t="s">
        <v>380</v>
      </c>
      <c r="E19" s="154" t="s">
        <v>168</v>
      </c>
      <c r="F19" s="154" t="s">
        <v>64</v>
      </c>
      <c r="G19" s="152" t="s">
        <v>47</v>
      </c>
      <c r="H19" s="152" t="s">
        <v>48</v>
      </c>
      <c r="I19" s="152" t="s">
        <v>49</v>
      </c>
      <c r="J19" s="177" t="s">
        <v>381</v>
      </c>
      <c r="K19" s="175">
        <v>830</v>
      </c>
      <c r="L19" s="175">
        <v>830</v>
      </c>
      <c r="M19" s="175">
        <v>3403</v>
      </c>
      <c r="N19" s="175">
        <v>150</v>
      </c>
      <c r="O19" s="175"/>
      <c r="P19" s="175"/>
      <c r="Q19" s="175"/>
      <c r="R19" s="175"/>
      <c r="S19" s="175"/>
      <c r="T19" s="175">
        <v>150</v>
      </c>
      <c r="U19" s="175"/>
      <c r="V19" s="175"/>
      <c r="W19" s="175"/>
      <c r="X19" s="175"/>
      <c r="Y19" s="175"/>
      <c r="Z19" s="175"/>
      <c r="AA19" s="175"/>
      <c r="AB19" s="175"/>
      <c r="AC19" s="152" t="s">
        <v>48</v>
      </c>
      <c r="AD19" s="152" t="s">
        <v>364</v>
      </c>
      <c r="AE19" s="152" t="s">
        <v>174</v>
      </c>
      <c r="AF19" s="152" t="s">
        <v>175</v>
      </c>
      <c r="AG19" s="175" t="s">
        <v>55</v>
      </c>
      <c r="AH19" s="152" t="s">
        <v>382</v>
      </c>
      <c r="AI19" s="152" t="s">
        <v>383</v>
      </c>
      <c r="AJ19" s="175" t="s">
        <v>402</v>
      </c>
      <c r="AK19" s="152" t="s">
        <v>403</v>
      </c>
      <c r="AL19" s="152" t="s">
        <v>367</v>
      </c>
      <c r="AM19" s="204" t="s">
        <v>477</v>
      </c>
      <c r="AN19" s="205"/>
      <c r="AO19" s="205"/>
      <c r="AP19" s="205"/>
      <c r="AQ19" s="205"/>
      <c r="AR19" s="205"/>
      <c r="AS19" s="205"/>
      <c r="AT19" s="205"/>
      <c r="AU19" s="205"/>
      <c r="AV19" s="205"/>
      <c r="AW19" s="205"/>
      <c r="AX19" s="205"/>
      <c r="AY19" s="205"/>
      <c r="AZ19" s="205"/>
      <c r="BA19" s="205"/>
      <c r="BB19" s="205"/>
      <c r="BC19" s="205"/>
      <c r="BD19" s="205"/>
      <c r="BE19" s="205"/>
      <c r="BF19" s="205"/>
      <c r="BG19" s="205"/>
      <c r="BH19" s="205"/>
      <c r="BI19" s="205"/>
      <c r="BJ19" s="205"/>
      <c r="BK19" s="205"/>
      <c r="BL19" s="205"/>
      <c r="BM19" s="205"/>
      <c r="BN19" s="205"/>
      <c r="BO19" s="205"/>
      <c r="BP19" s="205"/>
      <c r="BQ19" s="205"/>
      <c r="BR19" s="205"/>
      <c r="BS19" s="205"/>
      <c r="BT19" s="205"/>
      <c r="BU19" s="205"/>
      <c r="BV19" s="205"/>
      <c r="BW19" s="205"/>
      <c r="BX19" s="205"/>
      <c r="BY19" s="205"/>
      <c r="BZ19" s="205"/>
      <c r="CA19" s="205"/>
      <c r="CB19" s="205"/>
      <c r="CC19" s="205"/>
      <c r="CD19" s="205"/>
      <c r="CE19" s="205"/>
      <c r="CF19" s="205"/>
      <c r="CG19" s="205"/>
      <c r="CH19" s="205"/>
      <c r="CI19" s="205"/>
      <c r="CJ19" s="205"/>
      <c r="CK19" s="205"/>
      <c r="CL19" s="205"/>
      <c r="CM19" s="205"/>
      <c r="CN19" s="205"/>
      <c r="CO19" s="205"/>
      <c r="CP19" s="205"/>
      <c r="CQ19" s="205"/>
      <c r="CR19" s="205"/>
      <c r="CS19" s="211"/>
    </row>
    <row r="20" s="120" customFormat="1" ht="100" hidden="1" customHeight="1" spans="1:96">
      <c r="A20" s="156" t="s">
        <v>41</v>
      </c>
      <c r="B20" s="148" t="s">
        <v>46</v>
      </c>
      <c r="C20" s="148"/>
      <c r="D20" s="148"/>
      <c r="E20" s="149"/>
      <c r="F20" s="149"/>
      <c r="G20" s="149"/>
      <c r="H20" s="149"/>
      <c r="I20" s="149"/>
      <c r="J20" s="148"/>
      <c r="K20" s="174">
        <f t="shared" ref="K20:AB20" si="8">K21+K22+K25+K26+K30+K31</f>
        <v>2609</v>
      </c>
      <c r="L20" s="174">
        <f t="shared" si="8"/>
        <v>4241</v>
      </c>
      <c r="M20" s="174">
        <f t="shared" si="8"/>
        <v>14030</v>
      </c>
      <c r="N20" s="174">
        <f t="shared" si="8"/>
        <v>2940</v>
      </c>
      <c r="O20" s="174">
        <f t="shared" si="8"/>
        <v>2484</v>
      </c>
      <c r="P20" s="174">
        <f t="shared" si="8"/>
        <v>2084</v>
      </c>
      <c r="Q20" s="174">
        <f t="shared" si="8"/>
        <v>0</v>
      </c>
      <c r="R20" s="174">
        <f t="shared" si="8"/>
        <v>400</v>
      </c>
      <c r="S20" s="174">
        <f t="shared" si="8"/>
        <v>66</v>
      </c>
      <c r="T20" s="174">
        <f t="shared" si="8"/>
        <v>390</v>
      </c>
      <c r="U20" s="174">
        <f t="shared" si="8"/>
        <v>0</v>
      </c>
      <c r="V20" s="174">
        <f t="shared" si="8"/>
        <v>0</v>
      </c>
      <c r="W20" s="174">
        <f t="shared" si="8"/>
        <v>0</v>
      </c>
      <c r="X20" s="174">
        <f t="shared" si="8"/>
        <v>0</v>
      </c>
      <c r="Y20" s="174">
        <f t="shared" si="8"/>
        <v>0</v>
      </c>
      <c r="Z20" s="174">
        <f t="shared" si="8"/>
        <v>0</v>
      </c>
      <c r="AA20" s="174">
        <f t="shared" si="8"/>
        <v>0</v>
      </c>
      <c r="AB20" s="174">
        <f t="shared" si="8"/>
        <v>0</v>
      </c>
      <c r="AC20" s="183"/>
      <c r="AD20" s="183"/>
      <c r="AE20" s="183"/>
      <c r="AF20" s="183"/>
      <c r="AG20" s="188"/>
      <c r="AH20" s="189"/>
      <c r="AI20" s="189"/>
      <c r="AJ20" s="189"/>
      <c r="AK20" s="189"/>
      <c r="AL20" s="189"/>
      <c r="AM20" s="202"/>
      <c r="AN20" s="203"/>
      <c r="AO20" s="203"/>
      <c r="AP20" s="203"/>
      <c r="AQ20" s="203"/>
      <c r="AR20" s="203"/>
      <c r="AS20" s="203"/>
      <c r="AT20" s="203"/>
      <c r="AU20" s="203"/>
      <c r="AV20" s="203"/>
      <c r="AW20" s="203"/>
      <c r="AX20" s="203"/>
      <c r="AY20" s="203"/>
      <c r="AZ20" s="203"/>
      <c r="BA20" s="203"/>
      <c r="BB20" s="203"/>
      <c r="BC20" s="203"/>
      <c r="BD20" s="203"/>
      <c r="BE20" s="203"/>
      <c r="BF20" s="203"/>
      <c r="BG20" s="203"/>
      <c r="BH20" s="203"/>
      <c r="BI20" s="203"/>
      <c r="BJ20" s="203"/>
      <c r="BK20" s="203"/>
      <c r="BL20" s="203"/>
      <c r="BM20" s="203"/>
      <c r="BN20" s="203"/>
      <c r="BO20" s="203"/>
      <c r="BP20" s="203"/>
      <c r="BQ20" s="203"/>
      <c r="BR20" s="203"/>
      <c r="BS20" s="203"/>
      <c r="BT20" s="203"/>
      <c r="BU20" s="203"/>
      <c r="BV20" s="203"/>
      <c r="BW20" s="203"/>
      <c r="BX20" s="203"/>
      <c r="BY20" s="203"/>
      <c r="BZ20" s="203"/>
      <c r="CA20" s="203"/>
      <c r="CB20" s="203"/>
      <c r="CC20" s="203"/>
      <c r="CD20" s="203"/>
      <c r="CE20" s="203"/>
      <c r="CF20" s="203"/>
      <c r="CG20" s="203"/>
      <c r="CH20" s="203"/>
      <c r="CI20" s="203"/>
      <c r="CJ20" s="203"/>
      <c r="CK20" s="203"/>
      <c r="CL20" s="203"/>
      <c r="CM20" s="203"/>
      <c r="CN20" s="203"/>
      <c r="CO20" s="203"/>
      <c r="CP20" s="203"/>
      <c r="CQ20" s="203"/>
      <c r="CR20" s="203"/>
    </row>
    <row r="21" s="122" customFormat="1" ht="100" hidden="1" customHeight="1" spans="1:96">
      <c r="A21" s="156" t="s">
        <v>58</v>
      </c>
      <c r="B21" s="150" t="s">
        <v>65</v>
      </c>
      <c r="C21" s="150"/>
      <c r="D21" s="150"/>
      <c r="E21" s="149"/>
      <c r="F21" s="149"/>
      <c r="G21" s="149"/>
      <c r="H21" s="149"/>
      <c r="I21" s="149"/>
      <c r="J21" s="150"/>
      <c r="K21" s="178"/>
      <c r="L21" s="178"/>
      <c r="M21" s="178"/>
      <c r="N21" s="178"/>
      <c r="O21" s="178"/>
      <c r="P21" s="178"/>
      <c r="Q21" s="178"/>
      <c r="R21" s="178"/>
      <c r="S21" s="178"/>
      <c r="T21" s="178"/>
      <c r="U21" s="178"/>
      <c r="V21" s="178"/>
      <c r="W21" s="178"/>
      <c r="X21" s="178"/>
      <c r="Y21" s="178"/>
      <c r="Z21" s="178"/>
      <c r="AA21" s="178"/>
      <c r="AB21" s="178"/>
      <c r="AC21" s="184"/>
      <c r="AD21" s="184"/>
      <c r="AE21" s="184"/>
      <c r="AF21" s="184"/>
      <c r="AG21" s="190"/>
      <c r="AH21" s="190"/>
      <c r="AI21" s="190"/>
      <c r="AJ21" s="190"/>
      <c r="AK21" s="190"/>
      <c r="AL21" s="190"/>
      <c r="AM21" s="190"/>
      <c r="AN21" s="206"/>
      <c r="AO21" s="206"/>
      <c r="AP21" s="206"/>
      <c r="AQ21" s="206"/>
      <c r="AR21" s="206"/>
      <c r="AS21" s="206"/>
      <c r="AT21" s="206"/>
      <c r="AU21" s="206"/>
      <c r="AV21" s="206"/>
      <c r="AW21" s="206"/>
      <c r="AX21" s="206"/>
      <c r="AY21" s="206"/>
      <c r="AZ21" s="206"/>
      <c r="BA21" s="206"/>
      <c r="BB21" s="206"/>
      <c r="BC21" s="206"/>
      <c r="BD21" s="206"/>
      <c r="BE21" s="206"/>
      <c r="BF21" s="206"/>
      <c r="BG21" s="206"/>
      <c r="BH21" s="206"/>
      <c r="BI21" s="206"/>
      <c r="BJ21" s="206"/>
      <c r="BK21" s="206"/>
      <c r="BL21" s="206"/>
      <c r="BM21" s="206"/>
      <c r="BN21" s="206"/>
      <c r="BO21" s="206"/>
      <c r="BP21" s="206"/>
      <c r="BQ21" s="206"/>
      <c r="BR21" s="206"/>
      <c r="BS21" s="206"/>
      <c r="BT21" s="206"/>
      <c r="BU21" s="206"/>
      <c r="BV21" s="206"/>
      <c r="BW21" s="206"/>
      <c r="BX21" s="206"/>
      <c r="BY21" s="206"/>
      <c r="BZ21" s="206"/>
      <c r="CA21" s="206"/>
      <c r="CB21" s="206"/>
      <c r="CC21" s="206"/>
      <c r="CD21" s="206"/>
      <c r="CE21" s="206"/>
      <c r="CF21" s="206"/>
      <c r="CG21" s="206"/>
      <c r="CH21" s="206"/>
      <c r="CI21" s="206"/>
      <c r="CJ21" s="206"/>
      <c r="CK21" s="206"/>
      <c r="CL21" s="206"/>
      <c r="CM21" s="206"/>
      <c r="CN21" s="206"/>
      <c r="CO21" s="206"/>
      <c r="CP21" s="206"/>
      <c r="CQ21" s="206"/>
      <c r="CR21" s="206"/>
    </row>
    <row r="22" s="122" customFormat="1" ht="100" hidden="1" customHeight="1" spans="1:96">
      <c r="A22" s="156" t="s">
        <v>58</v>
      </c>
      <c r="B22" s="150" t="s">
        <v>66</v>
      </c>
      <c r="C22" s="150"/>
      <c r="D22" s="150"/>
      <c r="E22" s="149"/>
      <c r="F22" s="149"/>
      <c r="G22" s="149"/>
      <c r="H22" s="149"/>
      <c r="I22" s="149"/>
      <c r="J22" s="150"/>
      <c r="K22" s="178">
        <f t="shared" ref="K22:AB22" si="9">SUM(K23:K24)</f>
        <v>29</v>
      </c>
      <c r="L22" s="178">
        <f t="shared" si="9"/>
        <v>2050</v>
      </c>
      <c r="M22" s="178">
        <f t="shared" si="9"/>
        <v>5181</v>
      </c>
      <c r="N22" s="178">
        <f t="shared" si="9"/>
        <v>1546</v>
      </c>
      <c r="O22" s="178">
        <f t="shared" si="9"/>
        <v>1090</v>
      </c>
      <c r="P22" s="178">
        <f t="shared" si="9"/>
        <v>1090</v>
      </c>
      <c r="Q22" s="178">
        <f t="shared" si="9"/>
        <v>0</v>
      </c>
      <c r="R22" s="178">
        <f t="shared" si="9"/>
        <v>0</v>
      </c>
      <c r="S22" s="178">
        <f t="shared" si="9"/>
        <v>66</v>
      </c>
      <c r="T22" s="178">
        <f t="shared" si="9"/>
        <v>390</v>
      </c>
      <c r="U22" s="178">
        <f t="shared" si="9"/>
        <v>0</v>
      </c>
      <c r="V22" s="178">
        <f t="shared" si="9"/>
        <v>0</v>
      </c>
      <c r="W22" s="178">
        <f t="shared" si="9"/>
        <v>0</v>
      </c>
      <c r="X22" s="178">
        <f t="shared" si="9"/>
        <v>0</v>
      </c>
      <c r="Y22" s="178">
        <f t="shared" si="9"/>
        <v>0</v>
      </c>
      <c r="Z22" s="178">
        <f t="shared" si="9"/>
        <v>0</v>
      </c>
      <c r="AA22" s="178">
        <f t="shared" si="9"/>
        <v>0</v>
      </c>
      <c r="AB22" s="178">
        <f t="shared" si="9"/>
        <v>0</v>
      </c>
      <c r="AC22" s="184"/>
      <c r="AD22" s="184"/>
      <c r="AE22" s="184"/>
      <c r="AF22" s="184"/>
      <c r="AG22" s="190"/>
      <c r="AH22" s="190"/>
      <c r="AI22" s="190"/>
      <c r="AJ22" s="190"/>
      <c r="AK22" s="190"/>
      <c r="AL22" s="190"/>
      <c r="AM22" s="190"/>
      <c r="AN22" s="206"/>
      <c r="AO22" s="206"/>
      <c r="AP22" s="206"/>
      <c r="AQ22" s="206"/>
      <c r="AR22" s="206"/>
      <c r="AS22" s="206"/>
      <c r="AT22" s="206"/>
      <c r="AU22" s="206"/>
      <c r="AV22" s="206"/>
      <c r="AW22" s="206"/>
      <c r="AX22" s="206"/>
      <c r="AY22" s="206"/>
      <c r="AZ22" s="206"/>
      <c r="BA22" s="206"/>
      <c r="BB22" s="206"/>
      <c r="BC22" s="206"/>
      <c r="BD22" s="206"/>
      <c r="BE22" s="206"/>
      <c r="BF22" s="206"/>
      <c r="BG22" s="206"/>
      <c r="BH22" s="206"/>
      <c r="BI22" s="206"/>
      <c r="BJ22" s="206"/>
      <c r="BK22" s="206"/>
      <c r="BL22" s="206"/>
      <c r="BM22" s="206"/>
      <c r="BN22" s="206"/>
      <c r="BO22" s="206"/>
      <c r="BP22" s="206"/>
      <c r="BQ22" s="206"/>
      <c r="BR22" s="206"/>
      <c r="BS22" s="206"/>
      <c r="BT22" s="206"/>
      <c r="BU22" s="206"/>
      <c r="BV22" s="206"/>
      <c r="BW22" s="206"/>
      <c r="BX22" s="206"/>
      <c r="BY22" s="206"/>
      <c r="BZ22" s="206"/>
      <c r="CA22" s="206"/>
      <c r="CB22" s="206"/>
      <c r="CC22" s="206"/>
      <c r="CD22" s="206"/>
      <c r="CE22" s="206"/>
      <c r="CF22" s="206"/>
      <c r="CG22" s="206"/>
      <c r="CH22" s="206"/>
      <c r="CI22" s="206"/>
      <c r="CJ22" s="206"/>
      <c r="CK22" s="206"/>
      <c r="CL22" s="206"/>
      <c r="CM22" s="206"/>
      <c r="CN22" s="206"/>
      <c r="CO22" s="206"/>
      <c r="CP22" s="206"/>
      <c r="CQ22" s="206"/>
      <c r="CR22" s="206"/>
    </row>
    <row r="23" s="124" customFormat="1" ht="409" hidden="1" customHeight="1" spans="1:97">
      <c r="A23" s="151">
        <v>5</v>
      </c>
      <c r="B23" s="152" t="s">
        <v>67</v>
      </c>
      <c r="C23" s="152">
        <v>2025</v>
      </c>
      <c r="D23" s="167" t="s">
        <v>68</v>
      </c>
      <c r="E23" s="154" t="s">
        <v>40</v>
      </c>
      <c r="F23" s="154" t="s">
        <v>66</v>
      </c>
      <c r="G23" s="152" t="s">
        <v>47</v>
      </c>
      <c r="H23" s="152" t="s">
        <v>69</v>
      </c>
      <c r="I23" s="152" t="s">
        <v>70</v>
      </c>
      <c r="J23" s="247" t="s">
        <v>71</v>
      </c>
      <c r="K23" s="152">
        <v>4</v>
      </c>
      <c r="L23" s="152">
        <f>788+912</f>
        <v>1700</v>
      </c>
      <c r="M23" s="152">
        <f>2878+1251</f>
        <v>4129</v>
      </c>
      <c r="N23" s="152">
        <f>1090+66</f>
        <v>1156</v>
      </c>
      <c r="O23" s="152">
        <v>1090</v>
      </c>
      <c r="P23" s="152">
        <v>1090</v>
      </c>
      <c r="Q23" s="152"/>
      <c r="R23" s="152"/>
      <c r="S23" s="152">
        <v>66</v>
      </c>
      <c r="T23" s="152"/>
      <c r="U23" s="152"/>
      <c r="V23" s="152"/>
      <c r="W23" s="152"/>
      <c r="X23" s="152"/>
      <c r="Y23" s="152"/>
      <c r="Z23" s="152"/>
      <c r="AA23" s="152"/>
      <c r="AB23" s="152"/>
      <c r="AC23" s="152" t="s">
        <v>72</v>
      </c>
      <c r="AD23" s="152" t="s">
        <v>54</v>
      </c>
      <c r="AE23" s="152" t="s">
        <v>72</v>
      </c>
      <c r="AF23" s="152" t="s">
        <v>54</v>
      </c>
      <c r="AG23" s="152" t="s">
        <v>55</v>
      </c>
      <c r="AH23" s="238" t="s">
        <v>384</v>
      </c>
      <c r="AI23" s="238" t="s">
        <v>74</v>
      </c>
      <c r="AJ23" s="175" t="s">
        <v>402</v>
      </c>
      <c r="AK23" s="152" t="s">
        <v>403</v>
      </c>
      <c r="AL23" s="152" t="s">
        <v>367</v>
      </c>
      <c r="AM23" s="204"/>
      <c r="AN23" s="134"/>
      <c r="AO23" s="134"/>
      <c r="AP23" s="134"/>
      <c r="AQ23" s="134"/>
      <c r="AR23" s="134"/>
      <c r="AS23" s="134"/>
      <c r="AT23" s="134"/>
      <c r="AU23" s="134"/>
      <c r="AV23" s="134"/>
      <c r="AW23" s="134"/>
      <c r="AX23" s="134"/>
      <c r="AY23" s="134"/>
      <c r="AZ23" s="134"/>
      <c r="BA23" s="134"/>
      <c r="BB23" s="134"/>
      <c r="BC23" s="134"/>
      <c r="BD23" s="134"/>
      <c r="BE23" s="134"/>
      <c r="BF23" s="134"/>
      <c r="BG23" s="134"/>
      <c r="BH23" s="134"/>
      <c r="BI23" s="134"/>
      <c r="BJ23" s="134"/>
      <c r="BK23" s="134"/>
      <c r="BL23" s="134"/>
      <c r="BM23" s="134"/>
      <c r="BN23" s="134"/>
      <c r="BO23" s="134"/>
      <c r="BP23" s="134"/>
      <c r="BQ23" s="134"/>
      <c r="BR23" s="134"/>
      <c r="BS23" s="134"/>
      <c r="BT23" s="134"/>
      <c r="BU23" s="134"/>
      <c r="BV23" s="134"/>
      <c r="BW23" s="134"/>
      <c r="BX23" s="134"/>
      <c r="BY23" s="134"/>
      <c r="BZ23" s="134"/>
      <c r="CA23" s="134"/>
      <c r="CB23" s="134"/>
      <c r="CC23" s="134"/>
      <c r="CD23" s="134"/>
      <c r="CE23" s="134"/>
      <c r="CF23" s="134"/>
      <c r="CG23" s="134"/>
      <c r="CH23" s="134"/>
      <c r="CI23" s="134"/>
      <c r="CJ23" s="134"/>
      <c r="CK23" s="134"/>
      <c r="CL23" s="134"/>
      <c r="CM23" s="134"/>
      <c r="CN23" s="134"/>
      <c r="CO23" s="134"/>
      <c r="CP23" s="134"/>
      <c r="CQ23" s="134"/>
      <c r="CR23" s="134"/>
      <c r="CS23" s="213"/>
    </row>
    <row r="24" s="131" customFormat="1" ht="409" customHeight="1" spans="1:96">
      <c r="A24" s="151">
        <v>5</v>
      </c>
      <c r="B24" s="152" t="s">
        <v>415</v>
      </c>
      <c r="C24" s="152">
        <v>2025</v>
      </c>
      <c r="D24" s="167" t="s">
        <v>416</v>
      </c>
      <c r="E24" s="154" t="s">
        <v>40</v>
      </c>
      <c r="F24" s="154" t="s">
        <v>66</v>
      </c>
      <c r="G24" s="152" t="s">
        <v>47</v>
      </c>
      <c r="H24" s="152" t="s">
        <v>417</v>
      </c>
      <c r="I24" s="152" t="s">
        <v>418</v>
      </c>
      <c r="J24" s="247" t="s">
        <v>419</v>
      </c>
      <c r="K24" s="152">
        <v>25</v>
      </c>
      <c r="L24" s="152">
        <v>350</v>
      </c>
      <c r="M24" s="152">
        <v>1052</v>
      </c>
      <c r="N24" s="152">
        <v>390</v>
      </c>
      <c r="O24" s="152"/>
      <c r="P24" s="152"/>
      <c r="Q24" s="152"/>
      <c r="R24" s="152"/>
      <c r="S24" s="152"/>
      <c r="T24" s="152">
        <v>390</v>
      </c>
      <c r="U24" s="152"/>
      <c r="V24" s="152"/>
      <c r="W24" s="152"/>
      <c r="X24" s="152"/>
      <c r="Y24" s="152"/>
      <c r="Z24" s="152"/>
      <c r="AA24" s="152"/>
      <c r="AB24" s="152"/>
      <c r="AC24" s="152" t="s">
        <v>83</v>
      </c>
      <c r="AD24" s="152" t="s">
        <v>84</v>
      </c>
      <c r="AE24" s="152" t="s">
        <v>72</v>
      </c>
      <c r="AF24" s="152" t="s">
        <v>54</v>
      </c>
      <c r="AG24" s="152" t="s">
        <v>55</v>
      </c>
      <c r="AH24" s="238" t="s">
        <v>420</v>
      </c>
      <c r="AI24" s="238" t="s">
        <v>421</v>
      </c>
      <c r="AJ24" s="175"/>
      <c r="AK24" s="152"/>
      <c r="AL24" s="152" t="s">
        <v>367</v>
      </c>
      <c r="AM24" s="204" t="s">
        <v>477</v>
      </c>
      <c r="AN24" s="134"/>
      <c r="AO24" s="134"/>
      <c r="AP24" s="134"/>
      <c r="AQ24" s="134"/>
      <c r="AR24" s="134"/>
      <c r="AS24" s="134"/>
      <c r="AT24" s="134"/>
      <c r="AU24" s="134"/>
      <c r="AV24" s="134"/>
      <c r="AW24" s="134"/>
      <c r="AX24" s="134"/>
      <c r="AY24" s="134"/>
      <c r="AZ24" s="134"/>
      <c r="BA24" s="134"/>
      <c r="BB24" s="134"/>
      <c r="BC24" s="134"/>
      <c r="BD24" s="134"/>
      <c r="BE24" s="134"/>
      <c r="BF24" s="134"/>
      <c r="BG24" s="134"/>
      <c r="BH24" s="134"/>
      <c r="BI24" s="134"/>
      <c r="BJ24" s="134"/>
      <c r="BK24" s="134"/>
      <c r="BL24" s="134"/>
      <c r="BM24" s="134"/>
      <c r="BN24" s="134"/>
      <c r="BO24" s="134"/>
      <c r="BP24" s="134"/>
      <c r="BQ24" s="134"/>
      <c r="BR24" s="134"/>
      <c r="BS24" s="134"/>
      <c r="BT24" s="134"/>
      <c r="BU24" s="134"/>
      <c r="BV24" s="134"/>
      <c r="BW24" s="134"/>
      <c r="BX24" s="134"/>
      <c r="BY24" s="134"/>
      <c r="BZ24" s="134"/>
      <c r="CA24" s="134"/>
      <c r="CB24" s="134"/>
      <c r="CC24" s="134"/>
      <c r="CD24" s="134"/>
      <c r="CE24" s="134"/>
      <c r="CF24" s="134"/>
      <c r="CG24" s="134"/>
      <c r="CH24" s="134"/>
      <c r="CI24" s="134"/>
      <c r="CJ24" s="134"/>
      <c r="CK24" s="134"/>
      <c r="CL24" s="134"/>
      <c r="CM24" s="134"/>
      <c r="CN24" s="134"/>
      <c r="CO24" s="134"/>
      <c r="CP24" s="134"/>
      <c r="CQ24" s="134"/>
      <c r="CR24" s="134"/>
    </row>
    <row r="25" s="122" customFormat="1" ht="100" hidden="1" customHeight="1" spans="1:96">
      <c r="A25" s="156" t="s">
        <v>58</v>
      </c>
      <c r="B25" s="148" t="s">
        <v>75</v>
      </c>
      <c r="C25" s="148"/>
      <c r="D25" s="148"/>
      <c r="E25" s="149"/>
      <c r="F25" s="149"/>
      <c r="G25" s="149"/>
      <c r="H25" s="149"/>
      <c r="I25" s="149"/>
      <c r="J25" s="148"/>
      <c r="K25" s="178"/>
      <c r="L25" s="178"/>
      <c r="M25" s="178"/>
      <c r="N25" s="178"/>
      <c r="O25" s="178"/>
      <c r="P25" s="178"/>
      <c r="Q25" s="178"/>
      <c r="R25" s="178"/>
      <c r="S25" s="178"/>
      <c r="T25" s="178"/>
      <c r="U25" s="178"/>
      <c r="V25" s="178"/>
      <c r="W25" s="178"/>
      <c r="X25" s="178"/>
      <c r="Y25" s="178"/>
      <c r="Z25" s="178"/>
      <c r="AA25" s="178"/>
      <c r="AB25" s="178"/>
      <c r="AC25" s="184"/>
      <c r="AD25" s="184"/>
      <c r="AE25" s="184"/>
      <c r="AF25" s="184"/>
      <c r="AG25" s="190"/>
      <c r="AH25" s="190"/>
      <c r="AI25" s="190"/>
      <c r="AJ25" s="190"/>
      <c r="AK25" s="190"/>
      <c r="AL25" s="190"/>
      <c r="AM25" s="190"/>
      <c r="AN25" s="206"/>
      <c r="AO25" s="206"/>
      <c r="AP25" s="206"/>
      <c r="AQ25" s="206"/>
      <c r="AR25" s="206"/>
      <c r="AS25" s="206"/>
      <c r="AT25" s="206"/>
      <c r="AU25" s="206"/>
      <c r="AV25" s="206"/>
      <c r="AW25" s="206"/>
      <c r="AX25" s="206"/>
      <c r="AY25" s="206"/>
      <c r="AZ25" s="206"/>
      <c r="BA25" s="206"/>
      <c r="BB25" s="206"/>
      <c r="BC25" s="206"/>
      <c r="BD25" s="206"/>
      <c r="BE25" s="206"/>
      <c r="BF25" s="206"/>
      <c r="BG25" s="206"/>
      <c r="BH25" s="206"/>
      <c r="BI25" s="206"/>
      <c r="BJ25" s="206"/>
      <c r="BK25" s="206"/>
      <c r="BL25" s="206"/>
      <c r="BM25" s="206"/>
      <c r="BN25" s="206"/>
      <c r="BO25" s="206"/>
      <c r="BP25" s="206"/>
      <c r="BQ25" s="206"/>
      <c r="BR25" s="206"/>
      <c r="BS25" s="206"/>
      <c r="BT25" s="206"/>
      <c r="BU25" s="206"/>
      <c r="BV25" s="206"/>
      <c r="BW25" s="206"/>
      <c r="BX25" s="206"/>
      <c r="BY25" s="206"/>
      <c r="BZ25" s="206"/>
      <c r="CA25" s="206"/>
      <c r="CB25" s="206"/>
      <c r="CC25" s="206"/>
      <c r="CD25" s="206"/>
      <c r="CE25" s="206"/>
      <c r="CF25" s="206"/>
      <c r="CG25" s="206"/>
      <c r="CH25" s="206"/>
      <c r="CI25" s="206"/>
      <c r="CJ25" s="206"/>
      <c r="CK25" s="206"/>
      <c r="CL25" s="206"/>
      <c r="CM25" s="206"/>
      <c r="CN25" s="206"/>
      <c r="CO25" s="206"/>
      <c r="CP25" s="206"/>
      <c r="CQ25" s="206"/>
      <c r="CR25" s="206"/>
    </row>
    <row r="26" s="122" customFormat="1" ht="100" hidden="1" customHeight="1" spans="1:96">
      <c r="A26" s="156" t="s">
        <v>58</v>
      </c>
      <c r="B26" s="148" t="s">
        <v>76</v>
      </c>
      <c r="C26" s="148"/>
      <c r="D26" s="148"/>
      <c r="E26" s="149"/>
      <c r="F26" s="149"/>
      <c r="G26" s="149"/>
      <c r="H26" s="149"/>
      <c r="I26" s="149"/>
      <c r="J26" s="148"/>
      <c r="K26" s="178">
        <f t="shared" ref="K26:AB26" si="10">SUM(K27:K29)</f>
        <v>2580</v>
      </c>
      <c r="L26" s="178">
        <f t="shared" si="10"/>
        <v>2191</v>
      </c>
      <c r="M26" s="178">
        <f t="shared" si="10"/>
        <v>8849</v>
      </c>
      <c r="N26" s="178">
        <f t="shared" si="10"/>
        <v>1394</v>
      </c>
      <c r="O26" s="178">
        <f t="shared" si="10"/>
        <v>1394</v>
      </c>
      <c r="P26" s="178">
        <f t="shared" si="10"/>
        <v>994</v>
      </c>
      <c r="Q26" s="178">
        <f t="shared" si="10"/>
        <v>0</v>
      </c>
      <c r="R26" s="178">
        <f t="shared" si="10"/>
        <v>400</v>
      </c>
      <c r="S26" s="178">
        <f t="shared" si="10"/>
        <v>0</v>
      </c>
      <c r="T26" s="178">
        <f t="shared" si="10"/>
        <v>0</v>
      </c>
      <c r="U26" s="178">
        <f t="shared" si="10"/>
        <v>0</v>
      </c>
      <c r="V26" s="178">
        <f t="shared" si="10"/>
        <v>0</v>
      </c>
      <c r="W26" s="178">
        <f t="shared" si="10"/>
        <v>0</v>
      </c>
      <c r="X26" s="178">
        <f t="shared" si="10"/>
        <v>0</v>
      </c>
      <c r="Y26" s="178">
        <f t="shared" si="10"/>
        <v>0</v>
      </c>
      <c r="Z26" s="178">
        <f t="shared" si="10"/>
        <v>0</v>
      </c>
      <c r="AA26" s="178">
        <f t="shared" si="10"/>
        <v>0</v>
      </c>
      <c r="AB26" s="178">
        <f t="shared" si="10"/>
        <v>0</v>
      </c>
      <c r="AC26" s="184"/>
      <c r="AD26" s="184"/>
      <c r="AE26" s="184"/>
      <c r="AF26" s="184"/>
      <c r="AG26" s="190"/>
      <c r="AH26" s="190"/>
      <c r="AI26" s="190"/>
      <c r="AJ26" s="190"/>
      <c r="AK26" s="190"/>
      <c r="AL26" s="190"/>
      <c r="AM26" s="190"/>
      <c r="AN26" s="206"/>
      <c r="AO26" s="206"/>
      <c r="AP26" s="206"/>
      <c r="AQ26" s="206"/>
      <c r="AR26" s="206"/>
      <c r="AS26" s="206"/>
      <c r="AT26" s="206"/>
      <c r="AU26" s="206"/>
      <c r="AV26" s="206"/>
      <c r="AW26" s="206"/>
      <c r="AX26" s="206"/>
      <c r="AY26" s="206"/>
      <c r="AZ26" s="206"/>
      <c r="BA26" s="206"/>
      <c r="BB26" s="206"/>
      <c r="BC26" s="206"/>
      <c r="BD26" s="206"/>
      <c r="BE26" s="206"/>
      <c r="BF26" s="206"/>
      <c r="BG26" s="206"/>
      <c r="BH26" s="206"/>
      <c r="BI26" s="206"/>
      <c r="BJ26" s="206"/>
      <c r="BK26" s="206"/>
      <c r="BL26" s="206"/>
      <c r="BM26" s="206"/>
      <c r="BN26" s="206"/>
      <c r="BO26" s="206"/>
      <c r="BP26" s="206"/>
      <c r="BQ26" s="206"/>
      <c r="BR26" s="206"/>
      <c r="BS26" s="206"/>
      <c r="BT26" s="206"/>
      <c r="BU26" s="206"/>
      <c r="BV26" s="206"/>
      <c r="BW26" s="206"/>
      <c r="BX26" s="206"/>
      <c r="BY26" s="206"/>
      <c r="BZ26" s="206"/>
      <c r="CA26" s="206"/>
      <c r="CB26" s="206"/>
      <c r="CC26" s="206"/>
      <c r="CD26" s="206"/>
      <c r="CE26" s="206"/>
      <c r="CF26" s="206"/>
      <c r="CG26" s="206"/>
      <c r="CH26" s="206"/>
      <c r="CI26" s="206"/>
      <c r="CJ26" s="206"/>
      <c r="CK26" s="206"/>
      <c r="CL26" s="206"/>
      <c r="CM26" s="206"/>
      <c r="CN26" s="206"/>
      <c r="CO26" s="206"/>
      <c r="CP26" s="206"/>
      <c r="CQ26" s="206"/>
      <c r="CR26" s="206"/>
    </row>
    <row r="27" s="124" customFormat="1" ht="184" hidden="1" customHeight="1" spans="1:97">
      <c r="A27" s="151">
        <v>7</v>
      </c>
      <c r="B27" s="152" t="s">
        <v>77</v>
      </c>
      <c r="C27" s="161">
        <v>2025</v>
      </c>
      <c r="D27" s="153" t="s">
        <v>78</v>
      </c>
      <c r="E27" s="154" t="s">
        <v>40</v>
      </c>
      <c r="F27" s="154" t="s">
        <v>79</v>
      </c>
      <c r="G27" s="154" t="s">
        <v>47</v>
      </c>
      <c r="H27" s="154" t="s">
        <v>385</v>
      </c>
      <c r="I27" s="154" t="s">
        <v>81</v>
      </c>
      <c r="J27" s="153" t="s">
        <v>386</v>
      </c>
      <c r="K27" s="154">
        <v>500</v>
      </c>
      <c r="L27" s="154">
        <v>882</v>
      </c>
      <c r="M27" s="154">
        <v>2546</v>
      </c>
      <c r="N27" s="154">
        <v>150</v>
      </c>
      <c r="O27" s="154">
        <v>150</v>
      </c>
      <c r="P27" s="154">
        <v>150</v>
      </c>
      <c r="Q27" s="154"/>
      <c r="R27" s="154"/>
      <c r="S27" s="154"/>
      <c r="T27" s="154"/>
      <c r="U27" s="154"/>
      <c r="V27" s="154"/>
      <c r="W27" s="154"/>
      <c r="X27" s="154"/>
      <c r="Y27" s="154"/>
      <c r="Z27" s="154"/>
      <c r="AA27" s="154"/>
      <c r="AB27" s="154"/>
      <c r="AC27" s="154" t="s">
        <v>83</v>
      </c>
      <c r="AD27" s="154" t="s">
        <v>84</v>
      </c>
      <c r="AE27" s="154" t="s">
        <v>92</v>
      </c>
      <c r="AF27" s="152" t="s">
        <v>93</v>
      </c>
      <c r="AG27" s="152" t="s">
        <v>55</v>
      </c>
      <c r="AH27" s="167" t="s">
        <v>85</v>
      </c>
      <c r="AI27" s="167" t="s">
        <v>86</v>
      </c>
      <c r="AJ27" s="175" t="s">
        <v>402</v>
      </c>
      <c r="AK27" s="152" t="s">
        <v>403</v>
      </c>
      <c r="AL27" s="152" t="s">
        <v>367</v>
      </c>
      <c r="AM27" s="204"/>
      <c r="AN27" s="134"/>
      <c r="AO27" s="134"/>
      <c r="AP27" s="134"/>
      <c r="AQ27" s="134"/>
      <c r="AR27" s="134"/>
      <c r="AS27" s="134"/>
      <c r="AT27" s="134"/>
      <c r="AU27" s="134"/>
      <c r="AV27" s="134"/>
      <c r="AW27" s="134"/>
      <c r="AX27" s="134"/>
      <c r="AY27" s="134"/>
      <c r="AZ27" s="134"/>
      <c r="BA27" s="134"/>
      <c r="BB27" s="134"/>
      <c r="BC27" s="134"/>
      <c r="BD27" s="134"/>
      <c r="BE27" s="134"/>
      <c r="BF27" s="134"/>
      <c r="BG27" s="134"/>
      <c r="BH27" s="134"/>
      <c r="BI27" s="134"/>
      <c r="BJ27" s="134"/>
      <c r="BK27" s="134"/>
      <c r="BL27" s="134"/>
      <c r="BM27" s="134"/>
      <c r="BN27" s="134"/>
      <c r="BO27" s="134"/>
      <c r="BP27" s="134"/>
      <c r="BQ27" s="134"/>
      <c r="BR27" s="134"/>
      <c r="BS27" s="134"/>
      <c r="BT27" s="134"/>
      <c r="BU27" s="134"/>
      <c r="BV27" s="134"/>
      <c r="BW27" s="134"/>
      <c r="BX27" s="134"/>
      <c r="BY27" s="134"/>
      <c r="BZ27" s="134"/>
      <c r="CA27" s="134"/>
      <c r="CB27" s="134"/>
      <c r="CC27" s="134"/>
      <c r="CD27" s="134"/>
      <c r="CE27" s="134"/>
      <c r="CF27" s="134"/>
      <c r="CG27" s="134"/>
      <c r="CH27" s="134"/>
      <c r="CI27" s="134"/>
      <c r="CJ27" s="134"/>
      <c r="CK27" s="134"/>
      <c r="CL27" s="134"/>
      <c r="CM27" s="134"/>
      <c r="CN27" s="134"/>
      <c r="CO27" s="134"/>
      <c r="CP27" s="134"/>
      <c r="CQ27" s="134"/>
      <c r="CR27" s="134"/>
      <c r="CS27" s="213"/>
    </row>
    <row r="28" s="124" customFormat="1" ht="225" hidden="1" customHeight="1" spans="1:97">
      <c r="A28" s="151">
        <v>8</v>
      </c>
      <c r="B28" s="152" t="s">
        <v>87</v>
      </c>
      <c r="C28" s="161">
        <v>2025</v>
      </c>
      <c r="D28" s="153" t="s">
        <v>88</v>
      </c>
      <c r="E28" s="154" t="s">
        <v>40</v>
      </c>
      <c r="F28" s="154" t="s">
        <v>65</v>
      </c>
      <c r="G28" s="152" t="s">
        <v>47</v>
      </c>
      <c r="H28" s="152" t="s">
        <v>89</v>
      </c>
      <c r="I28" s="152" t="s">
        <v>90</v>
      </c>
      <c r="J28" s="167" t="s">
        <v>91</v>
      </c>
      <c r="K28" s="152">
        <v>280</v>
      </c>
      <c r="L28" s="152">
        <v>650</v>
      </c>
      <c r="M28" s="152">
        <v>3500</v>
      </c>
      <c r="N28" s="152">
        <v>44</v>
      </c>
      <c r="O28" s="152">
        <v>44</v>
      </c>
      <c r="P28" s="152">
        <v>44</v>
      </c>
      <c r="Q28" s="152"/>
      <c r="R28" s="152"/>
      <c r="S28" s="152"/>
      <c r="T28" s="152"/>
      <c r="U28" s="152"/>
      <c r="V28" s="152"/>
      <c r="W28" s="152"/>
      <c r="X28" s="152"/>
      <c r="Y28" s="152"/>
      <c r="Z28" s="152"/>
      <c r="AA28" s="152"/>
      <c r="AB28" s="152"/>
      <c r="AC28" s="152" t="s">
        <v>92</v>
      </c>
      <c r="AD28" s="152" t="s">
        <v>93</v>
      </c>
      <c r="AE28" s="152" t="s">
        <v>92</v>
      </c>
      <c r="AF28" s="152" t="s">
        <v>93</v>
      </c>
      <c r="AG28" s="152" t="s">
        <v>55</v>
      </c>
      <c r="AH28" s="167" t="s">
        <v>388</v>
      </c>
      <c r="AI28" s="167" t="s">
        <v>94</v>
      </c>
      <c r="AJ28" s="175" t="s">
        <v>402</v>
      </c>
      <c r="AK28" s="152" t="s">
        <v>403</v>
      </c>
      <c r="AL28" s="152" t="s">
        <v>367</v>
      </c>
      <c r="AM28" s="204"/>
      <c r="AN28" s="134"/>
      <c r="AO28" s="134"/>
      <c r="AP28" s="134"/>
      <c r="AQ28" s="134"/>
      <c r="AR28" s="134"/>
      <c r="AS28" s="134"/>
      <c r="AT28" s="134"/>
      <c r="AU28" s="134"/>
      <c r="AV28" s="134"/>
      <c r="AW28" s="134"/>
      <c r="AX28" s="134"/>
      <c r="AY28" s="134"/>
      <c r="AZ28" s="134"/>
      <c r="BA28" s="134"/>
      <c r="BB28" s="134"/>
      <c r="BC28" s="134"/>
      <c r="BD28" s="134"/>
      <c r="BE28" s="134"/>
      <c r="BF28" s="134"/>
      <c r="BG28" s="134"/>
      <c r="BH28" s="134"/>
      <c r="BI28" s="134"/>
      <c r="BJ28" s="134"/>
      <c r="BK28" s="134"/>
      <c r="BL28" s="134"/>
      <c r="BM28" s="134"/>
      <c r="BN28" s="134"/>
      <c r="BO28" s="134"/>
      <c r="BP28" s="134"/>
      <c r="BQ28" s="134"/>
      <c r="BR28" s="134"/>
      <c r="BS28" s="134"/>
      <c r="BT28" s="134"/>
      <c r="BU28" s="134"/>
      <c r="BV28" s="134"/>
      <c r="BW28" s="134"/>
      <c r="BX28" s="134"/>
      <c r="BY28" s="134"/>
      <c r="BZ28" s="134"/>
      <c r="CA28" s="134"/>
      <c r="CB28" s="134"/>
      <c r="CC28" s="134"/>
      <c r="CD28" s="134"/>
      <c r="CE28" s="134"/>
      <c r="CF28" s="134"/>
      <c r="CG28" s="134"/>
      <c r="CH28" s="134"/>
      <c r="CI28" s="134"/>
      <c r="CJ28" s="134"/>
      <c r="CK28" s="134"/>
      <c r="CL28" s="134"/>
      <c r="CM28" s="134"/>
      <c r="CN28" s="134"/>
      <c r="CO28" s="134"/>
      <c r="CP28" s="134"/>
      <c r="CQ28" s="134"/>
      <c r="CR28" s="134"/>
      <c r="CS28" s="213"/>
    </row>
    <row r="29" s="124" customFormat="1" ht="409" hidden="1" customHeight="1" spans="1:97">
      <c r="A29" s="151">
        <v>9</v>
      </c>
      <c r="B29" s="152" t="s">
        <v>303</v>
      </c>
      <c r="C29" s="161">
        <v>2025</v>
      </c>
      <c r="D29" s="153" t="s">
        <v>304</v>
      </c>
      <c r="E29" s="154" t="s">
        <v>40</v>
      </c>
      <c r="F29" s="154" t="s">
        <v>65</v>
      </c>
      <c r="G29" s="154" t="s">
        <v>47</v>
      </c>
      <c r="H29" s="154" t="s">
        <v>305</v>
      </c>
      <c r="I29" s="154" t="s">
        <v>70</v>
      </c>
      <c r="J29" s="153" t="s">
        <v>389</v>
      </c>
      <c r="K29" s="152">
        <v>1800</v>
      </c>
      <c r="L29" s="152">
        <v>659</v>
      </c>
      <c r="M29" s="152">
        <v>2803</v>
      </c>
      <c r="N29" s="152">
        <v>1200</v>
      </c>
      <c r="O29" s="152">
        <v>1200</v>
      </c>
      <c r="P29" s="152">
        <v>800</v>
      </c>
      <c r="Q29" s="152"/>
      <c r="R29" s="152">
        <v>400</v>
      </c>
      <c r="S29" s="152"/>
      <c r="T29" s="152"/>
      <c r="U29" s="152"/>
      <c r="V29" s="152"/>
      <c r="W29" s="152"/>
      <c r="X29" s="152"/>
      <c r="Y29" s="152"/>
      <c r="Z29" s="152"/>
      <c r="AA29" s="152"/>
      <c r="AB29" s="152"/>
      <c r="AC29" s="154" t="s">
        <v>83</v>
      </c>
      <c r="AD29" s="154" t="s">
        <v>84</v>
      </c>
      <c r="AE29" s="152" t="s">
        <v>72</v>
      </c>
      <c r="AF29" s="152" t="s">
        <v>54</v>
      </c>
      <c r="AG29" s="152" t="s">
        <v>55</v>
      </c>
      <c r="AH29" s="153" t="s">
        <v>390</v>
      </c>
      <c r="AI29" s="153" t="s">
        <v>308</v>
      </c>
      <c r="AJ29" s="175" t="s">
        <v>402</v>
      </c>
      <c r="AK29" s="152" t="s">
        <v>403</v>
      </c>
      <c r="AL29" s="152" t="s">
        <v>367</v>
      </c>
      <c r="AM29" s="204"/>
      <c r="AN29" s="134"/>
      <c r="AO29" s="134"/>
      <c r="AP29" s="134"/>
      <c r="AQ29" s="134"/>
      <c r="AR29" s="134"/>
      <c r="AS29" s="134"/>
      <c r="AT29" s="134"/>
      <c r="AU29" s="134"/>
      <c r="AV29" s="134"/>
      <c r="AW29" s="134"/>
      <c r="AX29" s="134"/>
      <c r="AY29" s="134"/>
      <c r="AZ29" s="134"/>
      <c r="BA29" s="134"/>
      <c r="BB29" s="134"/>
      <c r="BC29" s="134"/>
      <c r="BD29" s="134"/>
      <c r="BE29" s="134"/>
      <c r="BF29" s="134"/>
      <c r="BG29" s="134"/>
      <c r="BH29" s="134"/>
      <c r="BI29" s="134"/>
      <c r="BJ29" s="134"/>
      <c r="BK29" s="134"/>
      <c r="BL29" s="134"/>
      <c r="BM29" s="134"/>
      <c r="BN29" s="134"/>
      <c r="BO29" s="134"/>
      <c r="BP29" s="134"/>
      <c r="BQ29" s="134"/>
      <c r="BR29" s="134"/>
      <c r="BS29" s="134"/>
      <c r="BT29" s="134"/>
      <c r="BU29" s="134"/>
      <c r="BV29" s="134"/>
      <c r="BW29" s="134"/>
      <c r="BX29" s="134"/>
      <c r="BY29" s="134"/>
      <c r="BZ29" s="134"/>
      <c r="CA29" s="134"/>
      <c r="CB29" s="134"/>
      <c r="CC29" s="134"/>
      <c r="CD29" s="134"/>
      <c r="CE29" s="134"/>
      <c r="CF29" s="134"/>
      <c r="CG29" s="134"/>
      <c r="CH29" s="134"/>
      <c r="CI29" s="134"/>
      <c r="CJ29" s="134"/>
      <c r="CK29" s="134"/>
      <c r="CL29" s="134"/>
      <c r="CM29" s="134"/>
      <c r="CN29" s="134"/>
      <c r="CO29" s="134"/>
      <c r="CP29" s="134"/>
      <c r="CQ29" s="134"/>
      <c r="CR29" s="134"/>
      <c r="CS29" s="213"/>
    </row>
    <row r="30" s="125" customFormat="1" ht="100" hidden="1" customHeight="1" spans="1:96">
      <c r="A30" s="156" t="s">
        <v>58</v>
      </c>
      <c r="B30" s="148" t="s">
        <v>95</v>
      </c>
      <c r="C30" s="148"/>
      <c r="D30" s="148"/>
      <c r="E30" s="149"/>
      <c r="F30" s="149"/>
      <c r="G30" s="149"/>
      <c r="H30" s="149"/>
      <c r="I30" s="149"/>
      <c r="J30" s="148"/>
      <c r="K30" s="174"/>
      <c r="L30" s="174"/>
      <c r="M30" s="174"/>
      <c r="N30" s="174"/>
      <c r="O30" s="174"/>
      <c r="P30" s="174"/>
      <c r="Q30" s="174"/>
      <c r="R30" s="174"/>
      <c r="S30" s="174"/>
      <c r="T30" s="174"/>
      <c r="U30" s="174"/>
      <c r="V30" s="174"/>
      <c r="W30" s="174"/>
      <c r="X30" s="174"/>
      <c r="Y30" s="174"/>
      <c r="Z30" s="174"/>
      <c r="AA30" s="174"/>
      <c r="AB30" s="174"/>
      <c r="AC30" s="185"/>
      <c r="AD30" s="185"/>
      <c r="AE30" s="185"/>
      <c r="AF30" s="185"/>
      <c r="AG30" s="192"/>
      <c r="AH30" s="192"/>
      <c r="AI30" s="192"/>
      <c r="AJ30" s="192"/>
      <c r="AK30" s="192"/>
      <c r="AL30" s="192"/>
      <c r="AM30" s="192"/>
      <c r="AN30" s="209"/>
      <c r="AO30" s="209"/>
      <c r="AP30" s="209"/>
      <c r="AQ30" s="209"/>
      <c r="AR30" s="209"/>
      <c r="AS30" s="209"/>
      <c r="AT30" s="209"/>
      <c r="AU30" s="209"/>
      <c r="AV30" s="209"/>
      <c r="AW30" s="209"/>
      <c r="AX30" s="209"/>
      <c r="AY30" s="209"/>
      <c r="AZ30" s="209"/>
      <c r="BA30" s="209"/>
      <c r="BB30" s="209"/>
      <c r="BC30" s="209"/>
      <c r="BD30" s="209"/>
      <c r="BE30" s="209"/>
      <c r="BF30" s="209"/>
      <c r="BG30" s="209"/>
      <c r="BH30" s="209"/>
      <c r="BI30" s="209"/>
      <c r="BJ30" s="209"/>
      <c r="BK30" s="209"/>
      <c r="BL30" s="209"/>
      <c r="BM30" s="209"/>
      <c r="BN30" s="209"/>
      <c r="BO30" s="209"/>
      <c r="BP30" s="209"/>
      <c r="BQ30" s="209"/>
      <c r="BR30" s="209"/>
      <c r="BS30" s="209"/>
      <c r="BT30" s="209"/>
      <c r="BU30" s="209"/>
      <c r="BV30" s="209"/>
      <c r="BW30" s="209"/>
      <c r="BX30" s="209"/>
      <c r="BY30" s="209"/>
      <c r="BZ30" s="209"/>
      <c r="CA30" s="209"/>
      <c r="CB30" s="209"/>
      <c r="CC30" s="209"/>
      <c r="CD30" s="209"/>
      <c r="CE30" s="209"/>
      <c r="CF30" s="209"/>
      <c r="CG30" s="209"/>
      <c r="CH30" s="209"/>
      <c r="CI30" s="209"/>
      <c r="CJ30" s="209"/>
      <c r="CK30" s="209"/>
      <c r="CL30" s="209"/>
      <c r="CM30" s="209"/>
      <c r="CN30" s="209"/>
      <c r="CO30" s="209"/>
      <c r="CP30" s="209"/>
      <c r="CQ30" s="209"/>
      <c r="CR30" s="209"/>
    </row>
    <row r="31" s="125" customFormat="1" ht="100" hidden="1" customHeight="1" spans="1:96">
      <c r="A31" s="156" t="s">
        <v>58</v>
      </c>
      <c r="B31" s="148" t="s">
        <v>404</v>
      </c>
      <c r="C31" s="148"/>
      <c r="D31" s="148"/>
      <c r="E31" s="149"/>
      <c r="F31" s="149"/>
      <c r="G31" s="149"/>
      <c r="H31" s="149"/>
      <c r="I31" s="149"/>
      <c r="J31" s="148"/>
      <c r="K31" s="174">
        <v>0</v>
      </c>
      <c r="L31" s="174">
        <v>0</v>
      </c>
      <c r="M31" s="174">
        <v>0</v>
      </c>
      <c r="N31" s="174">
        <v>0</v>
      </c>
      <c r="O31" s="174">
        <v>0</v>
      </c>
      <c r="P31" s="174">
        <v>0</v>
      </c>
      <c r="Q31" s="174">
        <v>0</v>
      </c>
      <c r="R31" s="174">
        <v>0</v>
      </c>
      <c r="S31" s="174">
        <v>0</v>
      </c>
      <c r="T31" s="174">
        <v>0</v>
      </c>
      <c r="U31" s="174">
        <v>0</v>
      </c>
      <c r="V31" s="174">
        <v>0</v>
      </c>
      <c r="W31" s="174">
        <v>0</v>
      </c>
      <c r="X31" s="174">
        <v>0</v>
      </c>
      <c r="Y31" s="174">
        <v>0</v>
      </c>
      <c r="Z31" s="174">
        <v>0</v>
      </c>
      <c r="AA31" s="174">
        <v>0</v>
      </c>
      <c r="AB31" s="174">
        <v>0</v>
      </c>
      <c r="AC31" s="185"/>
      <c r="AD31" s="185"/>
      <c r="AE31" s="185"/>
      <c r="AF31" s="185"/>
      <c r="AG31" s="192"/>
      <c r="AH31" s="192"/>
      <c r="AI31" s="192"/>
      <c r="AJ31" s="192"/>
      <c r="AK31" s="192"/>
      <c r="AL31" s="192"/>
      <c r="AM31" s="192"/>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row>
    <row r="32" s="125" customFormat="1" ht="100" hidden="1" customHeight="1" spans="1:96">
      <c r="A32" s="156" t="s">
        <v>41</v>
      </c>
      <c r="B32" s="148" t="s">
        <v>104</v>
      </c>
      <c r="C32" s="148"/>
      <c r="D32" s="148"/>
      <c r="E32" s="149"/>
      <c r="F32" s="149"/>
      <c r="G32" s="149"/>
      <c r="H32" s="149"/>
      <c r="I32" s="149"/>
      <c r="J32" s="148"/>
      <c r="K32" s="174">
        <f t="shared" ref="K32:AB32" si="11">K33+K34+K38+K39</f>
        <v>1300</v>
      </c>
      <c r="L32" s="174">
        <f t="shared" si="11"/>
        <v>1012</v>
      </c>
      <c r="M32" s="174">
        <f t="shared" si="11"/>
        <v>3527</v>
      </c>
      <c r="N32" s="174">
        <f t="shared" si="11"/>
        <v>650</v>
      </c>
      <c r="O32" s="174">
        <f t="shared" si="11"/>
        <v>650</v>
      </c>
      <c r="P32" s="174">
        <f t="shared" si="11"/>
        <v>650</v>
      </c>
      <c r="Q32" s="174">
        <f t="shared" si="11"/>
        <v>0</v>
      </c>
      <c r="R32" s="174">
        <f t="shared" si="11"/>
        <v>0</v>
      </c>
      <c r="S32" s="174">
        <f t="shared" si="11"/>
        <v>0</v>
      </c>
      <c r="T32" s="174">
        <f t="shared" si="11"/>
        <v>0</v>
      </c>
      <c r="U32" s="174">
        <f t="shared" si="11"/>
        <v>0</v>
      </c>
      <c r="V32" s="174">
        <f t="shared" si="11"/>
        <v>0</v>
      </c>
      <c r="W32" s="174">
        <f t="shared" si="11"/>
        <v>0</v>
      </c>
      <c r="X32" s="174">
        <f t="shared" si="11"/>
        <v>0</v>
      </c>
      <c r="Y32" s="174">
        <f t="shared" si="11"/>
        <v>0</v>
      </c>
      <c r="Z32" s="174">
        <f t="shared" si="11"/>
        <v>0</v>
      </c>
      <c r="AA32" s="174">
        <f t="shared" si="11"/>
        <v>0</v>
      </c>
      <c r="AB32" s="174">
        <f t="shared" si="11"/>
        <v>0</v>
      </c>
      <c r="AC32" s="185"/>
      <c r="AD32" s="185"/>
      <c r="AE32" s="185"/>
      <c r="AF32" s="185"/>
      <c r="AG32" s="192"/>
      <c r="AH32" s="192"/>
      <c r="AI32" s="192"/>
      <c r="AJ32" s="192"/>
      <c r="AK32" s="192"/>
      <c r="AL32" s="192"/>
      <c r="AM32" s="192"/>
      <c r="AN32" s="209"/>
      <c r="AO32" s="209"/>
      <c r="AP32" s="209"/>
      <c r="AQ32" s="209"/>
      <c r="AR32" s="209"/>
      <c r="AS32" s="209"/>
      <c r="AT32" s="209"/>
      <c r="AU32" s="209"/>
      <c r="AV32" s="209"/>
      <c r="AW32" s="209"/>
      <c r="AX32" s="209"/>
      <c r="AY32" s="209"/>
      <c r="AZ32" s="209"/>
      <c r="BA32" s="209"/>
      <c r="BB32" s="209"/>
      <c r="BC32" s="209"/>
      <c r="BD32" s="209"/>
      <c r="BE32" s="209"/>
      <c r="BF32" s="209"/>
      <c r="BG32" s="209"/>
      <c r="BH32" s="209"/>
      <c r="BI32" s="209"/>
      <c r="BJ32" s="209"/>
      <c r="BK32" s="209"/>
      <c r="BL32" s="209"/>
      <c r="BM32" s="209"/>
      <c r="BN32" s="209"/>
      <c r="BO32" s="209"/>
      <c r="BP32" s="209"/>
      <c r="BQ32" s="209"/>
      <c r="BR32" s="209"/>
      <c r="BS32" s="209"/>
      <c r="BT32" s="209"/>
      <c r="BU32" s="209"/>
      <c r="BV32" s="209"/>
      <c r="BW32" s="209"/>
      <c r="BX32" s="209"/>
      <c r="BY32" s="209"/>
      <c r="BZ32" s="209"/>
      <c r="CA32" s="209"/>
      <c r="CB32" s="209"/>
      <c r="CC32" s="209"/>
      <c r="CD32" s="209"/>
      <c r="CE32" s="209"/>
      <c r="CF32" s="209"/>
      <c r="CG32" s="209"/>
      <c r="CH32" s="209"/>
      <c r="CI32" s="209"/>
      <c r="CJ32" s="209"/>
      <c r="CK32" s="209"/>
      <c r="CL32" s="209"/>
      <c r="CM32" s="209"/>
      <c r="CN32" s="209"/>
      <c r="CO32" s="209"/>
      <c r="CP32" s="209"/>
      <c r="CQ32" s="209"/>
      <c r="CR32" s="209"/>
    </row>
    <row r="33" s="125" customFormat="1" ht="100" hidden="1" customHeight="1" spans="1:96">
      <c r="A33" s="156" t="s">
        <v>58</v>
      </c>
      <c r="B33" s="148" t="s">
        <v>105</v>
      </c>
      <c r="C33" s="148"/>
      <c r="D33" s="148"/>
      <c r="E33" s="149"/>
      <c r="F33" s="149"/>
      <c r="G33" s="149"/>
      <c r="H33" s="149"/>
      <c r="I33" s="149"/>
      <c r="J33" s="148"/>
      <c r="K33" s="174"/>
      <c r="L33" s="174"/>
      <c r="M33" s="174"/>
      <c r="N33" s="174"/>
      <c r="O33" s="174"/>
      <c r="P33" s="174"/>
      <c r="Q33" s="174"/>
      <c r="R33" s="174"/>
      <c r="S33" s="174"/>
      <c r="T33" s="174"/>
      <c r="U33" s="174"/>
      <c r="V33" s="174"/>
      <c r="W33" s="174"/>
      <c r="X33" s="174"/>
      <c r="Y33" s="174"/>
      <c r="Z33" s="174"/>
      <c r="AA33" s="174"/>
      <c r="AB33" s="174"/>
      <c r="AC33" s="185"/>
      <c r="AD33" s="185"/>
      <c r="AE33" s="185"/>
      <c r="AF33" s="185"/>
      <c r="AG33" s="192"/>
      <c r="AH33" s="192"/>
      <c r="AI33" s="192"/>
      <c r="AJ33" s="192"/>
      <c r="AK33" s="192"/>
      <c r="AL33" s="192"/>
      <c r="AM33" s="192"/>
      <c r="AN33" s="209"/>
      <c r="AO33" s="209"/>
      <c r="AP33" s="209"/>
      <c r="AQ33" s="209"/>
      <c r="AR33" s="209"/>
      <c r="AS33" s="209"/>
      <c r="AT33" s="209"/>
      <c r="AU33" s="209"/>
      <c r="AV33" s="209"/>
      <c r="AW33" s="209"/>
      <c r="AX33" s="209"/>
      <c r="AY33" s="209"/>
      <c r="AZ33" s="209"/>
      <c r="BA33" s="209"/>
      <c r="BB33" s="209"/>
      <c r="BC33" s="209"/>
      <c r="BD33" s="209"/>
      <c r="BE33" s="209"/>
      <c r="BF33" s="209"/>
      <c r="BG33" s="209"/>
      <c r="BH33" s="209"/>
      <c r="BI33" s="209"/>
      <c r="BJ33" s="209"/>
      <c r="BK33" s="209"/>
      <c r="BL33" s="209"/>
      <c r="BM33" s="209"/>
      <c r="BN33" s="209"/>
      <c r="BO33" s="209"/>
      <c r="BP33" s="209"/>
      <c r="BQ33" s="209"/>
      <c r="BR33" s="209"/>
      <c r="BS33" s="209"/>
      <c r="BT33" s="209"/>
      <c r="BU33" s="209"/>
      <c r="BV33" s="209"/>
      <c r="BW33" s="209"/>
      <c r="BX33" s="209"/>
      <c r="BY33" s="209"/>
      <c r="BZ33" s="209"/>
      <c r="CA33" s="209"/>
      <c r="CB33" s="209"/>
      <c r="CC33" s="209"/>
      <c r="CD33" s="209"/>
      <c r="CE33" s="209"/>
      <c r="CF33" s="209"/>
      <c r="CG33" s="209"/>
      <c r="CH33" s="209"/>
      <c r="CI33" s="209"/>
      <c r="CJ33" s="209"/>
      <c r="CK33" s="209"/>
      <c r="CL33" s="209"/>
      <c r="CM33" s="209"/>
      <c r="CN33" s="209"/>
      <c r="CO33" s="209"/>
      <c r="CP33" s="209"/>
      <c r="CQ33" s="209"/>
      <c r="CR33" s="209"/>
    </row>
    <row r="34" s="125" customFormat="1" ht="100" hidden="1" customHeight="1" spans="1:96">
      <c r="A34" s="156" t="s">
        <v>58</v>
      </c>
      <c r="B34" s="148" t="s">
        <v>106</v>
      </c>
      <c r="C34" s="148"/>
      <c r="D34" s="148"/>
      <c r="E34" s="149"/>
      <c r="F34" s="149"/>
      <c r="G34" s="149"/>
      <c r="H34" s="149"/>
      <c r="I34" s="149"/>
      <c r="J34" s="148"/>
      <c r="K34" s="174">
        <f t="shared" ref="K34:AB34" si="12">SUM(K35:K37)</f>
        <v>1300</v>
      </c>
      <c r="L34" s="174">
        <f t="shared" si="12"/>
        <v>1012</v>
      </c>
      <c r="M34" s="174">
        <f t="shared" si="12"/>
        <v>3527</v>
      </c>
      <c r="N34" s="174">
        <f t="shared" si="12"/>
        <v>650</v>
      </c>
      <c r="O34" s="174">
        <f t="shared" si="12"/>
        <v>650</v>
      </c>
      <c r="P34" s="174">
        <f t="shared" si="12"/>
        <v>650</v>
      </c>
      <c r="Q34" s="174">
        <f t="shared" si="12"/>
        <v>0</v>
      </c>
      <c r="R34" s="174">
        <f t="shared" si="12"/>
        <v>0</v>
      </c>
      <c r="S34" s="174">
        <f t="shared" si="12"/>
        <v>0</v>
      </c>
      <c r="T34" s="174">
        <f t="shared" si="12"/>
        <v>0</v>
      </c>
      <c r="U34" s="174">
        <f t="shared" si="12"/>
        <v>0</v>
      </c>
      <c r="V34" s="174">
        <f t="shared" si="12"/>
        <v>0</v>
      </c>
      <c r="W34" s="174">
        <f t="shared" si="12"/>
        <v>0</v>
      </c>
      <c r="X34" s="174">
        <f t="shared" si="12"/>
        <v>0</v>
      </c>
      <c r="Y34" s="174">
        <f t="shared" si="12"/>
        <v>0</v>
      </c>
      <c r="Z34" s="174">
        <f t="shared" si="12"/>
        <v>0</v>
      </c>
      <c r="AA34" s="174">
        <f t="shared" si="12"/>
        <v>0</v>
      </c>
      <c r="AB34" s="174">
        <f t="shared" si="12"/>
        <v>0</v>
      </c>
      <c r="AC34" s="185"/>
      <c r="AD34" s="185"/>
      <c r="AE34" s="185"/>
      <c r="AF34" s="185"/>
      <c r="AG34" s="192"/>
      <c r="AH34" s="192"/>
      <c r="AI34" s="192"/>
      <c r="AJ34" s="192"/>
      <c r="AK34" s="192"/>
      <c r="AL34" s="192"/>
      <c r="AM34" s="192"/>
      <c r="AN34" s="209"/>
      <c r="AO34" s="209"/>
      <c r="AP34" s="209"/>
      <c r="AQ34" s="209"/>
      <c r="AR34" s="209"/>
      <c r="AS34" s="209"/>
      <c r="AT34" s="209"/>
      <c r="AU34" s="209"/>
      <c r="AV34" s="209"/>
      <c r="AW34" s="209"/>
      <c r="AX34" s="209"/>
      <c r="AY34" s="209"/>
      <c r="AZ34" s="209"/>
      <c r="BA34" s="209"/>
      <c r="BB34" s="209"/>
      <c r="BC34" s="209"/>
      <c r="BD34" s="209"/>
      <c r="BE34" s="209"/>
      <c r="BF34" s="209"/>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C34" s="209"/>
      <c r="CD34" s="209"/>
      <c r="CE34" s="209"/>
      <c r="CF34" s="209"/>
      <c r="CG34" s="209"/>
      <c r="CH34" s="209"/>
      <c r="CI34" s="209"/>
      <c r="CJ34" s="209"/>
      <c r="CK34" s="209"/>
      <c r="CL34" s="209"/>
      <c r="CM34" s="209"/>
      <c r="CN34" s="209"/>
      <c r="CO34" s="209"/>
      <c r="CP34" s="209"/>
      <c r="CQ34" s="209"/>
      <c r="CR34" s="209"/>
    </row>
    <row r="35" s="124" customFormat="1" ht="409" hidden="1" customHeight="1" spans="1:97">
      <c r="A35" s="151">
        <v>10</v>
      </c>
      <c r="B35" s="152" t="s">
        <v>107</v>
      </c>
      <c r="C35" s="161">
        <v>2025</v>
      </c>
      <c r="D35" s="153" t="s">
        <v>108</v>
      </c>
      <c r="E35" s="154" t="s">
        <v>40</v>
      </c>
      <c r="F35" s="154" t="s">
        <v>109</v>
      </c>
      <c r="G35" s="154" t="s">
        <v>47</v>
      </c>
      <c r="H35" s="154" t="s">
        <v>110</v>
      </c>
      <c r="I35" s="154" t="s">
        <v>111</v>
      </c>
      <c r="J35" s="153" t="s">
        <v>309</v>
      </c>
      <c r="K35" s="154">
        <v>600</v>
      </c>
      <c r="L35" s="152">
        <v>336</v>
      </c>
      <c r="M35" s="152">
        <v>1251</v>
      </c>
      <c r="N35" s="154">
        <v>300</v>
      </c>
      <c r="O35" s="152">
        <v>300</v>
      </c>
      <c r="P35" s="152">
        <v>300</v>
      </c>
      <c r="Q35" s="154"/>
      <c r="R35" s="152"/>
      <c r="S35" s="152"/>
      <c r="T35" s="154"/>
      <c r="U35" s="152"/>
      <c r="V35" s="152"/>
      <c r="W35" s="154"/>
      <c r="X35" s="152"/>
      <c r="Y35" s="152"/>
      <c r="Z35" s="154"/>
      <c r="AA35" s="152"/>
      <c r="AB35" s="152"/>
      <c r="AC35" s="153" t="s">
        <v>113</v>
      </c>
      <c r="AD35" s="154" t="s">
        <v>114</v>
      </c>
      <c r="AE35" s="154" t="s">
        <v>72</v>
      </c>
      <c r="AF35" s="152" t="s">
        <v>54</v>
      </c>
      <c r="AG35" s="152" t="s">
        <v>55</v>
      </c>
      <c r="AH35" s="167" t="s">
        <v>310</v>
      </c>
      <c r="AI35" s="255" t="s">
        <v>391</v>
      </c>
      <c r="AJ35" s="175" t="s">
        <v>402</v>
      </c>
      <c r="AK35" s="152" t="s">
        <v>403</v>
      </c>
      <c r="AL35" s="233" t="s">
        <v>312</v>
      </c>
      <c r="AN35" s="134"/>
      <c r="AO35" s="134"/>
      <c r="AP35" s="134"/>
      <c r="AQ35" s="134"/>
      <c r="AR35" s="134"/>
      <c r="AS35" s="134"/>
      <c r="AT35" s="134"/>
      <c r="AU35" s="134"/>
      <c r="AV35" s="134"/>
      <c r="AW35" s="134"/>
      <c r="AX35" s="134"/>
      <c r="AY35" s="134"/>
      <c r="AZ35" s="134"/>
      <c r="BA35" s="134"/>
      <c r="BB35" s="134"/>
      <c r="BC35" s="134"/>
      <c r="BD35" s="134"/>
      <c r="BE35" s="134"/>
      <c r="BF35" s="134"/>
      <c r="BG35" s="134"/>
      <c r="BH35" s="134"/>
      <c r="BI35" s="134"/>
      <c r="BJ35" s="134"/>
      <c r="BK35" s="134"/>
      <c r="BL35" s="134"/>
      <c r="BM35" s="134"/>
      <c r="BN35" s="134"/>
      <c r="BO35" s="134"/>
      <c r="BP35" s="134"/>
      <c r="BQ35" s="134"/>
      <c r="BR35" s="134"/>
      <c r="BS35" s="134"/>
      <c r="BT35" s="134"/>
      <c r="BU35" s="134"/>
      <c r="BV35" s="134"/>
      <c r="BW35" s="134"/>
      <c r="BX35" s="134"/>
      <c r="BY35" s="134"/>
      <c r="BZ35" s="134"/>
      <c r="CA35" s="134"/>
      <c r="CB35" s="134"/>
      <c r="CC35" s="134"/>
      <c r="CD35" s="134"/>
      <c r="CE35" s="134"/>
      <c r="CF35" s="134"/>
      <c r="CG35" s="134"/>
      <c r="CH35" s="134"/>
      <c r="CI35" s="134"/>
      <c r="CJ35" s="134"/>
      <c r="CK35" s="134"/>
      <c r="CL35" s="134"/>
      <c r="CM35" s="134"/>
      <c r="CN35" s="134"/>
      <c r="CO35" s="134"/>
      <c r="CP35" s="134"/>
      <c r="CQ35" s="134"/>
      <c r="CR35" s="134"/>
      <c r="CS35" s="213"/>
    </row>
    <row r="36" s="124" customFormat="1" ht="312" hidden="1" customHeight="1" spans="1:97">
      <c r="A36" s="151">
        <v>11</v>
      </c>
      <c r="B36" s="152" t="s">
        <v>392</v>
      </c>
      <c r="C36" s="241">
        <v>2025</v>
      </c>
      <c r="D36" s="241" t="s">
        <v>393</v>
      </c>
      <c r="E36" s="154" t="s">
        <v>40</v>
      </c>
      <c r="F36" s="154" t="s">
        <v>46</v>
      </c>
      <c r="G36" s="152" t="s">
        <v>47</v>
      </c>
      <c r="H36" s="242" t="s">
        <v>315</v>
      </c>
      <c r="I36" s="242" t="s">
        <v>70</v>
      </c>
      <c r="J36" s="241" t="s">
        <v>394</v>
      </c>
      <c r="K36" s="248">
        <v>400</v>
      </c>
      <c r="L36" s="248">
        <v>338</v>
      </c>
      <c r="M36" s="248">
        <v>1138</v>
      </c>
      <c r="N36" s="248">
        <v>190</v>
      </c>
      <c r="O36" s="248">
        <v>190</v>
      </c>
      <c r="P36" s="248">
        <v>190</v>
      </c>
      <c r="Q36" s="248"/>
      <c r="R36" s="248"/>
      <c r="S36" s="248"/>
      <c r="T36" s="248"/>
      <c r="U36" s="248"/>
      <c r="V36" s="248"/>
      <c r="W36" s="248"/>
      <c r="X36" s="248"/>
      <c r="Y36" s="248"/>
      <c r="Z36" s="248"/>
      <c r="AA36" s="248"/>
      <c r="AB36" s="248"/>
      <c r="AC36" s="254" t="s">
        <v>317</v>
      </c>
      <c r="AD36" s="254" t="s">
        <v>318</v>
      </c>
      <c r="AE36" s="254" t="s">
        <v>72</v>
      </c>
      <c r="AF36" s="152" t="s">
        <v>54</v>
      </c>
      <c r="AG36" s="152" t="s">
        <v>55</v>
      </c>
      <c r="AH36" s="167" t="s">
        <v>395</v>
      </c>
      <c r="AI36" s="167" t="s">
        <v>396</v>
      </c>
      <c r="AJ36" s="175" t="s">
        <v>402</v>
      </c>
      <c r="AK36" s="152" t="s">
        <v>403</v>
      </c>
      <c r="AL36" s="152" t="s">
        <v>367</v>
      </c>
      <c r="AM36" s="204"/>
      <c r="AN36" s="134"/>
      <c r="AO36" s="134"/>
      <c r="AP36" s="134"/>
      <c r="AQ36" s="134"/>
      <c r="AR36" s="134"/>
      <c r="AS36" s="134"/>
      <c r="AT36" s="134"/>
      <c r="AU36" s="134"/>
      <c r="AV36" s="134"/>
      <c r="AW36" s="134"/>
      <c r="AX36" s="134"/>
      <c r="AY36" s="134"/>
      <c r="AZ36" s="134"/>
      <c r="BA36" s="134"/>
      <c r="BB36" s="134"/>
      <c r="BC36" s="134"/>
      <c r="BD36" s="134"/>
      <c r="BE36" s="134"/>
      <c r="BF36" s="134"/>
      <c r="BG36" s="134"/>
      <c r="BH36" s="134"/>
      <c r="BI36" s="134"/>
      <c r="BJ36" s="134"/>
      <c r="BK36" s="134"/>
      <c r="BL36" s="134"/>
      <c r="BM36" s="134"/>
      <c r="BN36" s="134"/>
      <c r="BO36" s="134"/>
      <c r="BP36" s="134"/>
      <c r="BQ36" s="134"/>
      <c r="BR36" s="134"/>
      <c r="BS36" s="134"/>
      <c r="BT36" s="134"/>
      <c r="BU36" s="134"/>
      <c r="BV36" s="134"/>
      <c r="BW36" s="134"/>
      <c r="BX36" s="134"/>
      <c r="BY36" s="134"/>
      <c r="BZ36" s="134"/>
      <c r="CA36" s="134"/>
      <c r="CB36" s="134"/>
      <c r="CC36" s="134"/>
      <c r="CD36" s="134"/>
      <c r="CE36" s="134"/>
      <c r="CF36" s="134"/>
      <c r="CG36" s="134"/>
      <c r="CH36" s="134"/>
      <c r="CI36" s="134"/>
      <c r="CJ36" s="134"/>
      <c r="CK36" s="134"/>
      <c r="CL36" s="134"/>
      <c r="CM36" s="134"/>
      <c r="CN36" s="134"/>
      <c r="CO36" s="134"/>
      <c r="CP36" s="134"/>
      <c r="CQ36" s="134"/>
      <c r="CR36" s="134"/>
      <c r="CS36" s="213"/>
    </row>
    <row r="37" s="121" customFormat="1" ht="346" hidden="1" customHeight="1" spans="1:97">
      <c r="A37" s="151">
        <v>12</v>
      </c>
      <c r="B37" s="152" t="s">
        <v>313</v>
      </c>
      <c r="C37" s="153">
        <v>2025</v>
      </c>
      <c r="D37" s="153" t="s">
        <v>314</v>
      </c>
      <c r="E37" s="154" t="s">
        <v>40</v>
      </c>
      <c r="F37" s="154" t="s">
        <v>46</v>
      </c>
      <c r="G37" s="152" t="s">
        <v>47</v>
      </c>
      <c r="H37" s="154" t="s">
        <v>315</v>
      </c>
      <c r="I37" s="154" t="s">
        <v>70</v>
      </c>
      <c r="J37" s="153" t="s">
        <v>397</v>
      </c>
      <c r="K37" s="175">
        <v>300</v>
      </c>
      <c r="L37" s="175">
        <v>338</v>
      </c>
      <c r="M37" s="175">
        <v>1138</v>
      </c>
      <c r="N37" s="175">
        <v>160</v>
      </c>
      <c r="O37" s="175">
        <v>160</v>
      </c>
      <c r="P37" s="175">
        <v>160</v>
      </c>
      <c r="Q37" s="175"/>
      <c r="R37" s="175"/>
      <c r="S37" s="175"/>
      <c r="T37" s="175"/>
      <c r="U37" s="175"/>
      <c r="V37" s="175"/>
      <c r="W37" s="175"/>
      <c r="X37" s="175"/>
      <c r="Y37" s="175"/>
      <c r="Z37" s="175"/>
      <c r="AA37" s="175"/>
      <c r="AB37" s="175"/>
      <c r="AC37" s="152" t="s">
        <v>317</v>
      </c>
      <c r="AD37" s="152" t="s">
        <v>318</v>
      </c>
      <c r="AE37" s="152" t="s">
        <v>72</v>
      </c>
      <c r="AF37" s="152" t="s">
        <v>54</v>
      </c>
      <c r="AG37" s="152" t="s">
        <v>55</v>
      </c>
      <c r="AH37" s="167" t="s">
        <v>395</v>
      </c>
      <c r="AI37" s="167" t="s">
        <v>396</v>
      </c>
      <c r="AJ37" s="175" t="s">
        <v>402</v>
      </c>
      <c r="AK37" s="152" t="s">
        <v>403</v>
      </c>
      <c r="AL37" s="152" t="s">
        <v>367</v>
      </c>
      <c r="AM37" s="204"/>
      <c r="AN37" s="205"/>
      <c r="AO37" s="205"/>
      <c r="AP37" s="205"/>
      <c r="AQ37" s="205"/>
      <c r="AR37" s="205"/>
      <c r="AS37" s="205"/>
      <c r="AT37" s="205"/>
      <c r="AU37" s="205"/>
      <c r="AV37" s="205"/>
      <c r="AW37" s="205"/>
      <c r="AX37" s="205"/>
      <c r="AY37" s="205"/>
      <c r="AZ37" s="205"/>
      <c r="BA37" s="205"/>
      <c r="BB37" s="205"/>
      <c r="BC37" s="205"/>
      <c r="BD37" s="205"/>
      <c r="BE37" s="205"/>
      <c r="BF37" s="205"/>
      <c r="BG37" s="205"/>
      <c r="BH37" s="205"/>
      <c r="BI37" s="205"/>
      <c r="BJ37" s="205"/>
      <c r="BK37" s="205"/>
      <c r="BL37" s="205"/>
      <c r="BM37" s="205"/>
      <c r="BN37" s="205"/>
      <c r="BO37" s="205"/>
      <c r="BP37" s="205"/>
      <c r="BQ37" s="205"/>
      <c r="BR37" s="205"/>
      <c r="BS37" s="205"/>
      <c r="BT37" s="205"/>
      <c r="BU37" s="205"/>
      <c r="BV37" s="205"/>
      <c r="BW37" s="205"/>
      <c r="BX37" s="205"/>
      <c r="BY37" s="205"/>
      <c r="BZ37" s="205"/>
      <c r="CA37" s="205"/>
      <c r="CB37" s="205"/>
      <c r="CC37" s="205"/>
      <c r="CD37" s="205"/>
      <c r="CE37" s="205"/>
      <c r="CF37" s="205"/>
      <c r="CG37" s="205"/>
      <c r="CH37" s="205"/>
      <c r="CI37" s="205"/>
      <c r="CJ37" s="205"/>
      <c r="CK37" s="205"/>
      <c r="CL37" s="205"/>
      <c r="CM37" s="205"/>
      <c r="CN37" s="205"/>
      <c r="CO37" s="205"/>
      <c r="CP37" s="205"/>
      <c r="CQ37" s="205"/>
      <c r="CR37" s="205"/>
      <c r="CS37" s="211"/>
    </row>
    <row r="38" s="125" customFormat="1" ht="100" hidden="1" customHeight="1" spans="1:96">
      <c r="A38" s="156" t="s">
        <v>58</v>
      </c>
      <c r="B38" s="148" t="s">
        <v>117</v>
      </c>
      <c r="C38" s="148"/>
      <c r="D38" s="148"/>
      <c r="E38" s="149"/>
      <c r="F38" s="149"/>
      <c r="G38" s="149"/>
      <c r="H38" s="149"/>
      <c r="I38" s="149"/>
      <c r="J38" s="148"/>
      <c r="K38" s="174"/>
      <c r="L38" s="174"/>
      <c r="M38" s="174"/>
      <c r="N38" s="174"/>
      <c r="O38" s="174"/>
      <c r="P38" s="174"/>
      <c r="Q38" s="174"/>
      <c r="R38" s="174"/>
      <c r="S38" s="174"/>
      <c r="T38" s="174"/>
      <c r="U38" s="174"/>
      <c r="V38" s="174"/>
      <c r="W38" s="174"/>
      <c r="X38" s="174"/>
      <c r="Y38" s="174"/>
      <c r="Z38" s="174"/>
      <c r="AA38" s="174"/>
      <c r="AB38" s="174"/>
      <c r="AC38" s="183"/>
      <c r="AD38" s="185"/>
      <c r="AE38" s="183"/>
      <c r="AF38" s="185"/>
      <c r="AG38" s="192"/>
      <c r="AH38" s="188"/>
      <c r="AI38" s="188"/>
      <c r="AJ38" s="188"/>
      <c r="AK38" s="188"/>
      <c r="AL38" s="188"/>
      <c r="AM38" s="192"/>
      <c r="AN38" s="209"/>
      <c r="AO38" s="209"/>
      <c r="AP38" s="209"/>
      <c r="AQ38" s="209"/>
      <c r="AR38" s="209"/>
      <c r="AS38" s="209"/>
      <c r="AT38" s="209"/>
      <c r="AU38" s="209"/>
      <c r="AV38" s="209"/>
      <c r="AW38" s="209"/>
      <c r="AX38" s="209"/>
      <c r="AY38" s="209"/>
      <c r="AZ38" s="209"/>
      <c r="BA38" s="209"/>
      <c r="BB38" s="209"/>
      <c r="BC38" s="209"/>
      <c r="BD38" s="209"/>
      <c r="BE38" s="209"/>
      <c r="BF38" s="209"/>
      <c r="BG38" s="209"/>
      <c r="BH38" s="209"/>
      <c r="BI38" s="209"/>
      <c r="BJ38" s="209"/>
      <c r="BK38" s="209"/>
      <c r="BL38" s="209"/>
      <c r="BM38" s="209"/>
      <c r="BN38" s="209"/>
      <c r="BO38" s="209"/>
      <c r="BP38" s="209"/>
      <c r="BQ38" s="209"/>
      <c r="BR38" s="209"/>
      <c r="BS38" s="209"/>
      <c r="BT38" s="209"/>
      <c r="BU38" s="209"/>
      <c r="BV38" s="209"/>
      <c r="BW38" s="209"/>
      <c r="BX38" s="209"/>
      <c r="BY38" s="209"/>
      <c r="BZ38" s="209"/>
      <c r="CA38" s="209"/>
      <c r="CB38" s="209"/>
      <c r="CC38" s="209"/>
      <c r="CD38" s="209"/>
      <c r="CE38" s="209"/>
      <c r="CF38" s="209"/>
      <c r="CG38" s="209"/>
      <c r="CH38" s="209"/>
      <c r="CI38" s="209"/>
      <c r="CJ38" s="209"/>
      <c r="CK38" s="209"/>
      <c r="CL38" s="209"/>
      <c r="CM38" s="209"/>
      <c r="CN38" s="209"/>
      <c r="CO38" s="209"/>
      <c r="CP38" s="209"/>
      <c r="CQ38" s="209"/>
      <c r="CR38" s="209"/>
    </row>
    <row r="39" s="122" customFormat="1" ht="100" hidden="1" customHeight="1" spans="1:96">
      <c r="A39" s="156" t="s">
        <v>58</v>
      </c>
      <c r="B39" s="148" t="s">
        <v>118</v>
      </c>
      <c r="C39" s="148"/>
      <c r="D39" s="148"/>
      <c r="E39" s="149"/>
      <c r="F39" s="149"/>
      <c r="G39" s="149"/>
      <c r="H39" s="149"/>
      <c r="I39" s="149"/>
      <c r="J39" s="148"/>
      <c r="K39" s="178"/>
      <c r="L39" s="178"/>
      <c r="M39" s="178"/>
      <c r="N39" s="178"/>
      <c r="O39" s="178"/>
      <c r="P39" s="178"/>
      <c r="Q39" s="178"/>
      <c r="R39" s="178"/>
      <c r="S39" s="178"/>
      <c r="T39" s="178"/>
      <c r="U39" s="178"/>
      <c r="V39" s="178"/>
      <c r="W39" s="178"/>
      <c r="X39" s="178"/>
      <c r="Y39" s="178"/>
      <c r="Z39" s="178"/>
      <c r="AA39" s="178"/>
      <c r="AB39" s="178"/>
      <c r="AC39" s="184"/>
      <c r="AD39" s="184"/>
      <c r="AE39" s="184"/>
      <c r="AF39" s="184"/>
      <c r="AG39" s="190"/>
      <c r="AH39" s="190"/>
      <c r="AI39" s="190"/>
      <c r="AJ39" s="190"/>
      <c r="AK39" s="190"/>
      <c r="AL39" s="190"/>
      <c r="AM39" s="190"/>
      <c r="AN39" s="206"/>
      <c r="AO39" s="206"/>
      <c r="AP39" s="206"/>
      <c r="AQ39" s="206"/>
      <c r="AR39" s="206"/>
      <c r="AS39" s="206"/>
      <c r="AT39" s="206"/>
      <c r="AU39" s="206"/>
      <c r="AV39" s="206"/>
      <c r="AW39" s="206"/>
      <c r="AX39" s="206"/>
      <c r="AY39" s="206"/>
      <c r="AZ39" s="206"/>
      <c r="BA39" s="206"/>
      <c r="BB39" s="206"/>
      <c r="BC39" s="206"/>
      <c r="BD39" s="206"/>
      <c r="BE39" s="206"/>
      <c r="BF39" s="206"/>
      <c r="BG39" s="206"/>
      <c r="BH39" s="206"/>
      <c r="BI39" s="206"/>
      <c r="BJ39" s="206"/>
      <c r="BK39" s="206"/>
      <c r="BL39" s="206"/>
      <c r="BM39" s="206"/>
      <c r="BN39" s="206"/>
      <c r="BO39" s="206"/>
      <c r="BP39" s="206"/>
      <c r="BQ39" s="206"/>
      <c r="BR39" s="206"/>
      <c r="BS39" s="206"/>
      <c r="BT39" s="206"/>
      <c r="BU39" s="206"/>
      <c r="BV39" s="206"/>
      <c r="BW39" s="206"/>
      <c r="BX39" s="206"/>
      <c r="BY39" s="206"/>
      <c r="BZ39" s="206"/>
      <c r="CA39" s="206"/>
      <c r="CB39" s="206"/>
      <c r="CC39" s="206"/>
      <c r="CD39" s="206"/>
      <c r="CE39" s="206"/>
      <c r="CF39" s="206"/>
      <c r="CG39" s="206"/>
      <c r="CH39" s="206"/>
      <c r="CI39" s="206"/>
      <c r="CJ39" s="206"/>
      <c r="CK39" s="206"/>
      <c r="CL39" s="206"/>
      <c r="CM39" s="206"/>
      <c r="CN39" s="206"/>
      <c r="CO39" s="206"/>
      <c r="CP39" s="206"/>
      <c r="CQ39" s="206"/>
      <c r="CR39" s="206"/>
    </row>
    <row r="40" s="122" customFormat="1" ht="100" hidden="1" customHeight="1" spans="1:96">
      <c r="A40" s="156" t="s">
        <v>41</v>
      </c>
      <c r="B40" s="148" t="s">
        <v>119</v>
      </c>
      <c r="C40" s="148"/>
      <c r="D40" s="148"/>
      <c r="E40" s="149"/>
      <c r="F40" s="149"/>
      <c r="G40" s="149"/>
      <c r="H40" s="149"/>
      <c r="I40" s="149"/>
      <c r="J40" s="148"/>
      <c r="K40" s="178">
        <f t="shared" ref="K40:AB40" si="13">K41+K44+K45</f>
        <v>31.736</v>
      </c>
      <c r="L40" s="178">
        <f t="shared" si="13"/>
        <v>92</v>
      </c>
      <c r="M40" s="178">
        <f t="shared" si="13"/>
        <v>326</v>
      </c>
      <c r="N40" s="178">
        <f t="shared" si="13"/>
        <v>1460</v>
      </c>
      <c r="O40" s="178">
        <f t="shared" si="13"/>
        <v>1460</v>
      </c>
      <c r="P40" s="178">
        <f t="shared" si="13"/>
        <v>1060</v>
      </c>
      <c r="Q40" s="178">
        <f t="shared" si="13"/>
        <v>0</v>
      </c>
      <c r="R40" s="178">
        <f t="shared" si="13"/>
        <v>400</v>
      </c>
      <c r="S40" s="178">
        <f t="shared" si="13"/>
        <v>0</v>
      </c>
      <c r="T40" s="178">
        <f t="shared" si="13"/>
        <v>0</v>
      </c>
      <c r="U40" s="178">
        <f t="shared" si="13"/>
        <v>0</v>
      </c>
      <c r="V40" s="178">
        <f t="shared" si="13"/>
        <v>0</v>
      </c>
      <c r="W40" s="178">
        <f t="shared" si="13"/>
        <v>0</v>
      </c>
      <c r="X40" s="178">
        <f t="shared" si="13"/>
        <v>0</v>
      </c>
      <c r="Y40" s="178">
        <f t="shared" si="13"/>
        <v>0</v>
      </c>
      <c r="Z40" s="178">
        <f t="shared" si="13"/>
        <v>0</v>
      </c>
      <c r="AA40" s="178">
        <f t="shared" si="13"/>
        <v>0</v>
      </c>
      <c r="AB40" s="178">
        <f t="shared" si="13"/>
        <v>0</v>
      </c>
      <c r="AC40" s="184"/>
      <c r="AD40" s="184"/>
      <c r="AE40" s="184"/>
      <c r="AF40" s="184"/>
      <c r="AG40" s="190"/>
      <c r="AH40" s="190"/>
      <c r="AI40" s="190"/>
      <c r="AJ40" s="190"/>
      <c r="AK40" s="190"/>
      <c r="AL40" s="190"/>
      <c r="AM40" s="190"/>
      <c r="AN40" s="206"/>
      <c r="AO40" s="206"/>
      <c r="AP40" s="206"/>
      <c r="AQ40" s="206"/>
      <c r="AR40" s="206"/>
      <c r="AS40" s="206"/>
      <c r="AT40" s="206"/>
      <c r="AU40" s="206"/>
      <c r="AV40" s="206"/>
      <c r="AW40" s="206"/>
      <c r="AX40" s="206"/>
      <c r="AY40" s="206"/>
      <c r="AZ40" s="206"/>
      <c r="BA40" s="206"/>
      <c r="BB40" s="206"/>
      <c r="BC40" s="206"/>
      <c r="BD40" s="206"/>
      <c r="BE40" s="206"/>
      <c r="BF40" s="206"/>
      <c r="BG40" s="206"/>
      <c r="BH40" s="206"/>
      <c r="BI40" s="206"/>
      <c r="BJ40" s="206"/>
      <c r="BK40" s="206"/>
      <c r="BL40" s="206"/>
      <c r="BM40" s="206"/>
      <c r="BN40" s="206"/>
      <c r="BO40" s="206"/>
      <c r="BP40" s="206"/>
      <c r="BQ40" s="206"/>
      <c r="BR40" s="206"/>
      <c r="BS40" s="206"/>
      <c r="BT40" s="206"/>
      <c r="BU40" s="206"/>
      <c r="BV40" s="206"/>
      <c r="BW40" s="206"/>
      <c r="BX40" s="206"/>
      <c r="BY40" s="206"/>
      <c r="BZ40" s="206"/>
      <c r="CA40" s="206"/>
      <c r="CB40" s="206"/>
      <c r="CC40" s="206"/>
      <c r="CD40" s="206"/>
      <c r="CE40" s="206"/>
      <c r="CF40" s="206"/>
      <c r="CG40" s="206"/>
      <c r="CH40" s="206"/>
      <c r="CI40" s="206"/>
      <c r="CJ40" s="206"/>
      <c r="CK40" s="206"/>
      <c r="CL40" s="206"/>
      <c r="CM40" s="206"/>
      <c r="CN40" s="206"/>
      <c r="CO40" s="206"/>
      <c r="CP40" s="206"/>
      <c r="CQ40" s="206"/>
      <c r="CR40" s="206"/>
    </row>
    <row r="41" s="122" customFormat="1" ht="100" hidden="1" customHeight="1" spans="1:96">
      <c r="A41" s="156" t="s">
        <v>58</v>
      </c>
      <c r="B41" s="148" t="s">
        <v>120</v>
      </c>
      <c r="C41" s="148"/>
      <c r="D41" s="148"/>
      <c r="E41" s="149"/>
      <c r="F41" s="149"/>
      <c r="G41" s="149"/>
      <c r="H41" s="149"/>
      <c r="I41" s="149"/>
      <c r="J41" s="148"/>
      <c r="K41" s="178">
        <f t="shared" ref="K41:AB41" si="14">SUM(K42:K43)</f>
        <v>31.736</v>
      </c>
      <c r="L41" s="178">
        <f t="shared" si="14"/>
        <v>92</v>
      </c>
      <c r="M41" s="178">
        <f t="shared" si="14"/>
        <v>326</v>
      </c>
      <c r="N41" s="178">
        <f t="shared" si="14"/>
        <v>1460</v>
      </c>
      <c r="O41" s="178">
        <f t="shared" si="14"/>
        <v>1460</v>
      </c>
      <c r="P41" s="178">
        <f t="shared" si="14"/>
        <v>1060</v>
      </c>
      <c r="Q41" s="178">
        <f t="shared" si="14"/>
        <v>0</v>
      </c>
      <c r="R41" s="178">
        <f t="shared" si="14"/>
        <v>400</v>
      </c>
      <c r="S41" s="178">
        <f t="shared" si="14"/>
        <v>0</v>
      </c>
      <c r="T41" s="178">
        <f t="shared" si="14"/>
        <v>0</v>
      </c>
      <c r="U41" s="178">
        <f t="shared" si="14"/>
        <v>0</v>
      </c>
      <c r="V41" s="178">
        <f t="shared" si="14"/>
        <v>0</v>
      </c>
      <c r="W41" s="178">
        <f t="shared" si="14"/>
        <v>0</v>
      </c>
      <c r="X41" s="178">
        <f t="shared" si="14"/>
        <v>0</v>
      </c>
      <c r="Y41" s="178">
        <f t="shared" si="14"/>
        <v>0</v>
      </c>
      <c r="Z41" s="178">
        <f t="shared" si="14"/>
        <v>0</v>
      </c>
      <c r="AA41" s="178">
        <f t="shared" si="14"/>
        <v>0</v>
      </c>
      <c r="AB41" s="178">
        <f t="shared" si="14"/>
        <v>0</v>
      </c>
      <c r="AC41" s="184"/>
      <c r="AD41" s="184"/>
      <c r="AE41" s="184"/>
      <c r="AF41" s="184"/>
      <c r="AG41" s="190"/>
      <c r="AH41" s="190"/>
      <c r="AI41" s="190"/>
      <c r="AJ41" s="190"/>
      <c r="AK41" s="190"/>
      <c r="AL41" s="190"/>
      <c r="AM41" s="190"/>
      <c r="AN41" s="206"/>
      <c r="AO41" s="206"/>
      <c r="AP41" s="206"/>
      <c r="AQ41" s="206"/>
      <c r="AR41" s="206"/>
      <c r="AS41" s="206"/>
      <c r="AT41" s="206"/>
      <c r="AU41" s="206"/>
      <c r="AV41" s="206"/>
      <c r="AW41" s="206"/>
      <c r="AX41" s="206"/>
      <c r="AY41" s="206"/>
      <c r="AZ41" s="206"/>
      <c r="BA41" s="206"/>
      <c r="BB41" s="206"/>
      <c r="BC41" s="206"/>
      <c r="BD41" s="206"/>
      <c r="BE41" s="206"/>
      <c r="BF41" s="206"/>
      <c r="BG41" s="206"/>
      <c r="BH41" s="206"/>
      <c r="BI41" s="206"/>
      <c r="BJ41" s="206"/>
      <c r="BK41" s="206"/>
      <c r="BL41" s="206"/>
      <c r="BM41" s="206"/>
      <c r="BN41" s="206"/>
      <c r="BO41" s="206"/>
      <c r="BP41" s="206"/>
      <c r="BQ41" s="206"/>
      <c r="BR41" s="206"/>
      <c r="BS41" s="206"/>
      <c r="BT41" s="206"/>
      <c r="BU41" s="206"/>
      <c r="BV41" s="206"/>
      <c r="BW41" s="206"/>
      <c r="BX41" s="206"/>
      <c r="BY41" s="206"/>
      <c r="BZ41" s="206"/>
      <c r="CA41" s="206"/>
      <c r="CB41" s="206"/>
      <c r="CC41" s="206"/>
      <c r="CD41" s="206"/>
      <c r="CE41" s="206"/>
      <c r="CF41" s="206"/>
      <c r="CG41" s="206"/>
      <c r="CH41" s="206"/>
      <c r="CI41" s="206"/>
      <c r="CJ41" s="206"/>
      <c r="CK41" s="206"/>
      <c r="CL41" s="206"/>
      <c r="CM41" s="206"/>
      <c r="CN41" s="206"/>
      <c r="CO41" s="206"/>
      <c r="CP41" s="206"/>
      <c r="CQ41" s="206"/>
      <c r="CR41" s="206"/>
    </row>
    <row r="42" s="124" customFormat="1" ht="369" hidden="1" customHeight="1" spans="1:97">
      <c r="A42" s="151">
        <v>13</v>
      </c>
      <c r="B42" s="152" t="s">
        <v>321</v>
      </c>
      <c r="C42" s="152">
        <v>2025</v>
      </c>
      <c r="D42" s="153" t="s">
        <v>322</v>
      </c>
      <c r="E42" s="154" t="s">
        <v>123</v>
      </c>
      <c r="F42" s="154" t="s">
        <v>79</v>
      </c>
      <c r="G42" s="154" t="s">
        <v>47</v>
      </c>
      <c r="H42" s="154" t="s">
        <v>323</v>
      </c>
      <c r="I42" s="154" t="s">
        <v>70</v>
      </c>
      <c r="J42" s="153" t="s">
        <v>324</v>
      </c>
      <c r="K42" s="154">
        <v>13.736</v>
      </c>
      <c r="L42" s="154">
        <v>92</v>
      </c>
      <c r="M42" s="154">
        <v>326</v>
      </c>
      <c r="N42" s="154">
        <v>900</v>
      </c>
      <c r="O42" s="154">
        <v>900</v>
      </c>
      <c r="P42" s="154">
        <v>500</v>
      </c>
      <c r="Q42" s="154"/>
      <c r="R42" s="154">
        <v>400</v>
      </c>
      <c r="S42" s="154"/>
      <c r="T42" s="154"/>
      <c r="U42" s="154"/>
      <c r="V42" s="154"/>
      <c r="W42" s="154"/>
      <c r="X42" s="154"/>
      <c r="Y42" s="154"/>
      <c r="Z42" s="154"/>
      <c r="AA42" s="154"/>
      <c r="AB42" s="154"/>
      <c r="AC42" s="153" t="s">
        <v>325</v>
      </c>
      <c r="AD42" s="152" t="s">
        <v>326</v>
      </c>
      <c r="AE42" s="154" t="s">
        <v>72</v>
      </c>
      <c r="AF42" s="152" t="s">
        <v>54</v>
      </c>
      <c r="AG42" s="152" t="s">
        <v>55</v>
      </c>
      <c r="AH42" s="153" t="s">
        <v>398</v>
      </c>
      <c r="AI42" s="153" t="s">
        <v>328</v>
      </c>
      <c r="AJ42" s="175" t="s">
        <v>402</v>
      </c>
      <c r="AK42" s="152" t="s">
        <v>403</v>
      </c>
      <c r="AL42" s="152" t="s">
        <v>367</v>
      </c>
      <c r="AN42" s="134"/>
      <c r="AO42" s="134"/>
      <c r="AP42" s="134"/>
      <c r="AQ42" s="134"/>
      <c r="AR42" s="134"/>
      <c r="AS42" s="134"/>
      <c r="AT42" s="134"/>
      <c r="AU42" s="134"/>
      <c r="AV42" s="134"/>
      <c r="AW42" s="134"/>
      <c r="AX42" s="134"/>
      <c r="AY42" s="134"/>
      <c r="AZ42" s="134"/>
      <c r="BA42" s="134"/>
      <c r="BB42" s="134"/>
      <c r="BC42" s="134"/>
      <c r="BD42" s="134"/>
      <c r="BE42" s="134"/>
      <c r="BF42" s="134"/>
      <c r="BG42" s="134"/>
      <c r="BH42" s="134"/>
      <c r="BI42" s="134"/>
      <c r="BJ42" s="134"/>
      <c r="BK42" s="134"/>
      <c r="BL42" s="134"/>
      <c r="BM42" s="134"/>
      <c r="BN42" s="134"/>
      <c r="BO42" s="134"/>
      <c r="BP42" s="134"/>
      <c r="BQ42" s="134"/>
      <c r="BR42" s="134"/>
      <c r="BS42" s="134"/>
      <c r="BT42" s="134"/>
      <c r="BU42" s="134"/>
      <c r="BV42" s="134"/>
      <c r="BW42" s="134"/>
      <c r="BX42" s="134"/>
      <c r="BY42" s="134"/>
      <c r="BZ42" s="134"/>
      <c r="CA42" s="134"/>
      <c r="CB42" s="134"/>
      <c r="CC42" s="134"/>
      <c r="CD42" s="134"/>
      <c r="CE42" s="134"/>
      <c r="CF42" s="134"/>
      <c r="CG42" s="134"/>
      <c r="CH42" s="134"/>
      <c r="CI42" s="134"/>
      <c r="CJ42" s="134"/>
      <c r="CK42" s="134"/>
      <c r="CL42" s="134"/>
      <c r="CM42" s="134"/>
      <c r="CN42" s="134"/>
      <c r="CO42" s="134"/>
      <c r="CP42" s="134"/>
      <c r="CQ42" s="134"/>
      <c r="CR42" s="134"/>
      <c r="CS42" s="213"/>
    </row>
    <row r="43" s="124" customFormat="1" ht="254" hidden="1" customHeight="1" spans="1:97">
      <c r="A43" s="166">
        <v>15</v>
      </c>
      <c r="B43" s="152" t="s">
        <v>140</v>
      </c>
      <c r="C43" s="161">
        <v>2025</v>
      </c>
      <c r="D43" s="167" t="s">
        <v>141</v>
      </c>
      <c r="E43" s="152" t="s">
        <v>123</v>
      </c>
      <c r="F43" s="152" t="s">
        <v>142</v>
      </c>
      <c r="G43" s="152" t="s">
        <v>47</v>
      </c>
      <c r="H43" s="152" t="s">
        <v>143</v>
      </c>
      <c r="I43" s="152" t="s">
        <v>70</v>
      </c>
      <c r="J43" s="167" t="s">
        <v>144</v>
      </c>
      <c r="K43" s="152">
        <v>18</v>
      </c>
      <c r="L43" s="152"/>
      <c r="M43" s="152"/>
      <c r="N43" s="152">
        <v>560</v>
      </c>
      <c r="O43" s="152">
        <v>560</v>
      </c>
      <c r="P43" s="152">
        <v>560</v>
      </c>
      <c r="Q43" s="152"/>
      <c r="R43" s="152"/>
      <c r="S43" s="152"/>
      <c r="T43" s="152"/>
      <c r="U43" s="152"/>
      <c r="V43" s="152"/>
      <c r="W43" s="152"/>
      <c r="X43" s="152"/>
      <c r="Y43" s="152"/>
      <c r="Z43" s="152"/>
      <c r="AA43" s="152"/>
      <c r="AB43" s="152"/>
      <c r="AC43" s="167" t="s">
        <v>145</v>
      </c>
      <c r="AD43" s="152" t="s">
        <v>146</v>
      </c>
      <c r="AE43" s="152" t="s">
        <v>145</v>
      </c>
      <c r="AF43" s="152" t="s">
        <v>146</v>
      </c>
      <c r="AG43" s="167"/>
      <c r="AH43" s="167" t="s">
        <v>147</v>
      </c>
      <c r="AI43" s="167" t="s">
        <v>148</v>
      </c>
      <c r="AJ43" s="175" t="s">
        <v>402</v>
      </c>
      <c r="AK43" s="152" t="s">
        <v>403</v>
      </c>
      <c r="AL43" s="152" t="s">
        <v>367</v>
      </c>
      <c r="AN43" s="134"/>
      <c r="AO43" s="134"/>
      <c r="AP43" s="134"/>
      <c r="AQ43" s="134"/>
      <c r="AR43" s="134"/>
      <c r="AS43" s="134"/>
      <c r="AT43" s="134"/>
      <c r="AU43" s="134"/>
      <c r="AV43" s="134"/>
      <c r="AW43" s="134"/>
      <c r="AX43" s="134"/>
      <c r="AY43" s="134"/>
      <c r="AZ43" s="134"/>
      <c r="BA43" s="134"/>
      <c r="BB43" s="134"/>
      <c r="BC43" s="134"/>
      <c r="BD43" s="134"/>
      <c r="BE43" s="134"/>
      <c r="BF43" s="134"/>
      <c r="BG43" s="134"/>
      <c r="BH43" s="134"/>
      <c r="BI43" s="134"/>
      <c r="BJ43" s="134"/>
      <c r="BK43" s="134"/>
      <c r="BL43" s="134"/>
      <c r="BM43" s="134"/>
      <c r="BN43" s="134"/>
      <c r="BO43" s="134"/>
      <c r="BP43" s="134"/>
      <c r="BQ43" s="134"/>
      <c r="BR43" s="134"/>
      <c r="BS43" s="134"/>
      <c r="BT43" s="134"/>
      <c r="BU43" s="134"/>
      <c r="BV43" s="134"/>
      <c r="BW43" s="134"/>
      <c r="BX43" s="134"/>
      <c r="BY43" s="134"/>
      <c r="BZ43" s="134"/>
      <c r="CA43" s="134"/>
      <c r="CB43" s="134"/>
      <c r="CC43" s="134"/>
      <c r="CD43" s="134"/>
      <c r="CE43" s="134"/>
      <c r="CF43" s="134"/>
      <c r="CG43" s="134"/>
      <c r="CH43" s="134"/>
      <c r="CI43" s="134"/>
      <c r="CJ43" s="134"/>
      <c r="CK43" s="134"/>
      <c r="CL43" s="134"/>
      <c r="CM43" s="134"/>
      <c r="CN43" s="134"/>
      <c r="CO43" s="134"/>
      <c r="CP43" s="134"/>
      <c r="CQ43" s="134"/>
      <c r="CR43" s="134"/>
      <c r="CS43" s="213"/>
    </row>
    <row r="44" s="122" customFormat="1" ht="100" hidden="1" customHeight="1" spans="1:96">
      <c r="A44" s="156" t="s">
        <v>58</v>
      </c>
      <c r="B44" s="148" t="s">
        <v>149</v>
      </c>
      <c r="C44" s="148"/>
      <c r="D44" s="148"/>
      <c r="E44" s="149"/>
      <c r="F44" s="149"/>
      <c r="G44" s="149"/>
      <c r="H44" s="149"/>
      <c r="I44" s="149"/>
      <c r="J44" s="148"/>
      <c r="K44" s="178"/>
      <c r="L44" s="178"/>
      <c r="M44" s="178"/>
      <c r="N44" s="178"/>
      <c r="O44" s="178"/>
      <c r="P44" s="178"/>
      <c r="Q44" s="178"/>
      <c r="R44" s="178"/>
      <c r="S44" s="178"/>
      <c r="T44" s="178"/>
      <c r="U44" s="178"/>
      <c r="V44" s="178"/>
      <c r="W44" s="178"/>
      <c r="X44" s="178"/>
      <c r="Y44" s="178"/>
      <c r="Z44" s="178"/>
      <c r="AA44" s="178"/>
      <c r="AB44" s="178"/>
      <c r="AC44" s="184"/>
      <c r="AD44" s="184"/>
      <c r="AE44" s="184"/>
      <c r="AF44" s="184"/>
      <c r="AG44" s="190"/>
      <c r="AH44" s="190"/>
      <c r="AI44" s="190"/>
      <c r="AJ44" s="190"/>
      <c r="AK44" s="190"/>
      <c r="AL44" s="190"/>
      <c r="AM44" s="190"/>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row>
    <row r="45" s="122" customFormat="1" ht="100" hidden="1" customHeight="1" spans="1:96">
      <c r="A45" s="156" t="s">
        <v>58</v>
      </c>
      <c r="B45" s="148" t="s">
        <v>150</v>
      </c>
      <c r="C45" s="148"/>
      <c r="D45" s="148"/>
      <c r="E45" s="149"/>
      <c r="F45" s="149"/>
      <c r="G45" s="149"/>
      <c r="H45" s="149"/>
      <c r="I45" s="149"/>
      <c r="J45" s="148"/>
      <c r="K45" s="178"/>
      <c r="L45" s="178"/>
      <c r="M45" s="178"/>
      <c r="N45" s="178"/>
      <c r="O45" s="178"/>
      <c r="P45" s="178"/>
      <c r="Q45" s="178"/>
      <c r="R45" s="178"/>
      <c r="S45" s="178"/>
      <c r="T45" s="178"/>
      <c r="U45" s="178"/>
      <c r="V45" s="178"/>
      <c r="W45" s="178"/>
      <c r="X45" s="178"/>
      <c r="Y45" s="178"/>
      <c r="Z45" s="178"/>
      <c r="AA45" s="178"/>
      <c r="AB45" s="178"/>
      <c r="AC45" s="184"/>
      <c r="AD45" s="184"/>
      <c r="AE45" s="184"/>
      <c r="AF45" s="184"/>
      <c r="AG45" s="190"/>
      <c r="AH45" s="190"/>
      <c r="AI45" s="190"/>
      <c r="AJ45" s="190"/>
      <c r="AK45" s="190"/>
      <c r="AL45" s="190"/>
      <c r="AM45" s="190"/>
      <c r="AN45" s="206"/>
      <c r="AO45" s="206"/>
      <c r="AP45" s="206"/>
      <c r="AQ45" s="206"/>
      <c r="AR45" s="206"/>
      <c r="AS45" s="206"/>
      <c r="AT45" s="206"/>
      <c r="AU45" s="206"/>
      <c r="AV45" s="206"/>
      <c r="AW45" s="206"/>
      <c r="AX45" s="206"/>
      <c r="AY45" s="206"/>
      <c r="AZ45" s="206"/>
      <c r="BA45" s="206"/>
      <c r="BB45" s="206"/>
      <c r="BC45" s="206"/>
      <c r="BD45" s="206"/>
      <c r="BE45" s="206"/>
      <c r="BF45" s="206"/>
      <c r="BG45" s="206"/>
      <c r="BH45" s="206"/>
      <c r="BI45" s="206"/>
      <c r="BJ45" s="206"/>
      <c r="BK45" s="206"/>
      <c r="BL45" s="206"/>
      <c r="BM45" s="206"/>
      <c r="BN45" s="206"/>
      <c r="BO45" s="206"/>
      <c r="BP45" s="206"/>
      <c r="BQ45" s="206"/>
      <c r="BR45" s="206"/>
      <c r="BS45" s="206"/>
      <c r="BT45" s="206"/>
      <c r="BU45" s="206"/>
      <c r="BV45" s="206"/>
      <c r="BW45" s="206"/>
      <c r="BX45" s="206"/>
      <c r="BY45" s="206"/>
      <c r="BZ45" s="206"/>
      <c r="CA45" s="206"/>
      <c r="CB45" s="206"/>
      <c r="CC45" s="206"/>
      <c r="CD45" s="206"/>
      <c r="CE45" s="206"/>
      <c r="CF45" s="206"/>
      <c r="CG45" s="206"/>
      <c r="CH45" s="206"/>
      <c r="CI45" s="206"/>
      <c r="CJ45" s="206"/>
      <c r="CK45" s="206"/>
      <c r="CL45" s="206"/>
      <c r="CM45" s="206"/>
      <c r="CN45" s="206"/>
      <c r="CO45" s="206"/>
      <c r="CP45" s="206"/>
      <c r="CQ45" s="206"/>
      <c r="CR45" s="206"/>
    </row>
    <row r="46" s="122" customFormat="1" ht="100" hidden="1" customHeight="1" spans="1:96">
      <c r="A46" s="156" t="s">
        <v>41</v>
      </c>
      <c r="B46" s="148" t="s">
        <v>151</v>
      </c>
      <c r="C46" s="148"/>
      <c r="D46" s="148"/>
      <c r="E46" s="149"/>
      <c r="F46" s="149"/>
      <c r="G46" s="149"/>
      <c r="H46" s="149"/>
      <c r="I46" s="149"/>
      <c r="J46" s="148"/>
      <c r="K46" s="178">
        <f t="shared" ref="K46:AB46" si="15">K47+K48+K49+K50</f>
        <v>0</v>
      </c>
      <c r="L46" s="178">
        <f t="shared" si="15"/>
        <v>0</v>
      </c>
      <c r="M46" s="178">
        <f t="shared" si="15"/>
        <v>0</v>
      </c>
      <c r="N46" s="178">
        <f t="shared" si="15"/>
        <v>0</v>
      </c>
      <c r="O46" s="178">
        <f t="shared" si="15"/>
        <v>0</v>
      </c>
      <c r="P46" s="178">
        <f t="shared" si="15"/>
        <v>0</v>
      </c>
      <c r="Q46" s="178">
        <f t="shared" si="15"/>
        <v>0</v>
      </c>
      <c r="R46" s="178">
        <f t="shared" si="15"/>
        <v>0</v>
      </c>
      <c r="S46" s="178">
        <f t="shared" si="15"/>
        <v>0</v>
      </c>
      <c r="T46" s="178">
        <f t="shared" si="15"/>
        <v>0</v>
      </c>
      <c r="U46" s="178">
        <f t="shared" si="15"/>
        <v>0</v>
      </c>
      <c r="V46" s="178">
        <f t="shared" si="15"/>
        <v>0</v>
      </c>
      <c r="W46" s="178">
        <f t="shared" si="15"/>
        <v>0</v>
      </c>
      <c r="X46" s="178">
        <f t="shared" si="15"/>
        <v>0</v>
      </c>
      <c r="Y46" s="178">
        <f t="shared" si="15"/>
        <v>0</v>
      </c>
      <c r="Z46" s="178">
        <f t="shared" si="15"/>
        <v>0</v>
      </c>
      <c r="AA46" s="178">
        <f t="shared" si="15"/>
        <v>0</v>
      </c>
      <c r="AB46" s="178">
        <f t="shared" si="15"/>
        <v>0</v>
      </c>
      <c r="AC46" s="184"/>
      <c r="AD46" s="184"/>
      <c r="AE46" s="184"/>
      <c r="AF46" s="184"/>
      <c r="AG46" s="190"/>
      <c r="AH46" s="190"/>
      <c r="AI46" s="190"/>
      <c r="AJ46" s="190"/>
      <c r="AK46" s="190"/>
      <c r="AL46" s="190"/>
      <c r="AM46" s="190"/>
      <c r="AN46" s="206"/>
      <c r="AO46" s="206"/>
      <c r="AP46" s="206"/>
      <c r="AQ46" s="206"/>
      <c r="AR46" s="206"/>
      <c r="AS46" s="206"/>
      <c r="AT46" s="206"/>
      <c r="AU46" s="206"/>
      <c r="AV46" s="206"/>
      <c r="AW46" s="206"/>
      <c r="AX46" s="206"/>
      <c r="AY46" s="206"/>
      <c r="AZ46" s="206"/>
      <c r="BA46" s="206"/>
      <c r="BB46" s="206"/>
      <c r="BC46" s="206"/>
      <c r="BD46" s="206"/>
      <c r="BE46" s="206"/>
      <c r="BF46" s="206"/>
      <c r="BG46" s="206"/>
      <c r="BH46" s="206"/>
      <c r="BI46" s="206"/>
      <c r="BJ46" s="206"/>
      <c r="BK46" s="206"/>
      <c r="BL46" s="206"/>
      <c r="BM46" s="206"/>
      <c r="BN46" s="206"/>
      <c r="BO46" s="206"/>
      <c r="BP46" s="206"/>
      <c r="BQ46" s="206"/>
      <c r="BR46" s="206"/>
      <c r="BS46" s="206"/>
      <c r="BT46" s="206"/>
      <c r="BU46" s="206"/>
      <c r="BV46" s="206"/>
      <c r="BW46" s="206"/>
      <c r="BX46" s="206"/>
      <c r="BY46" s="206"/>
      <c r="BZ46" s="206"/>
      <c r="CA46" s="206"/>
      <c r="CB46" s="206"/>
      <c r="CC46" s="206"/>
      <c r="CD46" s="206"/>
      <c r="CE46" s="206"/>
      <c r="CF46" s="206"/>
      <c r="CG46" s="206"/>
      <c r="CH46" s="206"/>
      <c r="CI46" s="206"/>
      <c r="CJ46" s="206"/>
      <c r="CK46" s="206"/>
      <c r="CL46" s="206"/>
      <c r="CM46" s="206"/>
      <c r="CN46" s="206"/>
      <c r="CO46" s="206"/>
      <c r="CP46" s="206"/>
      <c r="CQ46" s="206"/>
      <c r="CR46" s="206"/>
    </row>
    <row r="47" s="122" customFormat="1" ht="100" hidden="1" customHeight="1" spans="1:96">
      <c r="A47" s="156" t="s">
        <v>58</v>
      </c>
      <c r="B47" s="148" t="s">
        <v>152</v>
      </c>
      <c r="C47" s="148"/>
      <c r="D47" s="148"/>
      <c r="E47" s="149"/>
      <c r="F47" s="149"/>
      <c r="G47" s="149"/>
      <c r="H47" s="149"/>
      <c r="I47" s="149"/>
      <c r="J47" s="148"/>
      <c r="K47" s="178"/>
      <c r="L47" s="178"/>
      <c r="M47" s="178"/>
      <c r="N47" s="178"/>
      <c r="O47" s="178"/>
      <c r="P47" s="178"/>
      <c r="Q47" s="178"/>
      <c r="R47" s="178"/>
      <c r="S47" s="178"/>
      <c r="T47" s="178"/>
      <c r="U47" s="178"/>
      <c r="V47" s="178"/>
      <c r="W47" s="178"/>
      <c r="X47" s="178"/>
      <c r="Y47" s="178"/>
      <c r="Z47" s="178"/>
      <c r="AA47" s="178"/>
      <c r="AB47" s="178"/>
      <c r="AC47" s="184"/>
      <c r="AD47" s="184"/>
      <c r="AE47" s="184"/>
      <c r="AF47" s="184"/>
      <c r="AG47" s="190"/>
      <c r="AH47" s="190"/>
      <c r="AI47" s="190"/>
      <c r="AJ47" s="190"/>
      <c r="AK47" s="190"/>
      <c r="AL47" s="190"/>
      <c r="AM47" s="190"/>
      <c r="AN47" s="206"/>
      <c r="AO47" s="206"/>
      <c r="AP47" s="206"/>
      <c r="AQ47" s="206"/>
      <c r="AR47" s="206"/>
      <c r="AS47" s="206"/>
      <c r="AT47" s="206"/>
      <c r="AU47" s="206"/>
      <c r="AV47" s="206"/>
      <c r="AW47" s="206"/>
      <c r="AX47" s="206"/>
      <c r="AY47" s="206"/>
      <c r="AZ47" s="206"/>
      <c r="BA47" s="206"/>
      <c r="BB47" s="206"/>
      <c r="BC47" s="206"/>
      <c r="BD47" s="206"/>
      <c r="BE47" s="206"/>
      <c r="BF47" s="206"/>
      <c r="BG47" s="206"/>
      <c r="BH47" s="206"/>
      <c r="BI47" s="206"/>
      <c r="BJ47" s="206"/>
      <c r="BK47" s="206"/>
      <c r="BL47" s="206"/>
      <c r="BM47" s="206"/>
      <c r="BN47" s="206"/>
      <c r="BO47" s="206"/>
      <c r="BP47" s="206"/>
      <c r="BQ47" s="206"/>
      <c r="BR47" s="206"/>
      <c r="BS47" s="206"/>
      <c r="BT47" s="206"/>
      <c r="BU47" s="206"/>
      <c r="BV47" s="206"/>
      <c r="BW47" s="206"/>
      <c r="BX47" s="206"/>
      <c r="BY47" s="206"/>
      <c r="BZ47" s="206"/>
      <c r="CA47" s="206"/>
      <c r="CB47" s="206"/>
      <c r="CC47" s="206"/>
      <c r="CD47" s="206"/>
      <c r="CE47" s="206"/>
      <c r="CF47" s="206"/>
      <c r="CG47" s="206"/>
      <c r="CH47" s="206"/>
      <c r="CI47" s="206"/>
      <c r="CJ47" s="206"/>
      <c r="CK47" s="206"/>
      <c r="CL47" s="206"/>
      <c r="CM47" s="206"/>
      <c r="CN47" s="206"/>
      <c r="CO47" s="206"/>
      <c r="CP47" s="206"/>
      <c r="CQ47" s="206"/>
      <c r="CR47" s="206"/>
    </row>
    <row r="48" s="122" customFormat="1" ht="100" hidden="1" customHeight="1" spans="1:96">
      <c r="A48" s="156" t="s">
        <v>58</v>
      </c>
      <c r="B48" s="148" t="s">
        <v>153</v>
      </c>
      <c r="C48" s="148"/>
      <c r="D48" s="148"/>
      <c r="E48" s="149"/>
      <c r="F48" s="149"/>
      <c r="G48" s="149"/>
      <c r="H48" s="149"/>
      <c r="I48" s="149"/>
      <c r="J48" s="148"/>
      <c r="K48" s="178"/>
      <c r="L48" s="178"/>
      <c r="M48" s="178"/>
      <c r="N48" s="178"/>
      <c r="O48" s="178"/>
      <c r="P48" s="178"/>
      <c r="Q48" s="178"/>
      <c r="R48" s="178"/>
      <c r="S48" s="178"/>
      <c r="T48" s="178"/>
      <c r="U48" s="178"/>
      <c r="V48" s="178"/>
      <c r="W48" s="178"/>
      <c r="X48" s="178"/>
      <c r="Y48" s="178"/>
      <c r="Z48" s="178"/>
      <c r="AA48" s="178"/>
      <c r="AB48" s="178"/>
      <c r="AC48" s="184"/>
      <c r="AD48" s="184"/>
      <c r="AE48" s="184"/>
      <c r="AF48" s="184"/>
      <c r="AG48" s="190"/>
      <c r="AH48" s="190"/>
      <c r="AI48" s="190"/>
      <c r="AJ48" s="190"/>
      <c r="AK48" s="190"/>
      <c r="AL48" s="190"/>
      <c r="AM48" s="190"/>
      <c r="AN48" s="206"/>
      <c r="AO48" s="206"/>
      <c r="AP48" s="206"/>
      <c r="AQ48" s="206"/>
      <c r="AR48" s="206"/>
      <c r="AS48" s="206"/>
      <c r="AT48" s="206"/>
      <c r="AU48" s="206"/>
      <c r="AV48" s="206"/>
      <c r="AW48" s="206"/>
      <c r="AX48" s="206"/>
      <c r="AY48" s="206"/>
      <c r="AZ48" s="206"/>
      <c r="BA48" s="206"/>
      <c r="BB48" s="206"/>
      <c r="BC48" s="206"/>
      <c r="BD48" s="206"/>
      <c r="BE48" s="206"/>
      <c r="BF48" s="206"/>
      <c r="BG48" s="206"/>
      <c r="BH48" s="206"/>
      <c r="BI48" s="206"/>
      <c r="BJ48" s="206"/>
      <c r="BK48" s="206"/>
      <c r="BL48" s="206"/>
      <c r="BM48" s="206"/>
      <c r="BN48" s="206"/>
      <c r="BO48" s="206"/>
      <c r="BP48" s="206"/>
      <c r="BQ48" s="206"/>
      <c r="BR48" s="206"/>
      <c r="BS48" s="206"/>
      <c r="BT48" s="206"/>
      <c r="BU48" s="206"/>
      <c r="BV48" s="206"/>
      <c r="BW48" s="206"/>
      <c r="BX48" s="206"/>
      <c r="BY48" s="206"/>
      <c r="BZ48" s="206"/>
      <c r="CA48" s="206"/>
      <c r="CB48" s="206"/>
      <c r="CC48" s="206"/>
      <c r="CD48" s="206"/>
      <c r="CE48" s="206"/>
      <c r="CF48" s="206"/>
      <c r="CG48" s="206"/>
      <c r="CH48" s="206"/>
      <c r="CI48" s="206"/>
      <c r="CJ48" s="206"/>
      <c r="CK48" s="206"/>
      <c r="CL48" s="206"/>
      <c r="CM48" s="206"/>
      <c r="CN48" s="206"/>
      <c r="CO48" s="206"/>
      <c r="CP48" s="206"/>
      <c r="CQ48" s="206"/>
      <c r="CR48" s="206"/>
    </row>
    <row r="49" s="122" customFormat="1" ht="100" hidden="1" customHeight="1" spans="1:96">
      <c r="A49" s="156" t="s">
        <v>58</v>
      </c>
      <c r="B49" s="148" t="s">
        <v>154</v>
      </c>
      <c r="C49" s="148"/>
      <c r="D49" s="148"/>
      <c r="E49" s="149"/>
      <c r="F49" s="149"/>
      <c r="G49" s="149"/>
      <c r="H49" s="149"/>
      <c r="I49" s="149"/>
      <c r="J49" s="148"/>
      <c r="K49" s="178"/>
      <c r="L49" s="178"/>
      <c r="M49" s="178"/>
      <c r="N49" s="178"/>
      <c r="O49" s="178"/>
      <c r="P49" s="178"/>
      <c r="Q49" s="178"/>
      <c r="R49" s="178"/>
      <c r="S49" s="178"/>
      <c r="T49" s="178"/>
      <c r="U49" s="178"/>
      <c r="V49" s="178"/>
      <c r="W49" s="178"/>
      <c r="X49" s="178"/>
      <c r="Y49" s="178"/>
      <c r="Z49" s="178"/>
      <c r="AA49" s="178"/>
      <c r="AB49" s="178"/>
      <c r="AC49" s="184"/>
      <c r="AD49" s="184"/>
      <c r="AE49" s="184"/>
      <c r="AF49" s="184"/>
      <c r="AG49" s="190"/>
      <c r="AH49" s="190"/>
      <c r="AI49" s="190"/>
      <c r="AJ49" s="190"/>
      <c r="AK49" s="190"/>
      <c r="AL49" s="190"/>
      <c r="AM49" s="190"/>
      <c r="AN49" s="206"/>
      <c r="AO49" s="206"/>
      <c r="AP49" s="206"/>
      <c r="AQ49" s="206"/>
      <c r="AR49" s="206"/>
      <c r="AS49" s="206"/>
      <c r="AT49" s="206"/>
      <c r="AU49" s="206"/>
      <c r="AV49" s="206"/>
      <c r="AW49" s="206"/>
      <c r="AX49" s="206"/>
      <c r="AY49" s="206"/>
      <c r="AZ49" s="206"/>
      <c r="BA49" s="206"/>
      <c r="BB49" s="206"/>
      <c r="BC49" s="206"/>
      <c r="BD49" s="206"/>
      <c r="BE49" s="206"/>
      <c r="BF49" s="206"/>
      <c r="BG49" s="206"/>
      <c r="BH49" s="206"/>
      <c r="BI49" s="206"/>
      <c r="BJ49" s="206"/>
      <c r="BK49" s="206"/>
      <c r="BL49" s="206"/>
      <c r="BM49" s="206"/>
      <c r="BN49" s="206"/>
      <c r="BO49" s="206"/>
      <c r="BP49" s="206"/>
      <c r="BQ49" s="206"/>
      <c r="BR49" s="206"/>
      <c r="BS49" s="206"/>
      <c r="BT49" s="206"/>
      <c r="BU49" s="206"/>
      <c r="BV49" s="206"/>
      <c r="BW49" s="206"/>
      <c r="BX49" s="206"/>
      <c r="BY49" s="206"/>
      <c r="BZ49" s="206"/>
      <c r="CA49" s="206"/>
      <c r="CB49" s="206"/>
      <c r="CC49" s="206"/>
      <c r="CD49" s="206"/>
      <c r="CE49" s="206"/>
      <c r="CF49" s="206"/>
      <c r="CG49" s="206"/>
      <c r="CH49" s="206"/>
      <c r="CI49" s="206"/>
      <c r="CJ49" s="206"/>
      <c r="CK49" s="206"/>
      <c r="CL49" s="206"/>
      <c r="CM49" s="206"/>
      <c r="CN49" s="206"/>
      <c r="CO49" s="206"/>
      <c r="CP49" s="206"/>
      <c r="CQ49" s="206"/>
      <c r="CR49" s="206"/>
    </row>
    <row r="50" s="122" customFormat="1" ht="100" hidden="1" customHeight="1" spans="1:96">
      <c r="A50" s="156" t="s">
        <v>58</v>
      </c>
      <c r="B50" s="148" t="s">
        <v>155</v>
      </c>
      <c r="C50" s="148"/>
      <c r="D50" s="148"/>
      <c r="E50" s="149"/>
      <c r="F50" s="149"/>
      <c r="G50" s="149"/>
      <c r="H50" s="149"/>
      <c r="I50" s="149"/>
      <c r="J50" s="148"/>
      <c r="K50" s="178"/>
      <c r="L50" s="178"/>
      <c r="M50" s="178"/>
      <c r="N50" s="178"/>
      <c r="O50" s="178"/>
      <c r="P50" s="178"/>
      <c r="Q50" s="178"/>
      <c r="R50" s="178"/>
      <c r="S50" s="178"/>
      <c r="T50" s="178"/>
      <c r="U50" s="178"/>
      <c r="V50" s="178"/>
      <c r="W50" s="178"/>
      <c r="X50" s="178"/>
      <c r="Y50" s="178"/>
      <c r="Z50" s="178"/>
      <c r="AA50" s="178"/>
      <c r="AB50" s="178"/>
      <c r="AC50" s="184"/>
      <c r="AD50" s="184"/>
      <c r="AE50" s="184"/>
      <c r="AF50" s="184"/>
      <c r="AG50" s="190"/>
      <c r="AH50" s="190"/>
      <c r="AI50" s="190"/>
      <c r="AJ50" s="190"/>
      <c r="AK50" s="190"/>
      <c r="AL50" s="190"/>
      <c r="AM50" s="190"/>
      <c r="AN50" s="206"/>
      <c r="AO50" s="206"/>
      <c r="AP50" s="206"/>
      <c r="AQ50" s="206"/>
      <c r="AR50" s="206"/>
      <c r="AS50" s="206"/>
      <c r="AT50" s="206"/>
      <c r="AU50" s="206"/>
      <c r="AV50" s="206"/>
      <c r="AW50" s="206"/>
      <c r="AX50" s="206"/>
      <c r="AY50" s="206"/>
      <c r="AZ50" s="206"/>
      <c r="BA50" s="206"/>
      <c r="BB50" s="206"/>
      <c r="BC50" s="206"/>
      <c r="BD50" s="206"/>
      <c r="BE50" s="206"/>
      <c r="BF50" s="206"/>
      <c r="BG50" s="206"/>
      <c r="BH50" s="206"/>
      <c r="BI50" s="206"/>
      <c r="BJ50" s="206"/>
      <c r="BK50" s="206"/>
      <c r="BL50" s="206"/>
      <c r="BM50" s="206"/>
      <c r="BN50" s="206"/>
      <c r="BO50" s="206"/>
      <c r="BP50" s="206"/>
      <c r="BQ50" s="206"/>
      <c r="BR50" s="206"/>
      <c r="BS50" s="206"/>
      <c r="BT50" s="206"/>
      <c r="BU50" s="206"/>
      <c r="BV50" s="206"/>
      <c r="BW50" s="206"/>
      <c r="BX50" s="206"/>
      <c r="BY50" s="206"/>
      <c r="BZ50" s="206"/>
      <c r="CA50" s="206"/>
      <c r="CB50" s="206"/>
      <c r="CC50" s="206"/>
      <c r="CD50" s="206"/>
      <c r="CE50" s="206"/>
      <c r="CF50" s="206"/>
      <c r="CG50" s="206"/>
      <c r="CH50" s="206"/>
      <c r="CI50" s="206"/>
      <c r="CJ50" s="206"/>
      <c r="CK50" s="206"/>
      <c r="CL50" s="206"/>
      <c r="CM50" s="206"/>
      <c r="CN50" s="206"/>
      <c r="CO50" s="206"/>
      <c r="CP50" s="206"/>
      <c r="CQ50" s="206"/>
      <c r="CR50" s="206"/>
    </row>
    <row r="51" s="122" customFormat="1" ht="100" hidden="1" customHeight="1" spans="1:96">
      <c r="A51" s="156" t="s">
        <v>41</v>
      </c>
      <c r="B51" s="148" t="s">
        <v>156</v>
      </c>
      <c r="C51" s="148"/>
      <c r="D51" s="148"/>
      <c r="E51" s="149"/>
      <c r="F51" s="149"/>
      <c r="G51" s="149"/>
      <c r="H51" s="149"/>
      <c r="I51" s="149"/>
      <c r="J51" s="148"/>
      <c r="K51" s="178">
        <f t="shared" ref="K51:AB51" si="16">K52+K54+K55+K56+K57</f>
        <v>0</v>
      </c>
      <c r="L51" s="178">
        <f t="shared" si="16"/>
        <v>1300</v>
      </c>
      <c r="M51" s="178">
        <f t="shared" si="16"/>
        <v>0</v>
      </c>
      <c r="N51" s="178">
        <f t="shared" si="16"/>
        <v>250</v>
      </c>
      <c r="O51" s="178">
        <f t="shared" si="16"/>
        <v>0</v>
      </c>
      <c r="P51" s="178">
        <f t="shared" si="16"/>
        <v>0</v>
      </c>
      <c r="Q51" s="178">
        <f t="shared" si="16"/>
        <v>0</v>
      </c>
      <c r="R51" s="178">
        <f t="shared" si="16"/>
        <v>0</v>
      </c>
      <c r="S51" s="178">
        <f t="shared" si="16"/>
        <v>250</v>
      </c>
      <c r="T51" s="178">
        <f t="shared" si="16"/>
        <v>0</v>
      </c>
      <c r="U51" s="178">
        <f t="shared" si="16"/>
        <v>0</v>
      </c>
      <c r="V51" s="178">
        <f t="shared" si="16"/>
        <v>0</v>
      </c>
      <c r="W51" s="178">
        <f t="shared" si="16"/>
        <v>0</v>
      </c>
      <c r="X51" s="178">
        <f t="shared" si="16"/>
        <v>0</v>
      </c>
      <c r="Y51" s="178">
        <f t="shared" si="16"/>
        <v>0</v>
      </c>
      <c r="Z51" s="178">
        <f t="shared" si="16"/>
        <v>0</v>
      </c>
      <c r="AA51" s="178">
        <f t="shared" si="16"/>
        <v>0</v>
      </c>
      <c r="AB51" s="178">
        <f t="shared" si="16"/>
        <v>0</v>
      </c>
      <c r="AC51" s="184"/>
      <c r="AD51" s="184"/>
      <c r="AE51" s="184"/>
      <c r="AF51" s="184"/>
      <c r="AG51" s="190"/>
      <c r="AH51" s="190"/>
      <c r="AI51" s="190"/>
      <c r="AJ51" s="190"/>
      <c r="AK51" s="190"/>
      <c r="AL51" s="190"/>
      <c r="AM51" s="190"/>
      <c r="AN51" s="206"/>
      <c r="AO51" s="206"/>
      <c r="AP51" s="206"/>
      <c r="AQ51" s="206"/>
      <c r="AR51" s="206"/>
      <c r="AS51" s="206"/>
      <c r="AT51" s="206"/>
      <c r="AU51" s="206"/>
      <c r="AV51" s="206"/>
      <c r="AW51" s="206"/>
      <c r="AX51" s="206"/>
      <c r="AY51" s="206"/>
      <c r="AZ51" s="206"/>
      <c r="BA51" s="206"/>
      <c r="BB51" s="206"/>
      <c r="BC51" s="206"/>
      <c r="BD51" s="206"/>
      <c r="BE51" s="206"/>
      <c r="BF51" s="206"/>
      <c r="BG51" s="206"/>
      <c r="BH51" s="206"/>
      <c r="BI51" s="206"/>
      <c r="BJ51" s="206"/>
      <c r="BK51" s="206"/>
      <c r="BL51" s="206"/>
      <c r="BM51" s="206"/>
      <c r="BN51" s="206"/>
      <c r="BO51" s="206"/>
      <c r="BP51" s="206"/>
      <c r="BQ51" s="206"/>
      <c r="BR51" s="206"/>
      <c r="BS51" s="206"/>
      <c r="BT51" s="206"/>
      <c r="BU51" s="206"/>
      <c r="BV51" s="206"/>
      <c r="BW51" s="206"/>
      <c r="BX51" s="206"/>
      <c r="BY51" s="206"/>
      <c r="BZ51" s="206"/>
      <c r="CA51" s="206"/>
      <c r="CB51" s="206"/>
      <c r="CC51" s="206"/>
      <c r="CD51" s="206"/>
      <c r="CE51" s="206"/>
      <c r="CF51" s="206"/>
      <c r="CG51" s="206"/>
      <c r="CH51" s="206"/>
      <c r="CI51" s="206"/>
      <c r="CJ51" s="206"/>
      <c r="CK51" s="206"/>
      <c r="CL51" s="206"/>
      <c r="CM51" s="206"/>
      <c r="CN51" s="206"/>
      <c r="CO51" s="206"/>
      <c r="CP51" s="206"/>
      <c r="CQ51" s="206"/>
      <c r="CR51" s="206"/>
    </row>
    <row r="52" s="122" customFormat="1" ht="100" hidden="1" customHeight="1" spans="1:96">
      <c r="A52" s="156" t="s">
        <v>58</v>
      </c>
      <c r="B52" s="148" t="s">
        <v>157</v>
      </c>
      <c r="C52" s="148"/>
      <c r="D52" s="148"/>
      <c r="E52" s="149"/>
      <c r="F52" s="149"/>
      <c r="G52" s="149"/>
      <c r="H52" s="149"/>
      <c r="I52" s="149"/>
      <c r="J52" s="148"/>
      <c r="K52" s="178">
        <f t="shared" ref="K52:AB52" si="17">SUM(K53)</f>
        <v>0</v>
      </c>
      <c r="L52" s="178">
        <f t="shared" si="17"/>
        <v>1300</v>
      </c>
      <c r="M52" s="178">
        <f t="shared" si="17"/>
        <v>0</v>
      </c>
      <c r="N52" s="178">
        <f t="shared" si="17"/>
        <v>250</v>
      </c>
      <c r="O52" s="178">
        <f t="shared" si="17"/>
        <v>0</v>
      </c>
      <c r="P52" s="178">
        <f t="shared" si="17"/>
        <v>0</v>
      </c>
      <c r="Q52" s="178">
        <f t="shared" si="17"/>
        <v>0</v>
      </c>
      <c r="R52" s="178">
        <f t="shared" si="17"/>
        <v>0</v>
      </c>
      <c r="S52" s="178">
        <f t="shared" si="17"/>
        <v>250</v>
      </c>
      <c r="T52" s="178">
        <f t="shared" si="17"/>
        <v>0</v>
      </c>
      <c r="U52" s="178">
        <f t="shared" si="17"/>
        <v>0</v>
      </c>
      <c r="V52" s="178">
        <f t="shared" si="17"/>
        <v>0</v>
      </c>
      <c r="W52" s="178">
        <f t="shared" si="17"/>
        <v>0</v>
      </c>
      <c r="X52" s="178">
        <f t="shared" si="17"/>
        <v>0</v>
      </c>
      <c r="Y52" s="178">
        <f t="shared" si="17"/>
        <v>0</v>
      </c>
      <c r="Z52" s="178">
        <f t="shared" si="17"/>
        <v>0</v>
      </c>
      <c r="AA52" s="178">
        <f t="shared" si="17"/>
        <v>0</v>
      </c>
      <c r="AB52" s="178">
        <f t="shared" si="17"/>
        <v>0</v>
      </c>
      <c r="AC52" s="184"/>
      <c r="AD52" s="184"/>
      <c r="AE52" s="184"/>
      <c r="AF52" s="184"/>
      <c r="AG52" s="190"/>
      <c r="AH52" s="190"/>
      <c r="AI52" s="190"/>
      <c r="AJ52" s="190"/>
      <c r="AK52" s="190"/>
      <c r="AL52" s="190"/>
      <c r="AM52" s="190"/>
      <c r="AN52" s="206"/>
      <c r="AO52" s="206"/>
      <c r="AP52" s="206"/>
      <c r="AQ52" s="206"/>
      <c r="AR52" s="206"/>
      <c r="AS52" s="206"/>
      <c r="AT52" s="206"/>
      <c r="AU52" s="206"/>
      <c r="AV52" s="206"/>
      <c r="AW52" s="206"/>
      <c r="AX52" s="206"/>
      <c r="AY52" s="206"/>
      <c r="AZ52" s="206"/>
      <c r="BA52" s="206"/>
      <c r="BB52" s="206"/>
      <c r="BC52" s="206"/>
      <c r="BD52" s="206"/>
      <c r="BE52" s="206"/>
      <c r="BF52" s="206"/>
      <c r="BG52" s="206"/>
      <c r="BH52" s="206"/>
      <c r="BI52" s="206"/>
      <c r="BJ52" s="206"/>
      <c r="BK52" s="206"/>
      <c r="BL52" s="206"/>
      <c r="BM52" s="206"/>
      <c r="BN52" s="206"/>
      <c r="BO52" s="206"/>
      <c r="BP52" s="206"/>
      <c r="BQ52" s="206"/>
      <c r="BR52" s="206"/>
      <c r="BS52" s="206"/>
      <c r="BT52" s="206"/>
      <c r="BU52" s="206"/>
      <c r="BV52" s="206"/>
      <c r="BW52" s="206"/>
      <c r="BX52" s="206"/>
      <c r="BY52" s="206"/>
      <c r="BZ52" s="206"/>
      <c r="CA52" s="206"/>
      <c r="CB52" s="206"/>
      <c r="CC52" s="206"/>
      <c r="CD52" s="206"/>
      <c r="CE52" s="206"/>
      <c r="CF52" s="206"/>
      <c r="CG52" s="206"/>
      <c r="CH52" s="206"/>
      <c r="CI52" s="206"/>
      <c r="CJ52" s="206"/>
      <c r="CK52" s="206"/>
      <c r="CL52" s="206"/>
      <c r="CM52" s="206"/>
      <c r="CN52" s="206"/>
      <c r="CO52" s="206"/>
      <c r="CP52" s="206"/>
      <c r="CQ52" s="206"/>
      <c r="CR52" s="206"/>
    </row>
    <row r="53" s="124" customFormat="1" ht="168.75" hidden="1" spans="1:97">
      <c r="A53" s="151">
        <v>16</v>
      </c>
      <c r="B53" s="152" t="s">
        <v>158</v>
      </c>
      <c r="C53" s="161">
        <v>2025</v>
      </c>
      <c r="D53" s="167" t="s">
        <v>159</v>
      </c>
      <c r="E53" s="152" t="s">
        <v>40</v>
      </c>
      <c r="F53" s="152" t="s">
        <v>160</v>
      </c>
      <c r="G53" s="152" t="s">
        <v>47</v>
      </c>
      <c r="H53" s="152" t="s">
        <v>48</v>
      </c>
      <c r="I53" s="152" t="s">
        <v>49</v>
      </c>
      <c r="J53" s="167" t="s">
        <v>161</v>
      </c>
      <c r="K53" s="175"/>
      <c r="L53" s="175">
        <v>1300</v>
      </c>
      <c r="M53" s="175"/>
      <c r="N53" s="175">
        <v>250</v>
      </c>
      <c r="O53" s="175"/>
      <c r="P53" s="175"/>
      <c r="Q53" s="175"/>
      <c r="R53" s="175"/>
      <c r="S53" s="175">
        <v>250</v>
      </c>
      <c r="T53" s="175"/>
      <c r="U53" s="175"/>
      <c r="V53" s="175"/>
      <c r="W53" s="175"/>
      <c r="X53" s="175"/>
      <c r="Y53" s="175"/>
      <c r="Z53" s="175"/>
      <c r="AA53" s="175"/>
      <c r="AB53" s="175"/>
      <c r="AC53" s="152" t="s">
        <v>72</v>
      </c>
      <c r="AD53" s="152" t="s">
        <v>54</v>
      </c>
      <c r="AE53" s="152" t="s">
        <v>72</v>
      </c>
      <c r="AF53" s="152" t="s">
        <v>54</v>
      </c>
      <c r="AG53" s="152" t="s">
        <v>55</v>
      </c>
      <c r="AH53" s="167" t="s">
        <v>162</v>
      </c>
      <c r="AI53" s="167" t="s">
        <v>163</v>
      </c>
      <c r="AJ53" s="175" t="s">
        <v>402</v>
      </c>
      <c r="AK53" s="152" t="s">
        <v>403</v>
      </c>
      <c r="AL53" s="152" t="s">
        <v>367</v>
      </c>
      <c r="AN53" s="134"/>
      <c r="AO53" s="134"/>
      <c r="AP53" s="134"/>
      <c r="AQ53" s="134"/>
      <c r="AR53" s="134"/>
      <c r="AS53" s="134"/>
      <c r="AT53" s="134"/>
      <c r="AU53" s="134"/>
      <c r="AV53" s="134"/>
      <c r="AW53" s="134"/>
      <c r="AX53" s="134"/>
      <c r="AY53" s="134"/>
      <c r="AZ53" s="134"/>
      <c r="BA53" s="134"/>
      <c r="BB53" s="134"/>
      <c r="BC53" s="134"/>
      <c r="BD53" s="134"/>
      <c r="BE53" s="134"/>
      <c r="BF53" s="134"/>
      <c r="BG53" s="134"/>
      <c r="BH53" s="134"/>
      <c r="BI53" s="134"/>
      <c r="BJ53" s="134"/>
      <c r="BK53" s="134"/>
      <c r="BL53" s="134"/>
      <c r="BM53" s="134"/>
      <c r="BN53" s="134"/>
      <c r="BO53" s="134"/>
      <c r="BP53" s="134"/>
      <c r="BQ53" s="134"/>
      <c r="BR53" s="134"/>
      <c r="BS53" s="134"/>
      <c r="BT53" s="134"/>
      <c r="BU53" s="134"/>
      <c r="BV53" s="134"/>
      <c r="BW53" s="134"/>
      <c r="BX53" s="134"/>
      <c r="BY53" s="134"/>
      <c r="BZ53" s="134"/>
      <c r="CA53" s="134"/>
      <c r="CB53" s="134"/>
      <c r="CC53" s="134"/>
      <c r="CD53" s="134"/>
      <c r="CE53" s="134"/>
      <c r="CF53" s="134"/>
      <c r="CG53" s="134"/>
      <c r="CH53" s="134"/>
      <c r="CI53" s="134"/>
      <c r="CJ53" s="134"/>
      <c r="CK53" s="134"/>
      <c r="CL53" s="134"/>
      <c r="CM53" s="134"/>
      <c r="CN53" s="134"/>
      <c r="CO53" s="134"/>
      <c r="CP53" s="134"/>
      <c r="CQ53" s="134"/>
      <c r="CR53" s="134"/>
      <c r="CS53" s="213"/>
    </row>
    <row r="54" s="122" customFormat="1" ht="100" hidden="1" customHeight="1" spans="1:96">
      <c r="A54" s="156" t="s">
        <v>58</v>
      </c>
      <c r="B54" s="148" t="s">
        <v>164</v>
      </c>
      <c r="C54" s="148"/>
      <c r="D54" s="148"/>
      <c r="E54" s="149"/>
      <c r="F54" s="149"/>
      <c r="G54" s="149"/>
      <c r="H54" s="149"/>
      <c r="I54" s="149"/>
      <c r="J54" s="148"/>
      <c r="K54" s="178"/>
      <c r="L54" s="178"/>
      <c r="M54" s="178"/>
      <c r="N54" s="178"/>
      <c r="O54" s="178"/>
      <c r="P54" s="178"/>
      <c r="Q54" s="178"/>
      <c r="R54" s="178"/>
      <c r="S54" s="178"/>
      <c r="T54" s="178"/>
      <c r="U54" s="178"/>
      <c r="V54" s="178"/>
      <c r="W54" s="178"/>
      <c r="X54" s="178"/>
      <c r="Y54" s="178"/>
      <c r="Z54" s="178"/>
      <c r="AA54" s="178"/>
      <c r="AB54" s="178"/>
      <c r="AC54" s="184"/>
      <c r="AD54" s="184"/>
      <c r="AE54" s="184"/>
      <c r="AF54" s="184"/>
      <c r="AG54" s="190"/>
      <c r="AH54" s="190"/>
      <c r="AI54" s="190"/>
      <c r="AJ54" s="190"/>
      <c r="AK54" s="190"/>
      <c r="AL54" s="190"/>
      <c r="AM54" s="190"/>
      <c r="AN54" s="206"/>
      <c r="AO54" s="206"/>
      <c r="AP54" s="206"/>
      <c r="AQ54" s="206"/>
      <c r="AR54" s="206"/>
      <c r="AS54" s="206"/>
      <c r="AT54" s="206"/>
      <c r="AU54" s="206"/>
      <c r="AV54" s="206"/>
      <c r="AW54" s="206"/>
      <c r="AX54" s="206"/>
      <c r="AY54" s="206"/>
      <c r="AZ54" s="206"/>
      <c r="BA54" s="206"/>
      <c r="BB54" s="206"/>
      <c r="BC54" s="206"/>
      <c r="BD54" s="206"/>
      <c r="BE54" s="206"/>
      <c r="BF54" s="206"/>
      <c r="BG54" s="206"/>
      <c r="BH54" s="206"/>
      <c r="BI54" s="206"/>
      <c r="BJ54" s="206"/>
      <c r="BK54" s="206"/>
      <c r="BL54" s="206"/>
      <c r="BM54" s="206"/>
      <c r="BN54" s="206"/>
      <c r="BO54" s="206"/>
      <c r="BP54" s="206"/>
      <c r="BQ54" s="206"/>
      <c r="BR54" s="206"/>
      <c r="BS54" s="206"/>
      <c r="BT54" s="206"/>
      <c r="BU54" s="206"/>
      <c r="BV54" s="206"/>
      <c r="BW54" s="206"/>
      <c r="BX54" s="206"/>
      <c r="BY54" s="206"/>
      <c r="BZ54" s="206"/>
      <c r="CA54" s="206"/>
      <c r="CB54" s="206"/>
      <c r="CC54" s="206"/>
      <c r="CD54" s="206"/>
      <c r="CE54" s="206"/>
      <c r="CF54" s="206"/>
      <c r="CG54" s="206"/>
      <c r="CH54" s="206"/>
      <c r="CI54" s="206"/>
      <c r="CJ54" s="206"/>
      <c r="CK54" s="206"/>
      <c r="CL54" s="206"/>
      <c r="CM54" s="206"/>
      <c r="CN54" s="206"/>
      <c r="CO54" s="206"/>
      <c r="CP54" s="206"/>
      <c r="CQ54" s="206"/>
      <c r="CR54" s="206"/>
    </row>
    <row r="55" s="122" customFormat="1" ht="100" hidden="1" customHeight="1" spans="1:96">
      <c r="A55" s="156" t="s">
        <v>58</v>
      </c>
      <c r="B55" s="148" t="s">
        <v>165</v>
      </c>
      <c r="C55" s="148"/>
      <c r="D55" s="148"/>
      <c r="E55" s="149"/>
      <c r="F55" s="149"/>
      <c r="G55" s="149"/>
      <c r="H55" s="149"/>
      <c r="I55" s="149"/>
      <c r="J55" s="148"/>
      <c r="K55" s="178"/>
      <c r="L55" s="178"/>
      <c r="M55" s="178"/>
      <c r="N55" s="178"/>
      <c r="O55" s="178"/>
      <c r="P55" s="178"/>
      <c r="Q55" s="178"/>
      <c r="R55" s="178"/>
      <c r="S55" s="178"/>
      <c r="T55" s="178"/>
      <c r="U55" s="178"/>
      <c r="V55" s="178"/>
      <c r="W55" s="178"/>
      <c r="X55" s="178"/>
      <c r="Y55" s="178"/>
      <c r="Z55" s="178"/>
      <c r="AA55" s="178"/>
      <c r="AB55" s="178"/>
      <c r="AC55" s="184"/>
      <c r="AD55" s="184"/>
      <c r="AE55" s="184"/>
      <c r="AF55" s="184"/>
      <c r="AG55" s="190"/>
      <c r="AH55" s="190"/>
      <c r="AI55" s="190"/>
      <c r="AJ55" s="190"/>
      <c r="AK55" s="190"/>
      <c r="AL55" s="190"/>
      <c r="AM55" s="190"/>
      <c r="AN55" s="206"/>
      <c r="AO55" s="206"/>
      <c r="AP55" s="206"/>
      <c r="AQ55" s="206"/>
      <c r="AR55" s="206"/>
      <c r="AS55" s="206"/>
      <c r="AT55" s="206"/>
      <c r="AU55" s="206"/>
      <c r="AV55" s="206"/>
      <c r="AW55" s="206"/>
      <c r="AX55" s="206"/>
      <c r="AY55" s="206"/>
      <c r="AZ55" s="206"/>
      <c r="BA55" s="206"/>
      <c r="BB55" s="206"/>
      <c r="BC55" s="206"/>
      <c r="BD55" s="206"/>
      <c r="BE55" s="206"/>
      <c r="BF55" s="206"/>
      <c r="BG55" s="206"/>
      <c r="BH55" s="206"/>
      <c r="BI55" s="206"/>
      <c r="BJ55" s="206"/>
      <c r="BK55" s="206"/>
      <c r="BL55" s="206"/>
      <c r="BM55" s="206"/>
      <c r="BN55" s="206"/>
      <c r="BO55" s="206"/>
      <c r="BP55" s="206"/>
      <c r="BQ55" s="206"/>
      <c r="BR55" s="206"/>
      <c r="BS55" s="206"/>
      <c r="BT55" s="206"/>
      <c r="BU55" s="206"/>
      <c r="BV55" s="206"/>
      <c r="BW55" s="206"/>
      <c r="BX55" s="206"/>
      <c r="BY55" s="206"/>
      <c r="BZ55" s="206"/>
      <c r="CA55" s="206"/>
      <c r="CB55" s="206"/>
      <c r="CC55" s="206"/>
      <c r="CD55" s="206"/>
      <c r="CE55" s="206"/>
      <c r="CF55" s="206"/>
      <c r="CG55" s="206"/>
      <c r="CH55" s="206"/>
      <c r="CI55" s="206"/>
      <c r="CJ55" s="206"/>
      <c r="CK55" s="206"/>
      <c r="CL55" s="206"/>
      <c r="CM55" s="206"/>
      <c r="CN55" s="206"/>
      <c r="CO55" s="206"/>
      <c r="CP55" s="206"/>
      <c r="CQ55" s="206"/>
      <c r="CR55" s="206"/>
    </row>
    <row r="56" s="122" customFormat="1" ht="100" hidden="1" customHeight="1" spans="1:96">
      <c r="A56" s="156" t="s">
        <v>58</v>
      </c>
      <c r="B56" s="148" t="s">
        <v>166</v>
      </c>
      <c r="C56" s="148"/>
      <c r="D56" s="148"/>
      <c r="E56" s="149"/>
      <c r="F56" s="149"/>
      <c r="G56" s="149"/>
      <c r="H56" s="149"/>
      <c r="I56" s="149"/>
      <c r="J56" s="148"/>
      <c r="K56" s="178"/>
      <c r="L56" s="178"/>
      <c r="M56" s="178"/>
      <c r="N56" s="178"/>
      <c r="O56" s="178"/>
      <c r="P56" s="178"/>
      <c r="Q56" s="178"/>
      <c r="R56" s="178"/>
      <c r="S56" s="178"/>
      <c r="T56" s="178"/>
      <c r="U56" s="178"/>
      <c r="V56" s="178"/>
      <c r="W56" s="178"/>
      <c r="X56" s="178"/>
      <c r="Y56" s="178"/>
      <c r="Z56" s="178"/>
      <c r="AA56" s="178"/>
      <c r="AB56" s="178"/>
      <c r="AC56" s="184"/>
      <c r="AD56" s="184"/>
      <c r="AE56" s="184"/>
      <c r="AF56" s="184"/>
      <c r="AG56" s="190"/>
      <c r="AH56" s="190"/>
      <c r="AI56" s="190"/>
      <c r="AJ56" s="190"/>
      <c r="AK56" s="190"/>
      <c r="AL56" s="190"/>
      <c r="AM56" s="190"/>
      <c r="AN56" s="206"/>
      <c r="AO56" s="206"/>
      <c r="AP56" s="206"/>
      <c r="AQ56" s="206"/>
      <c r="AR56" s="206"/>
      <c r="AS56" s="206"/>
      <c r="AT56" s="206"/>
      <c r="AU56" s="206"/>
      <c r="AV56" s="206"/>
      <c r="AW56" s="206"/>
      <c r="AX56" s="206"/>
      <c r="AY56" s="206"/>
      <c r="AZ56" s="206"/>
      <c r="BA56" s="206"/>
      <c r="BB56" s="206"/>
      <c r="BC56" s="206"/>
      <c r="BD56" s="206"/>
      <c r="BE56" s="206"/>
      <c r="BF56" s="206"/>
      <c r="BG56" s="206"/>
      <c r="BH56" s="206"/>
      <c r="BI56" s="206"/>
      <c r="BJ56" s="206"/>
      <c r="BK56" s="206"/>
      <c r="BL56" s="206"/>
      <c r="BM56" s="206"/>
      <c r="BN56" s="206"/>
      <c r="BO56" s="206"/>
      <c r="BP56" s="206"/>
      <c r="BQ56" s="206"/>
      <c r="BR56" s="206"/>
      <c r="BS56" s="206"/>
      <c r="BT56" s="206"/>
      <c r="BU56" s="206"/>
      <c r="BV56" s="206"/>
      <c r="BW56" s="206"/>
      <c r="BX56" s="206"/>
      <c r="BY56" s="206"/>
      <c r="BZ56" s="206"/>
      <c r="CA56" s="206"/>
      <c r="CB56" s="206"/>
      <c r="CC56" s="206"/>
      <c r="CD56" s="206"/>
      <c r="CE56" s="206"/>
      <c r="CF56" s="206"/>
      <c r="CG56" s="206"/>
      <c r="CH56" s="206"/>
      <c r="CI56" s="206"/>
      <c r="CJ56" s="206"/>
      <c r="CK56" s="206"/>
      <c r="CL56" s="206"/>
      <c r="CM56" s="206"/>
      <c r="CN56" s="206"/>
      <c r="CO56" s="206"/>
      <c r="CP56" s="206"/>
      <c r="CQ56" s="206"/>
      <c r="CR56" s="206"/>
    </row>
    <row r="57" s="122" customFormat="1" ht="100" hidden="1" customHeight="1" spans="1:96">
      <c r="A57" s="156" t="s">
        <v>58</v>
      </c>
      <c r="B57" s="148" t="s">
        <v>167</v>
      </c>
      <c r="C57" s="148"/>
      <c r="D57" s="148"/>
      <c r="E57" s="149"/>
      <c r="F57" s="149"/>
      <c r="G57" s="149"/>
      <c r="H57" s="149"/>
      <c r="I57" s="149"/>
      <c r="J57" s="148"/>
      <c r="K57" s="178"/>
      <c r="L57" s="178"/>
      <c r="M57" s="178"/>
      <c r="N57" s="178"/>
      <c r="O57" s="178"/>
      <c r="P57" s="178"/>
      <c r="Q57" s="178"/>
      <c r="R57" s="178"/>
      <c r="S57" s="178"/>
      <c r="T57" s="178"/>
      <c r="U57" s="178"/>
      <c r="V57" s="178"/>
      <c r="W57" s="178"/>
      <c r="X57" s="178"/>
      <c r="Y57" s="178"/>
      <c r="Z57" s="178"/>
      <c r="AA57" s="178"/>
      <c r="AB57" s="178"/>
      <c r="AC57" s="184"/>
      <c r="AD57" s="184"/>
      <c r="AE57" s="184"/>
      <c r="AF57" s="184"/>
      <c r="AG57" s="190"/>
      <c r="AH57" s="190"/>
      <c r="AI57" s="190"/>
      <c r="AJ57" s="190"/>
      <c r="AK57" s="190"/>
      <c r="AL57" s="190"/>
      <c r="AM57" s="190"/>
      <c r="AN57" s="206"/>
      <c r="AO57" s="206"/>
      <c r="AP57" s="206"/>
      <c r="AQ57" s="206"/>
      <c r="AR57" s="206"/>
      <c r="AS57" s="206"/>
      <c r="AT57" s="206"/>
      <c r="AU57" s="206"/>
      <c r="AV57" s="206"/>
      <c r="AW57" s="206"/>
      <c r="AX57" s="206"/>
      <c r="AY57" s="206"/>
      <c r="AZ57" s="206"/>
      <c r="BA57" s="206"/>
      <c r="BB57" s="206"/>
      <c r="BC57" s="206"/>
      <c r="BD57" s="206"/>
      <c r="BE57" s="206"/>
      <c r="BF57" s="206"/>
      <c r="BG57" s="206"/>
      <c r="BH57" s="206"/>
      <c r="BI57" s="206"/>
      <c r="BJ57" s="206"/>
      <c r="BK57" s="206"/>
      <c r="BL57" s="206"/>
      <c r="BM57" s="206"/>
      <c r="BN57" s="206"/>
      <c r="BO57" s="206"/>
      <c r="BP57" s="206"/>
      <c r="BQ57" s="206"/>
      <c r="BR57" s="206"/>
      <c r="BS57" s="206"/>
      <c r="BT57" s="206"/>
      <c r="BU57" s="206"/>
      <c r="BV57" s="206"/>
      <c r="BW57" s="206"/>
      <c r="BX57" s="206"/>
      <c r="BY57" s="206"/>
      <c r="BZ57" s="206"/>
      <c r="CA57" s="206"/>
      <c r="CB57" s="206"/>
      <c r="CC57" s="206"/>
      <c r="CD57" s="206"/>
      <c r="CE57" s="206"/>
      <c r="CF57" s="206"/>
      <c r="CG57" s="206"/>
      <c r="CH57" s="206"/>
      <c r="CI57" s="206"/>
      <c r="CJ57" s="206"/>
      <c r="CK57" s="206"/>
      <c r="CL57" s="206"/>
      <c r="CM57" s="206"/>
      <c r="CN57" s="206"/>
      <c r="CO57" s="206"/>
      <c r="CP57" s="206"/>
      <c r="CQ57" s="206"/>
      <c r="CR57" s="206"/>
    </row>
    <row r="58" s="122" customFormat="1" ht="100" hidden="1" customHeight="1" spans="1:96">
      <c r="A58" s="147" t="s">
        <v>39</v>
      </c>
      <c r="B58" s="148" t="s">
        <v>168</v>
      </c>
      <c r="C58" s="148"/>
      <c r="D58" s="148"/>
      <c r="E58" s="149"/>
      <c r="F58" s="149"/>
      <c r="G58" s="149"/>
      <c r="H58" s="149"/>
      <c r="I58" s="149"/>
      <c r="J58" s="148"/>
      <c r="K58" s="178">
        <f t="shared" ref="K58:AB58" si="18">K59+K63+K67+K70+K74</f>
        <v>0</v>
      </c>
      <c r="L58" s="178">
        <f t="shared" si="18"/>
        <v>0</v>
      </c>
      <c r="M58" s="178">
        <f t="shared" si="18"/>
        <v>0</v>
      </c>
      <c r="N58" s="178">
        <f t="shared" si="18"/>
        <v>102</v>
      </c>
      <c r="O58" s="178">
        <f t="shared" si="18"/>
        <v>60</v>
      </c>
      <c r="P58" s="178">
        <f t="shared" si="18"/>
        <v>60</v>
      </c>
      <c r="Q58" s="178">
        <f t="shared" si="18"/>
        <v>0</v>
      </c>
      <c r="R58" s="178">
        <f t="shared" si="18"/>
        <v>0</v>
      </c>
      <c r="S58" s="178">
        <f t="shared" si="18"/>
        <v>40</v>
      </c>
      <c r="T58" s="178">
        <f t="shared" si="18"/>
        <v>0</v>
      </c>
      <c r="U58" s="178">
        <f t="shared" si="18"/>
        <v>0</v>
      </c>
      <c r="V58" s="178">
        <f t="shared" si="18"/>
        <v>0</v>
      </c>
      <c r="W58" s="178">
        <f t="shared" si="18"/>
        <v>0</v>
      </c>
      <c r="X58" s="178">
        <f t="shared" si="18"/>
        <v>2</v>
      </c>
      <c r="Y58" s="178">
        <f t="shared" si="18"/>
        <v>0</v>
      </c>
      <c r="Z58" s="178">
        <f t="shared" si="18"/>
        <v>0</v>
      </c>
      <c r="AA58" s="178">
        <f t="shared" si="18"/>
        <v>0</v>
      </c>
      <c r="AB58" s="178">
        <f t="shared" si="18"/>
        <v>0</v>
      </c>
      <c r="AC58" s="184"/>
      <c r="AD58" s="184"/>
      <c r="AE58" s="184"/>
      <c r="AF58" s="184"/>
      <c r="AG58" s="190"/>
      <c r="AH58" s="190"/>
      <c r="AI58" s="190"/>
      <c r="AJ58" s="190"/>
      <c r="AK58" s="190"/>
      <c r="AL58" s="190"/>
      <c r="AM58" s="190"/>
      <c r="AN58" s="206"/>
      <c r="AO58" s="206"/>
      <c r="AP58" s="206"/>
      <c r="AQ58" s="206"/>
      <c r="AR58" s="206"/>
      <c r="AS58" s="206"/>
      <c r="AT58" s="206"/>
      <c r="AU58" s="206"/>
      <c r="AV58" s="206"/>
      <c r="AW58" s="206"/>
      <c r="AX58" s="206"/>
      <c r="AY58" s="206"/>
      <c r="AZ58" s="206"/>
      <c r="BA58" s="206"/>
      <c r="BB58" s="206"/>
      <c r="BC58" s="206"/>
      <c r="BD58" s="206"/>
      <c r="BE58" s="206"/>
      <c r="BF58" s="206"/>
      <c r="BG58" s="206"/>
      <c r="BH58" s="206"/>
      <c r="BI58" s="206"/>
      <c r="BJ58" s="206"/>
      <c r="BK58" s="206"/>
      <c r="BL58" s="206"/>
      <c r="BM58" s="206"/>
      <c r="BN58" s="206"/>
      <c r="BO58" s="206"/>
      <c r="BP58" s="206"/>
      <c r="BQ58" s="206"/>
      <c r="BR58" s="206"/>
      <c r="BS58" s="206"/>
      <c r="BT58" s="206"/>
      <c r="BU58" s="206"/>
      <c r="BV58" s="206"/>
      <c r="BW58" s="206"/>
      <c r="BX58" s="206"/>
      <c r="BY58" s="206"/>
      <c r="BZ58" s="206"/>
      <c r="CA58" s="206"/>
      <c r="CB58" s="206"/>
      <c r="CC58" s="206"/>
      <c r="CD58" s="206"/>
      <c r="CE58" s="206"/>
      <c r="CF58" s="206"/>
      <c r="CG58" s="206"/>
      <c r="CH58" s="206"/>
      <c r="CI58" s="206"/>
      <c r="CJ58" s="206"/>
      <c r="CK58" s="206"/>
      <c r="CL58" s="206"/>
      <c r="CM58" s="206"/>
      <c r="CN58" s="206"/>
      <c r="CO58" s="206"/>
      <c r="CP58" s="206"/>
      <c r="CQ58" s="206"/>
      <c r="CR58" s="206"/>
    </row>
    <row r="59" s="122" customFormat="1" ht="100" hidden="1" customHeight="1" spans="1:96">
      <c r="A59" s="147" t="s">
        <v>41</v>
      </c>
      <c r="B59" s="148" t="s">
        <v>169</v>
      </c>
      <c r="C59" s="148"/>
      <c r="D59" s="148"/>
      <c r="E59" s="149"/>
      <c r="F59" s="149"/>
      <c r="G59" s="149"/>
      <c r="H59" s="149"/>
      <c r="I59" s="149"/>
      <c r="J59" s="148"/>
      <c r="K59" s="178">
        <f t="shared" ref="K59:AB59" si="19">K60+K62</f>
        <v>0</v>
      </c>
      <c r="L59" s="178">
        <f t="shared" si="19"/>
        <v>0</v>
      </c>
      <c r="M59" s="178">
        <f t="shared" si="19"/>
        <v>0</v>
      </c>
      <c r="N59" s="178">
        <f t="shared" si="19"/>
        <v>102</v>
      </c>
      <c r="O59" s="178">
        <f t="shared" si="19"/>
        <v>60</v>
      </c>
      <c r="P59" s="178">
        <f t="shared" si="19"/>
        <v>60</v>
      </c>
      <c r="Q59" s="178">
        <f t="shared" si="19"/>
        <v>0</v>
      </c>
      <c r="R59" s="178">
        <f t="shared" si="19"/>
        <v>0</v>
      </c>
      <c r="S59" s="178">
        <f t="shared" si="19"/>
        <v>40</v>
      </c>
      <c r="T59" s="178">
        <f t="shared" si="19"/>
        <v>0</v>
      </c>
      <c r="U59" s="178">
        <f t="shared" si="19"/>
        <v>0</v>
      </c>
      <c r="V59" s="178">
        <f t="shared" si="19"/>
        <v>0</v>
      </c>
      <c r="W59" s="178">
        <f t="shared" si="19"/>
        <v>0</v>
      </c>
      <c r="X59" s="178">
        <f t="shared" si="19"/>
        <v>2</v>
      </c>
      <c r="Y59" s="178">
        <f t="shared" si="19"/>
        <v>0</v>
      </c>
      <c r="Z59" s="178">
        <f t="shared" si="19"/>
        <v>0</v>
      </c>
      <c r="AA59" s="178">
        <f t="shared" si="19"/>
        <v>0</v>
      </c>
      <c r="AB59" s="178">
        <f t="shared" si="19"/>
        <v>0</v>
      </c>
      <c r="AC59" s="184"/>
      <c r="AD59" s="184"/>
      <c r="AE59" s="184"/>
      <c r="AF59" s="184"/>
      <c r="AG59" s="190"/>
      <c r="AH59" s="190"/>
      <c r="AI59" s="190"/>
      <c r="AJ59" s="190"/>
      <c r="AK59" s="190"/>
      <c r="AL59" s="190"/>
      <c r="AM59" s="190"/>
      <c r="AN59" s="206"/>
      <c r="AO59" s="206"/>
      <c r="AP59" s="206"/>
      <c r="AQ59" s="206"/>
      <c r="AR59" s="206"/>
      <c r="AS59" s="206"/>
      <c r="AT59" s="206"/>
      <c r="AU59" s="206"/>
      <c r="AV59" s="206"/>
      <c r="AW59" s="206"/>
      <c r="AX59" s="206"/>
      <c r="AY59" s="206"/>
      <c r="AZ59" s="206"/>
      <c r="BA59" s="206"/>
      <c r="BB59" s="206"/>
      <c r="BC59" s="206"/>
      <c r="BD59" s="206"/>
      <c r="BE59" s="206"/>
      <c r="BF59" s="206"/>
      <c r="BG59" s="206"/>
      <c r="BH59" s="206"/>
      <c r="BI59" s="206"/>
      <c r="BJ59" s="206"/>
      <c r="BK59" s="206"/>
      <c r="BL59" s="206"/>
      <c r="BM59" s="206"/>
      <c r="BN59" s="206"/>
      <c r="BO59" s="206"/>
      <c r="BP59" s="206"/>
      <c r="BQ59" s="206"/>
      <c r="BR59" s="206"/>
      <c r="BS59" s="206"/>
      <c r="BT59" s="206"/>
      <c r="BU59" s="206"/>
      <c r="BV59" s="206"/>
      <c r="BW59" s="206"/>
      <c r="BX59" s="206"/>
      <c r="BY59" s="206"/>
      <c r="BZ59" s="206"/>
      <c r="CA59" s="206"/>
      <c r="CB59" s="206"/>
      <c r="CC59" s="206"/>
      <c r="CD59" s="206"/>
      <c r="CE59" s="206"/>
      <c r="CF59" s="206"/>
      <c r="CG59" s="206"/>
      <c r="CH59" s="206"/>
      <c r="CI59" s="206"/>
      <c r="CJ59" s="206"/>
      <c r="CK59" s="206"/>
      <c r="CL59" s="206"/>
      <c r="CM59" s="206"/>
      <c r="CN59" s="206"/>
      <c r="CO59" s="206"/>
      <c r="CP59" s="206"/>
      <c r="CQ59" s="206"/>
      <c r="CR59" s="206"/>
    </row>
    <row r="60" s="122" customFormat="1" ht="100" hidden="1" customHeight="1" spans="1:96">
      <c r="A60" s="156" t="s">
        <v>58</v>
      </c>
      <c r="B60" s="148" t="s">
        <v>170</v>
      </c>
      <c r="C60" s="148"/>
      <c r="D60" s="148"/>
      <c r="E60" s="149"/>
      <c r="F60" s="149"/>
      <c r="G60" s="149"/>
      <c r="H60" s="149"/>
      <c r="I60" s="149"/>
      <c r="J60" s="148"/>
      <c r="K60" s="178">
        <f t="shared" ref="K60:AB60" si="20">SUM(K61)</f>
        <v>0</v>
      </c>
      <c r="L60" s="178">
        <f t="shared" si="20"/>
        <v>0</v>
      </c>
      <c r="M60" s="178">
        <f t="shared" si="20"/>
        <v>0</v>
      </c>
      <c r="N60" s="178">
        <f t="shared" si="20"/>
        <v>102</v>
      </c>
      <c r="O60" s="178">
        <f t="shared" si="20"/>
        <v>60</v>
      </c>
      <c r="P60" s="178">
        <f t="shared" si="20"/>
        <v>60</v>
      </c>
      <c r="Q60" s="178">
        <f t="shared" si="20"/>
        <v>0</v>
      </c>
      <c r="R60" s="178">
        <f t="shared" si="20"/>
        <v>0</v>
      </c>
      <c r="S60" s="178">
        <f t="shared" si="20"/>
        <v>40</v>
      </c>
      <c r="T60" s="178">
        <f t="shared" si="20"/>
        <v>0</v>
      </c>
      <c r="U60" s="178">
        <f t="shared" si="20"/>
        <v>0</v>
      </c>
      <c r="V60" s="178">
        <f t="shared" si="20"/>
        <v>0</v>
      </c>
      <c r="W60" s="178">
        <f t="shared" si="20"/>
        <v>0</v>
      </c>
      <c r="X60" s="178">
        <f t="shared" si="20"/>
        <v>2</v>
      </c>
      <c r="Y60" s="178">
        <f t="shared" si="20"/>
        <v>0</v>
      </c>
      <c r="Z60" s="178">
        <f t="shared" si="20"/>
        <v>0</v>
      </c>
      <c r="AA60" s="178">
        <f t="shared" si="20"/>
        <v>0</v>
      </c>
      <c r="AB60" s="178">
        <f t="shared" si="20"/>
        <v>0</v>
      </c>
      <c r="AC60" s="184"/>
      <c r="AD60" s="184"/>
      <c r="AE60" s="184"/>
      <c r="AF60" s="184"/>
      <c r="AG60" s="190"/>
      <c r="AH60" s="190"/>
      <c r="AI60" s="190"/>
      <c r="AJ60" s="190"/>
      <c r="AK60" s="190"/>
      <c r="AL60" s="190"/>
      <c r="AM60" s="190"/>
      <c r="AN60" s="206"/>
      <c r="AO60" s="206"/>
      <c r="AP60" s="206"/>
      <c r="AQ60" s="206"/>
      <c r="AR60" s="206"/>
      <c r="AS60" s="206"/>
      <c r="AT60" s="206"/>
      <c r="AU60" s="206"/>
      <c r="AV60" s="206"/>
      <c r="AW60" s="206"/>
      <c r="AX60" s="206"/>
      <c r="AY60" s="206"/>
      <c r="AZ60" s="206"/>
      <c r="BA60" s="206"/>
      <c r="BB60" s="206"/>
      <c r="BC60" s="206"/>
      <c r="BD60" s="206"/>
      <c r="BE60" s="206"/>
      <c r="BF60" s="206"/>
      <c r="BG60" s="206"/>
      <c r="BH60" s="206"/>
      <c r="BI60" s="206"/>
      <c r="BJ60" s="206"/>
      <c r="BK60" s="206"/>
      <c r="BL60" s="206"/>
      <c r="BM60" s="206"/>
      <c r="BN60" s="206"/>
      <c r="BO60" s="206"/>
      <c r="BP60" s="206"/>
      <c r="BQ60" s="206"/>
      <c r="BR60" s="206"/>
      <c r="BS60" s="206"/>
      <c r="BT60" s="206"/>
      <c r="BU60" s="206"/>
      <c r="BV60" s="206"/>
      <c r="BW60" s="206"/>
      <c r="BX60" s="206"/>
      <c r="BY60" s="206"/>
      <c r="BZ60" s="206"/>
      <c r="CA60" s="206"/>
      <c r="CB60" s="206"/>
      <c r="CC60" s="206"/>
      <c r="CD60" s="206"/>
      <c r="CE60" s="206"/>
      <c r="CF60" s="206"/>
      <c r="CG60" s="206"/>
      <c r="CH60" s="206"/>
      <c r="CI60" s="206"/>
      <c r="CJ60" s="206"/>
      <c r="CK60" s="206"/>
      <c r="CL60" s="206"/>
      <c r="CM60" s="206"/>
      <c r="CN60" s="206"/>
      <c r="CO60" s="206"/>
      <c r="CP60" s="206"/>
      <c r="CQ60" s="206"/>
      <c r="CR60" s="206"/>
    </row>
    <row r="61" s="124" customFormat="1" ht="298" hidden="1" customHeight="1" spans="1:97">
      <c r="A61" s="151">
        <v>17</v>
      </c>
      <c r="B61" s="152" t="s">
        <v>171</v>
      </c>
      <c r="C61" s="161">
        <v>2025</v>
      </c>
      <c r="D61" s="167" t="s">
        <v>172</v>
      </c>
      <c r="E61" s="152" t="s">
        <v>168</v>
      </c>
      <c r="F61" s="152" t="s">
        <v>170</v>
      </c>
      <c r="G61" s="152" t="s">
        <v>47</v>
      </c>
      <c r="H61" s="152" t="s">
        <v>48</v>
      </c>
      <c r="I61" s="152" t="s">
        <v>49</v>
      </c>
      <c r="J61" s="167" t="s">
        <v>173</v>
      </c>
      <c r="K61" s="175"/>
      <c r="L61" s="175"/>
      <c r="M61" s="175"/>
      <c r="N61" s="175">
        <v>102</v>
      </c>
      <c r="O61" s="175">
        <v>60</v>
      </c>
      <c r="P61" s="175">
        <v>60</v>
      </c>
      <c r="Q61" s="175"/>
      <c r="R61" s="175"/>
      <c r="S61" s="175">
        <v>40</v>
      </c>
      <c r="T61" s="175"/>
      <c r="U61" s="175"/>
      <c r="V61" s="175"/>
      <c r="W61" s="175"/>
      <c r="X61" s="175">
        <v>2</v>
      </c>
      <c r="Y61" s="175"/>
      <c r="Z61" s="175"/>
      <c r="AA61" s="175"/>
      <c r="AB61" s="175"/>
      <c r="AC61" s="152" t="s">
        <v>174</v>
      </c>
      <c r="AD61" s="152" t="s">
        <v>175</v>
      </c>
      <c r="AE61" s="152" t="s">
        <v>174</v>
      </c>
      <c r="AF61" s="152" t="s">
        <v>175</v>
      </c>
      <c r="AG61" s="152" t="s">
        <v>176</v>
      </c>
      <c r="AH61" s="167" t="s">
        <v>177</v>
      </c>
      <c r="AI61" s="167" t="s">
        <v>178</v>
      </c>
      <c r="AJ61" s="175" t="s">
        <v>402</v>
      </c>
      <c r="AK61" s="152" t="s">
        <v>403</v>
      </c>
      <c r="AL61" s="152" t="s">
        <v>367</v>
      </c>
      <c r="AN61" s="134"/>
      <c r="AO61" s="134"/>
      <c r="AP61" s="134"/>
      <c r="AQ61" s="134"/>
      <c r="AR61" s="134"/>
      <c r="AS61" s="134"/>
      <c r="AT61" s="134"/>
      <c r="AU61" s="134"/>
      <c r="AV61" s="134"/>
      <c r="AW61" s="134"/>
      <c r="AX61" s="134"/>
      <c r="AY61" s="134"/>
      <c r="AZ61" s="134"/>
      <c r="BA61" s="134"/>
      <c r="BB61" s="134"/>
      <c r="BC61" s="134"/>
      <c r="BD61" s="134"/>
      <c r="BE61" s="134"/>
      <c r="BF61" s="134"/>
      <c r="BG61" s="134"/>
      <c r="BH61" s="134"/>
      <c r="BI61" s="134"/>
      <c r="BJ61" s="134"/>
      <c r="BK61" s="134"/>
      <c r="BL61" s="134"/>
      <c r="BM61" s="134"/>
      <c r="BN61" s="134"/>
      <c r="BO61" s="134"/>
      <c r="BP61" s="134"/>
      <c r="BQ61" s="134"/>
      <c r="BR61" s="134"/>
      <c r="BS61" s="134"/>
      <c r="BT61" s="134"/>
      <c r="BU61" s="134"/>
      <c r="BV61" s="134"/>
      <c r="BW61" s="134"/>
      <c r="BX61" s="134"/>
      <c r="BY61" s="134"/>
      <c r="BZ61" s="134"/>
      <c r="CA61" s="134"/>
      <c r="CB61" s="134"/>
      <c r="CC61" s="134"/>
      <c r="CD61" s="134"/>
      <c r="CE61" s="134"/>
      <c r="CF61" s="134"/>
      <c r="CG61" s="134"/>
      <c r="CH61" s="134"/>
      <c r="CI61" s="134"/>
      <c r="CJ61" s="134"/>
      <c r="CK61" s="134"/>
      <c r="CL61" s="134"/>
      <c r="CM61" s="134"/>
      <c r="CN61" s="134"/>
      <c r="CO61" s="134"/>
      <c r="CP61" s="134"/>
      <c r="CQ61" s="134"/>
      <c r="CR61" s="134"/>
      <c r="CS61" s="213"/>
    </row>
    <row r="62" s="122" customFormat="1" ht="100" hidden="1" customHeight="1" spans="1:96">
      <c r="A62" s="156" t="s">
        <v>58</v>
      </c>
      <c r="B62" s="148" t="s">
        <v>179</v>
      </c>
      <c r="C62" s="148"/>
      <c r="D62" s="148"/>
      <c r="E62" s="149"/>
      <c r="F62" s="149"/>
      <c r="G62" s="149"/>
      <c r="H62" s="149"/>
      <c r="I62" s="149"/>
      <c r="J62" s="148"/>
      <c r="K62" s="178"/>
      <c r="L62" s="178"/>
      <c r="M62" s="178"/>
      <c r="N62" s="178"/>
      <c r="O62" s="178"/>
      <c r="P62" s="178"/>
      <c r="Q62" s="178"/>
      <c r="R62" s="178"/>
      <c r="S62" s="178"/>
      <c r="T62" s="178"/>
      <c r="U62" s="178"/>
      <c r="V62" s="178"/>
      <c r="W62" s="178"/>
      <c r="X62" s="178"/>
      <c r="Y62" s="178"/>
      <c r="Z62" s="178"/>
      <c r="AA62" s="178"/>
      <c r="AB62" s="178"/>
      <c r="AC62" s="184"/>
      <c r="AD62" s="184"/>
      <c r="AE62" s="184"/>
      <c r="AF62" s="184"/>
      <c r="AG62" s="190"/>
      <c r="AH62" s="190"/>
      <c r="AI62" s="190"/>
      <c r="AJ62" s="190"/>
      <c r="AK62" s="190"/>
      <c r="AL62" s="190"/>
      <c r="AM62" s="190"/>
      <c r="AN62" s="206"/>
      <c r="AO62" s="206"/>
      <c r="AP62" s="206"/>
      <c r="AQ62" s="206"/>
      <c r="AR62" s="206"/>
      <c r="AS62" s="206"/>
      <c r="AT62" s="206"/>
      <c r="AU62" s="206"/>
      <c r="AV62" s="206"/>
      <c r="AW62" s="206"/>
      <c r="AX62" s="206"/>
      <c r="AY62" s="206"/>
      <c r="AZ62" s="206"/>
      <c r="BA62" s="206"/>
      <c r="BB62" s="206"/>
      <c r="BC62" s="206"/>
      <c r="BD62" s="206"/>
      <c r="BE62" s="206"/>
      <c r="BF62" s="206"/>
      <c r="BG62" s="206"/>
      <c r="BH62" s="206"/>
      <c r="BI62" s="206"/>
      <c r="BJ62" s="206"/>
      <c r="BK62" s="206"/>
      <c r="BL62" s="206"/>
      <c r="BM62" s="206"/>
      <c r="BN62" s="206"/>
      <c r="BO62" s="206"/>
      <c r="BP62" s="206"/>
      <c r="BQ62" s="206"/>
      <c r="BR62" s="206"/>
      <c r="BS62" s="206"/>
      <c r="BT62" s="206"/>
      <c r="BU62" s="206"/>
      <c r="BV62" s="206"/>
      <c r="BW62" s="206"/>
      <c r="BX62" s="206"/>
      <c r="BY62" s="206"/>
      <c r="BZ62" s="206"/>
      <c r="CA62" s="206"/>
      <c r="CB62" s="206"/>
      <c r="CC62" s="206"/>
      <c r="CD62" s="206"/>
      <c r="CE62" s="206"/>
      <c r="CF62" s="206"/>
      <c r="CG62" s="206"/>
      <c r="CH62" s="206"/>
      <c r="CI62" s="206"/>
      <c r="CJ62" s="206"/>
      <c r="CK62" s="206"/>
      <c r="CL62" s="206"/>
      <c r="CM62" s="206"/>
      <c r="CN62" s="206"/>
      <c r="CO62" s="206"/>
      <c r="CP62" s="206"/>
      <c r="CQ62" s="206"/>
      <c r="CR62" s="206"/>
    </row>
    <row r="63" s="122" customFormat="1" ht="100" hidden="1" customHeight="1" spans="1:96">
      <c r="A63" s="156" t="s">
        <v>41</v>
      </c>
      <c r="B63" s="148" t="s">
        <v>180</v>
      </c>
      <c r="C63" s="148"/>
      <c r="D63" s="148"/>
      <c r="E63" s="149"/>
      <c r="F63" s="149"/>
      <c r="G63" s="149"/>
      <c r="H63" s="149"/>
      <c r="I63" s="149"/>
      <c r="J63" s="148"/>
      <c r="K63" s="178">
        <f t="shared" ref="K63:AB63" si="21">K64+K65+K66</f>
        <v>0</v>
      </c>
      <c r="L63" s="178">
        <f t="shared" si="21"/>
        <v>0</v>
      </c>
      <c r="M63" s="178">
        <f t="shared" si="21"/>
        <v>0</v>
      </c>
      <c r="N63" s="178">
        <f t="shared" si="21"/>
        <v>0</v>
      </c>
      <c r="O63" s="178">
        <f t="shared" si="21"/>
        <v>0</v>
      </c>
      <c r="P63" s="178">
        <f t="shared" si="21"/>
        <v>0</v>
      </c>
      <c r="Q63" s="178">
        <f t="shared" si="21"/>
        <v>0</v>
      </c>
      <c r="R63" s="178">
        <f t="shared" si="21"/>
        <v>0</v>
      </c>
      <c r="S63" s="178">
        <f t="shared" si="21"/>
        <v>0</v>
      </c>
      <c r="T63" s="178">
        <f t="shared" si="21"/>
        <v>0</v>
      </c>
      <c r="U63" s="178">
        <f t="shared" si="21"/>
        <v>0</v>
      </c>
      <c r="V63" s="178">
        <f t="shared" si="21"/>
        <v>0</v>
      </c>
      <c r="W63" s="178">
        <f t="shared" si="21"/>
        <v>0</v>
      </c>
      <c r="X63" s="178">
        <f t="shared" si="21"/>
        <v>0</v>
      </c>
      <c r="Y63" s="178">
        <f t="shared" si="21"/>
        <v>0</v>
      </c>
      <c r="Z63" s="178">
        <f t="shared" si="21"/>
        <v>0</v>
      </c>
      <c r="AA63" s="178">
        <f t="shared" si="21"/>
        <v>0</v>
      </c>
      <c r="AB63" s="178">
        <f t="shared" si="21"/>
        <v>0</v>
      </c>
      <c r="AC63" s="184"/>
      <c r="AD63" s="184"/>
      <c r="AE63" s="184"/>
      <c r="AF63" s="184"/>
      <c r="AG63" s="190"/>
      <c r="AH63" s="190"/>
      <c r="AI63" s="190"/>
      <c r="AJ63" s="190"/>
      <c r="AK63" s="190"/>
      <c r="AL63" s="190"/>
      <c r="AM63" s="190"/>
      <c r="AN63" s="206"/>
      <c r="AO63" s="206"/>
      <c r="AP63" s="206"/>
      <c r="AQ63" s="206"/>
      <c r="AR63" s="206"/>
      <c r="AS63" s="206"/>
      <c r="AT63" s="206"/>
      <c r="AU63" s="206"/>
      <c r="AV63" s="206"/>
      <c r="AW63" s="206"/>
      <c r="AX63" s="206"/>
      <c r="AY63" s="206"/>
      <c r="AZ63" s="206"/>
      <c r="BA63" s="206"/>
      <c r="BB63" s="206"/>
      <c r="BC63" s="206"/>
      <c r="BD63" s="206"/>
      <c r="BE63" s="206"/>
      <c r="BF63" s="206"/>
      <c r="BG63" s="206"/>
      <c r="BH63" s="206"/>
      <c r="BI63" s="206"/>
      <c r="BJ63" s="206"/>
      <c r="BK63" s="206"/>
      <c r="BL63" s="206"/>
      <c r="BM63" s="206"/>
      <c r="BN63" s="206"/>
      <c r="BO63" s="206"/>
      <c r="BP63" s="206"/>
      <c r="BQ63" s="206"/>
      <c r="BR63" s="206"/>
      <c r="BS63" s="206"/>
      <c r="BT63" s="206"/>
      <c r="BU63" s="206"/>
      <c r="BV63" s="206"/>
      <c r="BW63" s="206"/>
      <c r="BX63" s="206"/>
      <c r="BY63" s="206"/>
      <c r="BZ63" s="206"/>
      <c r="CA63" s="206"/>
      <c r="CB63" s="206"/>
      <c r="CC63" s="206"/>
      <c r="CD63" s="206"/>
      <c r="CE63" s="206"/>
      <c r="CF63" s="206"/>
      <c r="CG63" s="206"/>
      <c r="CH63" s="206"/>
      <c r="CI63" s="206"/>
      <c r="CJ63" s="206"/>
      <c r="CK63" s="206"/>
      <c r="CL63" s="206"/>
      <c r="CM63" s="206"/>
      <c r="CN63" s="206"/>
      <c r="CO63" s="206"/>
      <c r="CP63" s="206"/>
      <c r="CQ63" s="206"/>
      <c r="CR63" s="206"/>
    </row>
    <row r="64" s="122" customFormat="1" ht="100" hidden="1" customHeight="1" spans="1:96">
      <c r="A64" s="156" t="s">
        <v>58</v>
      </c>
      <c r="B64" s="148" t="s">
        <v>181</v>
      </c>
      <c r="C64" s="148"/>
      <c r="D64" s="148"/>
      <c r="E64" s="149"/>
      <c r="F64" s="149"/>
      <c r="G64" s="149"/>
      <c r="H64" s="149"/>
      <c r="I64" s="149"/>
      <c r="J64" s="148"/>
      <c r="K64" s="178"/>
      <c r="L64" s="178"/>
      <c r="M64" s="178"/>
      <c r="N64" s="178"/>
      <c r="O64" s="178"/>
      <c r="P64" s="178"/>
      <c r="Q64" s="178"/>
      <c r="R64" s="178"/>
      <c r="S64" s="178"/>
      <c r="T64" s="178"/>
      <c r="U64" s="178"/>
      <c r="V64" s="178"/>
      <c r="W64" s="178"/>
      <c r="X64" s="178"/>
      <c r="Y64" s="178"/>
      <c r="Z64" s="178"/>
      <c r="AA64" s="178"/>
      <c r="AB64" s="178"/>
      <c r="AC64" s="184"/>
      <c r="AD64" s="184"/>
      <c r="AE64" s="184"/>
      <c r="AF64" s="184"/>
      <c r="AG64" s="190"/>
      <c r="AH64" s="190"/>
      <c r="AI64" s="190"/>
      <c r="AJ64" s="190"/>
      <c r="AK64" s="190"/>
      <c r="AL64" s="190"/>
      <c r="AM64" s="190"/>
      <c r="AN64" s="206"/>
      <c r="AO64" s="206"/>
      <c r="AP64" s="206"/>
      <c r="AQ64" s="206"/>
      <c r="AR64" s="206"/>
      <c r="AS64" s="206"/>
      <c r="AT64" s="206"/>
      <c r="AU64" s="206"/>
      <c r="AV64" s="206"/>
      <c r="AW64" s="206"/>
      <c r="AX64" s="206"/>
      <c r="AY64" s="206"/>
      <c r="AZ64" s="206"/>
      <c r="BA64" s="206"/>
      <c r="BB64" s="206"/>
      <c r="BC64" s="206"/>
      <c r="BD64" s="206"/>
      <c r="BE64" s="206"/>
      <c r="BF64" s="206"/>
      <c r="BG64" s="206"/>
      <c r="BH64" s="206"/>
      <c r="BI64" s="206"/>
      <c r="BJ64" s="206"/>
      <c r="BK64" s="206"/>
      <c r="BL64" s="206"/>
      <c r="BM64" s="206"/>
      <c r="BN64" s="206"/>
      <c r="BO64" s="206"/>
      <c r="BP64" s="206"/>
      <c r="BQ64" s="206"/>
      <c r="BR64" s="206"/>
      <c r="BS64" s="206"/>
      <c r="BT64" s="206"/>
      <c r="BU64" s="206"/>
      <c r="BV64" s="206"/>
      <c r="BW64" s="206"/>
      <c r="BX64" s="206"/>
      <c r="BY64" s="206"/>
      <c r="BZ64" s="206"/>
      <c r="CA64" s="206"/>
      <c r="CB64" s="206"/>
      <c r="CC64" s="206"/>
      <c r="CD64" s="206"/>
      <c r="CE64" s="206"/>
      <c r="CF64" s="206"/>
      <c r="CG64" s="206"/>
      <c r="CH64" s="206"/>
      <c r="CI64" s="206"/>
      <c r="CJ64" s="206"/>
      <c r="CK64" s="206"/>
      <c r="CL64" s="206"/>
      <c r="CM64" s="206"/>
      <c r="CN64" s="206"/>
      <c r="CO64" s="206"/>
      <c r="CP64" s="206"/>
      <c r="CQ64" s="206"/>
      <c r="CR64" s="206"/>
    </row>
    <row r="65" s="122" customFormat="1" ht="100" hidden="1" customHeight="1" spans="1:96">
      <c r="A65" s="156" t="s">
        <v>58</v>
      </c>
      <c r="B65" s="148" t="s">
        <v>182</v>
      </c>
      <c r="C65" s="148"/>
      <c r="D65" s="148"/>
      <c r="E65" s="149"/>
      <c r="F65" s="149"/>
      <c r="G65" s="149"/>
      <c r="H65" s="149"/>
      <c r="I65" s="149"/>
      <c r="J65" s="148"/>
      <c r="K65" s="178"/>
      <c r="L65" s="178"/>
      <c r="M65" s="178"/>
      <c r="N65" s="178"/>
      <c r="O65" s="178"/>
      <c r="P65" s="178"/>
      <c r="Q65" s="178"/>
      <c r="R65" s="178"/>
      <c r="S65" s="178"/>
      <c r="T65" s="178"/>
      <c r="U65" s="178"/>
      <c r="V65" s="178"/>
      <c r="W65" s="178"/>
      <c r="X65" s="178"/>
      <c r="Y65" s="178"/>
      <c r="Z65" s="178"/>
      <c r="AA65" s="178"/>
      <c r="AB65" s="178"/>
      <c r="AC65" s="184"/>
      <c r="AD65" s="184"/>
      <c r="AE65" s="184"/>
      <c r="AF65" s="184"/>
      <c r="AG65" s="190"/>
      <c r="AH65" s="190"/>
      <c r="AI65" s="190"/>
      <c r="AJ65" s="190"/>
      <c r="AK65" s="190"/>
      <c r="AL65" s="190"/>
      <c r="AM65" s="190"/>
      <c r="AN65" s="206"/>
      <c r="AO65" s="206"/>
      <c r="AP65" s="206"/>
      <c r="AQ65" s="206"/>
      <c r="AR65" s="206"/>
      <c r="AS65" s="206"/>
      <c r="AT65" s="206"/>
      <c r="AU65" s="206"/>
      <c r="AV65" s="206"/>
      <c r="AW65" s="206"/>
      <c r="AX65" s="206"/>
      <c r="AY65" s="206"/>
      <c r="AZ65" s="206"/>
      <c r="BA65" s="206"/>
      <c r="BB65" s="206"/>
      <c r="BC65" s="206"/>
      <c r="BD65" s="206"/>
      <c r="BE65" s="206"/>
      <c r="BF65" s="206"/>
      <c r="BG65" s="206"/>
      <c r="BH65" s="206"/>
      <c r="BI65" s="206"/>
      <c r="BJ65" s="206"/>
      <c r="BK65" s="206"/>
      <c r="BL65" s="206"/>
      <c r="BM65" s="206"/>
      <c r="BN65" s="206"/>
      <c r="BO65" s="206"/>
      <c r="BP65" s="206"/>
      <c r="BQ65" s="206"/>
      <c r="BR65" s="206"/>
      <c r="BS65" s="206"/>
      <c r="BT65" s="206"/>
      <c r="BU65" s="206"/>
      <c r="BV65" s="206"/>
      <c r="BW65" s="206"/>
      <c r="BX65" s="206"/>
      <c r="BY65" s="206"/>
      <c r="BZ65" s="206"/>
      <c r="CA65" s="206"/>
      <c r="CB65" s="206"/>
      <c r="CC65" s="206"/>
      <c r="CD65" s="206"/>
      <c r="CE65" s="206"/>
      <c r="CF65" s="206"/>
      <c r="CG65" s="206"/>
      <c r="CH65" s="206"/>
      <c r="CI65" s="206"/>
      <c r="CJ65" s="206"/>
      <c r="CK65" s="206"/>
      <c r="CL65" s="206"/>
      <c r="CM65" s="206"/>
      <c r="CN65" s="206"/>
      <c r="CO65" s="206"/>
      <c r="CP65" s="206"/>
      <c r="CQ65" s="206"/>
      <c r="CR65" s="206"/>
    </row>
    <row r="66" s="122" customFormat="1" ht="100" hidden="1" customHeight="1" spans="1:96">
      <c r="A66" s="156" t="s">
        <v>58</v>
      </c>
      <c r="B66" s="148" t="s">
        <v>183</v>
      </c>
      <c r="C66" s="148"/>
      <c r="D66" s="148"/>
      <c r="E66" s="149"/>
      <c r="F66" s="149"/>
      <c r="G66" s="149"/>
      <c r="H66" s="149"/>
      <c r="I66" s="149"/>
      <c r="J66" s="148"/>
      <c r="K66" s="178"/>
      <c r="L66" s="178"/>
      <c r="M66" s="178"/>
      <c r="N66" s="178"/>
      <c r="O66" s="178"/>
      <c r="P66" s="178"/>
      <c r="Q66" s="178"/>
      <c r="R66" s="178"/>
      <c r="S66" s="178"/>
      <c r="T66" s="178"/>
      <c r="U66" s="178"/>
      <c r="V66" s="178"/>
      <c r="W66" s="178"/>
      <c r="X66" s="178"/>
      <c r="Y66" s="178"/>
      <c r="Z66" s="178"/>
      <c r="AA66" s="178"/>
      <c r="AB66" s="178"/>
      <c r="AC66" s="184"/>
      <c r="AD66" s="184"/>
      <c r="AE66" s="184"/>
      <c r="AF66" s="184"/>
      <c r="AG66" s="190"/>
      <c r="AH66" s="190"/>
      <c r="AI66" s="190"/>
      <c r="AJ66" s="190"/>
      <c r="AK66" s="190"/>
      <c r="AL66" s="190"/>
      <c r="AM66" s="190"/>
      <c r="AN66" s="206"/>
      <c r="AO66" s="206"/>
      <c r="AP66" s="206"/>
      <c r="AQ66" s="206"/>
      <c r="AR66" s="206"/>
      <c r="AS66" s="206"/>
      <c r="AT66" s="206"/>
      <c r="AU66" s="206"/>
      <c r="AV66" s="206"/>
      <c r="AW66" s="206"/>
      <c r="AX66" s="206"/>
      <c r="AY66" s="206"/>
      <c r="AZ66" s="206"/>
      <c r="BA66" s="206"/>
      <c r="BB66" s="206"/>
      <c r="BC66" s="206"/>
      <c r="BD66" s="206"/>
      <c r="BE66" s="206"/>
      <c r="BF66" s="206"/>
      <c r="BG66" s="206"/>
      <c r="BH66" s="206"/>
      <c r="BI66" s="206"/>
      <c r="BJ66" s="206"/>
      <c r="BK66" s="206"/>
      <c r="BL66" s="206"/>
      <c r="BM66" s="206"/>
      <c r="BN66" s="206"/>
      <c r="BO66" s="206"/>
      <c r="BP66" s="206"/>
      <c r="BQ66" s="206"/>
      <c r="BR66" s="206"/>
      <c r="BS66" s="206"/>
      <c r="BT66" s="206"/>
      <c r="BU66" s="206"/>
      <c r="BV66" s="206"/>
      <c r="BW66" s="206"/>
      <c r="BX66" s="206"/>
      <c r="BY66" s="206"/>
      <c r="BZ66" s="206"/>
      <c r="CA66" s="206"/>
      <c r="CB66" s="206"/>
      <c r="CC66" s="206"/>
      <c r="CD66" s="206"/>
      <c r="CE66" s="206"/>
      <c r="CF66" s="206"/>
      <c r="CG66" s="206"/>
      <c r="CH66" s="206"/>
      <c r="CI66" s="206"/>
      <c r="CJ66" s="206"/>
      <c r="CK66" s="206"/>
      <c r="CL66" s="206"/>
      <c r="CM66" s="206"/>
      <c r="CN66" s="206"/>
      <c r="CO66" s="206"/>
      <c r="CP66" s="206"/>
      <c r="CQ66" s="206"/>
      <c r="CR66" s="206"/>
    </row>
    <row r="67" s="122" customFormat="1" ht="100" hidden="1" customHeight="1" spans="1:96">
      <c r="A67" s="156" t="s">
        <v>41</v>
      </c>
      <c r="B67" s="148" t="s">
        <v>184</v>
      </c>
      <c r="C67" s="148"/>
      <c r="D67" s="148"/>
      <c r="E67" s="149"/>
      <c r="F67" s="149"/>
      <c r="G67" s="149"/>
      <c r="H67" s="149"/>
      <c r="I67" s="149"/>
      <c r="J67" s="148"/>
      <c r="K67" s="178">
        <f t="shared" ref="K67:AB67" si="22">K68+K69</f>
        <v>0</v>
      </c>
      <c r="L67" s="178">
        <f t="shared" si="22"/>
        <v>0</v>
      </c>
      <c r="M67" s="178">
        <f t="shared" si="22"/>
        <v>0</v>
      </c>
      <c r="N67" s="178">
        <f t="shared" si="22"/>
        <v>0</v>
      </c>
      <c r="O67" s="178">
        <f t="shared" si="22"/>
        <v>0</v>
      </c>
      <c r="P67" s="178">
        <f t="shared" si="22"/>
        <v>0</v>
      </c>
      <c r="Q67" s="178">
        <f t="shared" si="22"/>
        <v>0</v>
      </c>
      <c r="R67" s="178">
        <f t="shared" si="22"/>
        <v>0</v>
      </c>
      <c r="S67" s="178">
        <f t="shared" si="22"/>
        <v>0</v>
      </c>
      <c r="T67" s="178">
        <f t="shared" si="22"/>
        <v>0</v>
      </c>
      <c r="U67" s="178">
        <f t="shared" si="22"/>
        <v>0</v>
      </c>
      <c r="V67" s="178">
        <f t="shared" si="22"/>
        <v>0</v>
      </c>
      <c r="W67" s="178">
        <f t="shared" si="22"/>
        <v>0</v>
      </c>
      <c r="X67" s="178">
        <f t="shared" si="22"/>
        <v>0</v>
      </c>
      <c r="Y67" s="178">
        <f t="shared" si="22"/>
        <v>0</v>
      </c>
      <c r="Z67" s="178">
        <f t="shared" si="22"/>
        <v>0</v>
      </c>
      <c r="AA67" s="178">
        <f t="shared" si="22"/>
        <v>0</v>
      </c>
      <c r="AB67" s="178">
        <f t="shared" si="22"/>
        <v>0</v>
      </c>
      <c r="AC67" s="184"/>
      <c r="AD67" s="184"/>
      <c r="AE67" s="184"/>
      <c r="AF67" s="184"/>
      <c r="AG67" s="190"/>
      <c r="AH67" s="190"/>
      <c r="AI67" s="190"/>
      <c r="AJ67" s="190"/>
      <c r="AK67" s="190"/>
      <c r="AL67" s="190"/>
      <c r="AM67" s="190"/>
      <c r="AN67" s="206"/>
      <c r="AO67" s="206"/>
      <c r="AP67" s="206"/>
      <c r="AQ67" s="206"/>
      <c r="AR67" s="206"/>
      <c r="AS67" s="206"/>
      <c r="AT67" s="206"/>
      <c r="AU67" s="206"/>
      <c r="AV67" s="206"/>
      <c r="AW67" s="206"/>
      <c r="AX67" s="206"/>
      <c r="AY67" s="206"/>
      <c r="AZ67" s="206"/>
      <c r="BA67" s="206"/>
      <c r="BB67" s="206"/>
      <c r="BC67" s="206"/>
      <c r="BD67" s="206"/>
      <c r="BE67" s="206"/>
      <c r="BF67" s="206"/>
      <c r="BG67" s="206"/>
      <c r="BH67" s="206"/>
      <c r="BI67" s="206"/>
      <c r="BJ67" s="206"/>
      <c r="BK67" s="206"/>
      <c r="BL67" s="206"/>
      <c r="BM67" s="206"/>
      <c r="BN67" s="206"/>
      <c r="BO67" s="206"/>
      <c r="BP67" s="206"/>
      <c r="BQ67" s="206"/>
      <c r="BR67" s="206"/>
      <c r="BS67" s="206"/>
      <c r="BT67" s="206"/>
      <c r="BU67" s="206"/>
      <c r="BV67" s="206"/>
      <c r="BW67" s="206"/>
      <c r="BX67" s="206"/>
      <c r="BY67" s="206"/>
      <c r="BZ67" s="206"/>
      <c r="CA67" s="206"/>
      <c r="CB67" s="206"/>
      <c r="CC67" s="206"/>
      <c r="CD67" s="206"/>
      <c r="CE67" s="206"/>
      <c r="CF67" s="206"/>
      <c r="CG67" s="206"/>
      <c r="CH67" s="206"/>
      <c r="CI67" s="206"/>
      <c r="CJ67" s="206"/>
      <c r="CK67" s="206"/>
      <c r="CL67" s="206"/>
      <c r="CM67" s="206"/>
      <c r="CN67" s="206"/>
      <c r="CO67" s="206"/>
      <c r="CP67" s="206"/>
      <c r="CQ67" s="206"/>
      <c r="CR67" s="206"/>
    </row>
    <row r="68" s="122" customFormat="1" ht="100" hidden="1" customHeight="1" spans="1:96">
      <c r="A68" s="156" t="s">
        <v>58</v>
      </c>
      <c r="B68" s="148" t="s">
        <v>185</v>
      </c>
      <c r="C68" s="148"/>
      <c r="D68" s="148"/>
      <c r="E68" s="149"/>
      <c r="F68" s="149"/>
      <c r="G68" s="149"/>
      <c r="H68" s="149"/>
      <c r="I68" s="149"/>
      <c r="J68" s="148"/>
      <c r="K68" s="178"/>
      <c r="L68" s="178"/>
      <c r="M68" s="178"/>
      <c r="N68" s="178"/>
      <c r="O68" s="178"/>
      <c r="P68" s="178"/>
      <c r="Q68" s="178"/>
      <c r="R68" s="178"/>
      <c r="S68" s="178"/>
      <c r="T68" s="178"/>
      <c r="U68" s="178"/>
      <c r="V68" s="178"/>
      <c r="W68" s="178"/>
      <c r="X68" s="178"/>
      <c r="Y68" s="178"/>
      <c r="Z68" s="178"/>
      <c r="AA68" s="178"/>
      <c r="AB68" s="178"/>
      <c r="AC68" s="184"/>
      <c r="AD68" s="184"/>
      <c r="AE68" s="184"/>
      <c r="AF68" s="184"/>
      <c r="AG68" s="190"/>
      <c r="AH68" s="190"/>
      <c r="AI68" s="190"/>
      <c r="AJ68" s="190"/>
      <c r="AK68" s="190"/>
      <c r="AL68" s="190"/>
      <c r="AM68" s="190"/>
      <c r="AN68" s="206"/>
      <c r="AO68" s="206"/>
      <c r="AP68" s="206"/>
      <c r="AQ68" s="206"/>
      <c r="AR68" s="206"/>
      <c r="AS68" s="206"/>
      <c r="AT68" s="206"/>
      <c r="AU68" s="206"/>
      <c r="AV68" s="206"/>
      <c r="AW68" s="206"/>
      <c r="AX68" s="206"/>
      <c r="AY68" s="206"/>
      <c r="AZ68" s="206"/>
      <c r="BA68" s="206"/>
      <c r="BB68" s="206"/>
      <c r="BC68" s="206"/>
      <c r="BD68" s="206"/>
      <c r="BE68" s="206"/>
      <c r="BF68" s="206"/>
      <c r="BG68" s="206"/>
      <c r="BH68" s="206"/>
      <c r="BI68" s="206"/>
      <c r="BJ68" s="206"/>
      <c r="BK68" s="206"/>
      <c r="BL68" s="206"/>
      <c r="BM68" s="206"/>
      <c r="BN68" s="206"/>
      <c r="BO68" s="206"/>
      <c r="BP68" s="206"/>
      <c r="BQ68" s="206"/>
      <c r="BR68" s="206"/>
      <c r="BS68" s="206"/>
      <c r="BT68" s="206"/>
      <c r="BU68" s="206"/>
      <c r="BV68" s="206"/>
      <c r="BW68" s="206"/>
      <c r="BX68" s="206"/>
      <c r="BY68" s="206"/>
      <c r="BZ68" s="206"/>
      <c r="CA68" s="206"/>
      <c r="CB68" s="206"/>
      <c r="CC68" s="206"/>
      <c r="CD68" s="206"/>
      <c r="CE68" s="206"/>
      <c r="CF68" s="206"/>
      <c r="CG68" s="206"/>
      <c r="CH68" s="206"/>
      <c r="CI68" s="206"/>
      <c r="CJ68" s="206"/>
      <c r="CK68" s="206"/>
      <c r="CL68" s="206"/>
      <c r="CM68" s="206"/>
      <c r="CN68" s="206"/>
      <c r="CO68" s="206"/>
      <c r="CP68" s="206"/>
      <c r="CQ68" s="206"/>
      <c r="CR68" s="206"/>
    </row>
    <row r="69" s="122" customFormat="1" ht="100" hidden="1" customHeight="1" spans="1:96">
      <c r="A69" s="156" t="s">
        <v>58</v>
      </c>
      <c r="B69" s="148" t="s">
        <v>186</v>
      </c>
      <c r="C69" s="148"/>
      <c r="D69" s="148"/>
      <c r="E69" s="149"/>
      <c r="F69" s="149"/>
      <c r="G69" s="149"/>
      <c r="H69" s="149"/>
      <c r="I69" s="149"/>
      <c r="J69" s="148"/>
      <c r="K69" s="178"/>
      <c r="L69" s="178"/>
      <c r="M69" s="178"/>
      <c r="N69" s="178"/>
      <c r="O69" s="178"/>
      <c r="P69" s="178"/>
      <c r="Q69" s="178"/>
      <c r="R69" s="178"/>
      <c r="S69" s="178"/>
      <c r="T69" s="178"/>
      <c r="U69" s="178"/>
      <c r="V69" s="178"/>
      <c r="W69" s="178"/>
      <c r="X69" s="178"/>
      <c r="Y69" s="178"/>
      <c r="Z69" s="178"/>
      <c r="AA69" s="178"/>
      <c r="AB69" s="178"/>
      <c r="AC69" s="184"/>
      <c r="AD69" s="184"/>
      <c r="AE69" s="184"/>
      <c r="AF69" s="184"/>
      <c r="AG69" s="190"/>
      <c r="AH69" s="190"/>
      <c r="AI69" s="190"/>
      <c r="AJ69" s="190"/>
      <c r="AK69" s="190"/>
      <c r="AL69" s="190"/>
      <c r="AM69" s="190"/>
      <c r="AN69" s="206"/>
      <c r="AO69" s="206"/>
      <c r="AP69" s="206"/>
      <c r="AQ69" s="206"/>
      <c r="AR69" s="206"/>
      <c r="AS69" s="206"/>
      <c r="AT69" s="206"/>
      <c r="AU69" s="206"/>
      <c r="AV69" s="206"/>
      <c r="AW69" s="206"/>
      <c r="AX69" s="206"/>
      <c r="AY69" s="206"/>
      <c r="AZ69" s="206"/>
      <c r="BA69" s="206"/>
      <c r="BB69" s="206"/>
      <c r="BC69" s="206"/>
      <c r="BD69" s="206"/>
      <c r="BE69" s="206"/>
      <c r="BF69" s="206"/>
      <c r="BG69" s="206"/>
      <c r="BH69" s="206"/>
      <c r="BI69" s="206"/>
      <c r="BJ69" s="206"/>
      <c r="BK69" s="206"/>
      <c r="BL69" s="206"/>
      <c r="BM69" s="206"/>
      <c r="BN69" s="206"/>
      <c r="BO69" s="206"/>
      <c r="BP69" s="206"/>
      <c r="BQ69" s="206"/>
      <c r="BR69" s="206"/>
      <c r="BS69" s="206"/>
      <c r="BT69" s="206"/>
      <c r="BU69" s="206"/>
      <c r="BV69" s="206"/>
      <c r="BW69" s="206"/>
      <c r="BX69" s="206"/>
      <c r="BY69" s="206"/>
      <c r="BZ69" s="206"/>
      <c r="CA69" s="206"/>
      <c r="CB69" s="206"/>
      <c r="CC69" s="206"/>
      <c r="CD69" s="206"/>
      <c r="CE69" s="206"/>
      <c r="CF69" s="206"/>
      <c r="CG69" s="206"/>
      <c r="CH69" s="206"/>
      <c r="CI69" s="206"/>
      <c r="CJ69" s="206"/>
      <c r="CK69" s="206"/>
      <c r="CL69" s="206"/>
      <c r="CM69" s="206"/>
      <c r="CN69" s="206"/>
      <c r="CO69" s="206"/>
      <c r="CP69" s="206"/>
      <c r="CQ69" s="206"/>
      <c r="CR69" s="206"/>
    </row>
    <row r="70" s="122" customFormat="1" ht="100" hidden="1" customHeight="1" spans="1:96">
      <c r="A70" s="156" t="s">
        <v>41</v>
      </c>
      <c r="B70" s="148" t="s">
        <v>187</v>
      </c>
      <c r="C70" s="148"/>
      <c r="D70" s="148"/>
      <c r="E70" s="149"/>
      <c r="F70" s="149"/>
      <c r="G70" s="149"/>
      <c r="H70" s="149"/>
      <c r="I70" s="149"/>
      <c r="J70" s="148"/>
      <c r="K70" s="178">
        <f t="shared" ref="K70:AB70" si="23">K71+K72+K73</f>
        <v>0</v>
      </c>
      <c r="L70" s="178">
        <f t="shared" si="23"/>
        <v>0</v>
      </c>
      <c r="M70" s="178">
        <f t="shared" si="23"/>
        <v>0</v>
      </c>
      <c r="N70" s="178">
        <f t="shared" si="23"/>
        <v>0</v>
      </c>
      <c r="O70" s="178">
        <f t="shared" si="23"/>
        <v>0</v>
      </c>
      <c r="P70" s="178">
        <f t="shared" si="23"/>
        <v>0</v>
      </c>
      <c r="Q70" s="178">
        <f t="shared" si="23"/>
        <v>0</v>
      </c>
      <c r="R70" s="178">
        <f t="shared" si="23"/>
        <v>0</v>
      </c>
      <c r="S70" s="178">
        <f t="shared" si="23"/>
        <v>0</v>
      </c>
      <c r="T70" s="178">
        <f t="shared" si="23"/>
        <v>0</v>
      </c>
      <c r="U70" s="178">
        <f t="shared" si="23"/>
        <v>0</v>
      </c>
      <c r="V70" s="178">
        <f t="shared" si="23"/>
        <v>0</v>
      </c>
      <c r="W70" s="178">
        <f t="shared" si="23"/>
        <v>0</v>
      </c>
      <c r="X70" s="178">
        <f t="shared" si="23"/>
        <v>0</v>
      </c>
      <c r="Y70" s="178">
        <f t="shared" si="23"/>
        <v>0</v>
      </c>
      <c r="Z70" s="178">
        <f t="shared" si="23"/>
        <v>0</v>
      </c>
      <c r="AA70" s="178">
        <f t="shared" si="23"/>
        <v>0</v>
      </c>
      <c r="AB70" s="178">
        <f t="shared" si="23"/>
        <v>0</v>
      </c>
      <c r="AC70" s="184"/>
      <c r="AD70" s="184"/>
      <c r="AE70" s="184"/>
      <c r="AF70" s="184"/>
      <c r="AG70" s="190"/>
      <c r="AH70" s="190"/>
      <c r="AI70" s="190"/>
      <c r="AJ70" s="190"/>
      <c r="AK70" s="190"/>
      <c r="AL70" s="190"/>
      <c r="AM70" s="190"/>
      <c r="AN70" s="206"/>
      <c r="AO70" s="206"/>
      <c r="AP70" s="206"/>
      <c r="AQ70" s="206"/>
      <c r="AR70" s="206"/>
      <c r="AS70" s="206"/>
      <c r="AT70" s="206"/>
      <c r="AU70" s="206"/>
      <c r="AV70" s="206"/>
      <c r="AW70" s="206"/>
      <c r="AX70" s="206"/>
      <c r="AY70" s="206"/>
      <c r="AZ70" s="206"/>
      <c r="BA70" s="206"/>
      <c r="BB70" s="206"/>
      <c r="BC70" s="206"/>
      <c r="BD70" s="206"/>
      <c r="BE70" s="206"/>
      <c r="BF70" s="206"/>
      <c r="BG70" s="206"/>
      <c r="BH70" s="206"/>
      <c r="BI70" s="206"/>
      <c r="BJ70" s="206"/>
      <c r="BK70" s="206"/>
      <c r="BL70" s="206"/>
      <c r="BM70" s="206"/>
      <c r="BN70" s="206"/>
      <c r="BO70" s="206"/>
      <c r="BP70" s="206"/>
      <c r="BQ70" s="206"/>
      <c r="BR70" s="206"/>
      <c r="BS70" s="206"/>
      <c r="BT70" s="206"/>
      <c r="BU70" s="206"/>
      <c r="BV70" s="206"/>
      <c r="BW70" s="206"/>
      <c r="BX70" s="206"/>
      <c r="BY70" s="206"/>
      <c r="BZ70" s="206"/>
      <c r="CA70" s="206"/>
      <c r="CB70" s="206"/>
      <c r="CC70" s="206"/>
      <c r="CD70" s="206"/>
      <c r="CE70" s="206"/>
      <c r="CF70" s="206"/>
      <c r="CG70" s="206"/>
      <c r="CH70" s="206"/>
      <c r="CI70" s="206"/>
      <c r="CJ70" s="206"/>
      <c r="CK70" s="206"/>
      <c r="CL70" s="206"/>
      <c r="CM70" s="206"/>
      <c r="CN70" s="206"/>
      <c r="CO70" s="206"/>
      <c r="CP70" s="206"/>
      <c r="CQ70" s="206"/>
      <c r="CR70" s="206"/>
    </row>
    <row r="71" s="122" customFormat="1" ht="100" hidden="1" customHeight="1" spans="1:96">
      <c r="A71" s="156" t="s">
        <v>58</v>
      </c>
      <c r="B71" s="148" t="s">
        <v>188</v>
      </c>
      <c r="C71" s="148"/>
      <c r="D71" s="148"/>
      <c r="E71" s="149"/>
      <c r="F71" s="149"/>
      <c r="G71" s="149"/>
      <c r="H71" s="149"/>
      <c r="I71" s="149"/>
      <c r="J71" s="148"/>
      <c r="K71" s="178"/>
      <c r="L71" s="178"/>
      <c r="M71" s="178"/>
      <c r="N71" s="178"/>
      <c r="O71" s="178"/>
      <c r="P71" s="178"/>
      <c r="Q71" s="178"/>
      <c r="R71" s="178"/>
      <c r="S71" s="178"/>
      <c r="T71" s="178"/>
      <c r="U71" s="178"/>
      <c r="V71" s="178"/>
      <c r="W71" s="178"/>
      <c r="X71" s="178"/>
      <c r="Y71" s="178"/>
      <c r="Z71" s="178"/>
      <c r="AA71" s="178"/>
      <c r="AB71" s="178"/>
      <c r="AC71" s="184"/>
      <c r="AD71" s="184"/>
      <c r="AE71" s="184"/>
      <c r="AF71" s="184"/>
      <c r="AG71" s="190"/>
      <c r="AH71" s="190"/>
      <c r="AI71" s="190"/>
      <c r="AJ71" s="190"/>
      <c r="AK71" s="190"/>
      <c r="AL71" s="190"/>
      <c r="AM71" s="190"/>
      <c r="AN71" s="206"/>
      <c r="AO71" s="206"/>
      <c r="AP71" s="206"/>
      <c r="AQ71" s="206"/>
      <c r="AR71" s="206"/>
      <c r="AS71" s="206"/>
      <c r="AT71" s="206"/>
      <c r="AU71" s="206"/>
      <c r="AV71" s="206"/>
      <c r="AW71" s="206"/>
      <c r="AX71" s="206"/>
      <c r="AY71" s="206"/>
      <c r="AZ71" s="206"/>
      <c r="BA71" s="206"/>
      <c r="BB71" s="206"/>
      <c r="BC71" s="206"/>
      <c r="BD71" s="206"/>
      <c r="BE71" s="206"/>
      <c r="BF71" s="206"/>
      <c r="BG71" s="206"/>
      <c r="BH71" s="206"/>
      <c r="BI71" s="206"/>
      <c r="BJ71" s="206"/>
      <c r="BK71" s="206"/>
      <c r="BL71" s="206"/>
      <c r="BM71" s="206"/>
      <c r="BN71" s="206"/>
      <c r="BO71" s="206"/>
      <c r="BP71" s="206"/>
      <c r="BQ71" s="206"/>
      <c r="BR71" s="206"/>
      <c r="BS71" s="206"/>
      <c r="BT71" s="206"/>
      <c r="BU71" s="206"/>
      <c r="BV71" s="206"/>
      <c r="BW71" s="206"/>
      <c r="BX71" s="206"/>
      <c r="BY71" s="206"/>
      <c r="BZ71" s="206"/>
      <c r="CA71" s="206"/>
      <c r="CB71" s="206"/>
      <c r="CC71" s="206"/>
      <c r="CD71" s="206"/>
      <c r="CE71" s="206"/>
      <c r="CF71" s="206"/>
      <c r="CG71" s="206"/>
      <c r="CH71" s="206"/>
      <c r="CI71" s="206"/>
      <c r="CJ71" s="206"/>
      <c r="CK71" s="206"/>
      <c r="CL71" s="206"/>
      <c r="CM71" s="206"/>
      <c r="CN71" s="206"/>
      <c r="CO71" s="206"/>
      <c r="CP71" s="206"/>
      <c r="CQ71" s="206"/>
      <c r="CR71" s="206"/>
    </row>
    <row r="72" s="122" customFormat="1" ht="100" hidden="1" customHeight="1" spans="1:96">
      <c r="A72" s="156" t="s">
        <v>58</v>
      </c>
      <c r="B72" s="148" t="s">
        <v>189</v>
      </c>
      <c r="C72" s="148"/>
      <c r="D72" s="148"/>
      <c r="E72" s="149"/>
      <c r="F72" s="149"/>
      <c r="G72" s="149"/>
      <c r="H72" s="149"/>
      <c r="I72" s="149"/>
      <c r="J72" s="148"/>
      <c r="K72" s="178"/>
      <c r="L72" s="178"/>
      <c r="M72" s="178"/>
      <c r="N72" s="178"/>
      <c r="O72" s="178"/>
      <c r="P72" s="178"/>
      <c r="Q72" s="178"/>
      <c r="R72" s="178"/>
      <c r="S72" s="178"/>
      <c r="T72" s="178"/>
      <c r="U72" s="178"/>
      <c r="V72" s="178"/>
      <c r="W72" s="178"/>
      <c r="X72" s="178"/>
      <c r="Y72" s="178"/>
      <c r="Z72" s="178"/>
      <c r="AA72" s="178"/>
      <c r="AB72" s="178"/>
      <c r="AC72" s="184"/>
      <c r="AD72" s="184"/>
      <c r="AE72" s="184"/>
      <c r="AF72" s="184"/>
      <c r="AG72" s="190"/>
      <c r="AH72" s="190"/>
      <c r="AI72" s="190"/>
      <c r="AJ72" s="190"/>
      <c r="AK72" s="190"/>
      <c r="AL72" s="190"/>
      <c r="AM72" s="190"/>
      <c r="AN72" s="206"/>
      <c r="AO72" s="206"/>
      <c r="AP72" s="206"/>
      <c r="AQ72" s="206"/>
      <c r="AR72" s="206"/>
      <c r="AS72" s="206"/>
      <c r="AT72" s="206"/>
      <c r="AU72" s="206"/>
      <c r="AV72" s="206"/>
      <c r="AW72" s="206"/>
      <c r="AX72" s="206"/>
      <c r="AY72" s="206"/>
      <c r="AZ72" s="206"/>
      <c r="BA72" s="206"/>
      <c r="BB72" s="206"/>
      <c r="BC72" s="206"/>
      <c r="BD72" s="206"/>
      <c r="BE72" s="206"/>
      <c r="BF72" s="206"/>
      <c r="BG72" s="206"/>
      <c r="BH72" s="206"/>
      <c r="BI72" s="206"/>
      <c r="BJ72" s="206"/>
      <c r="BK72" s="206"/>
      <c r="BL72" s="206"/>
      <c r="BM72" s="206"/>
      <c r="BN72" s="206"/>
      <c r="BO72" s="206"/>
      <c r="BP72" s="206"/>
      <c r="BQ72" s="206"/>
      <c r="BR72" s="206"/>
      <c r="BS72" s="206"/>
      <c r="BT72" s="206"/>
      <c r="BU72" s="206"/>
      <c r="BV72" s="206"/>
      <c r="BW72" s="206"/>
      <c r="BX72" s="206"/>
      <c r="BY72" s="206"/>
      <c r="BZ72" s="206"/>
      <c r="CA72" s="206"/>
      <c r="CB72" s="206"/>
      <c r="CC72" s="206"/>
      <c r="CD72" s="206"/>
      <c r="CE72" s="206"/>
      <c r="CF72" s="206"/>
      <c r="CG72" s="206"/>
      <c r="CH72" s="206"/>
      <c r="CI72" s="206"/>
      <c r="CJ72" s="206"/>
      <c r="CK72" s="206"/>
      <c r="CL72" s="206"/>
      <c r="CM72" s="206"/>
      <c r="CN72" s="206"/>
      <c r="CO72" s="206"/>
      <c r="CP72" s="206"/>
      <c r="CQ72" s="206"/>
      <c r="CR72" s="206"/>
    </row>
    <row r="73" s="122" customFormat="1" ht="100" hidden="1" customHeight="1" spans="1:96">
      <c r="A73" s="156" t="s">
        <v>58</v>
      </c>
      <c r="B73" s="148" t="s">
        <v>190</v>
      </c>
      <c r="C73" s="148"/>
      <c r="D73" s="148"/>
      <c r="E73" s="149"/>
      <c r="F73" s="149"/>
      <c r="G73" s="149"/>
      <c r="H73" s="149"/>
      <c r="I73" s="149"/>
      <c r="J73" s="148"/>
      <c r="K73" s="178"/>
      <c r="L73" s="178"/>
      <c r="M73" s="178"/>
      <c r="N73" s="178"/>
      <c r="O73" s="178"/>
      <c r="P73" s="178"/>
      <c r="Q73" s="178"/>
      <c r="R73" s="178"/>
      <c r="S73" s="178"/>
      <c r="T73" s="178"/>
      <c r="U73" s="178"/>
      <c r="V73" s="178"/>
      <c r="W73" s="178"/>
      <c r="X73" s="178"/>
      <c r="Y73" s="178"/>
      <c r="Z73" s="178"/>
      <c r="AA73" s="178"/>
      <c r="AB73" s="178"/>
      <c r="AC73" s="184"/>
      <c r="AD73" s="184"/>
      <c r="AE73" s="184"/>
      <c r="AF73" s="184"/>
      <c r="AG73" s="190"/>
      <c r="AH73" s="190"/>
      <c r="AI73" s="190"/>
      <c r="AJ73" s="190"/>
      <c r="AK73" s="190"/>
      <c r="AL73" s="190"/>
      <c r="AM73" s="190"/>
      <c r="AN73" s="206"/>
      <c r="AO73" s="206"/>
      <c r="AP73" s="206"/>
      <c r="AQ73" s="206"/>
      <c r="AR73" s="206"/>
      <c r="AS73" s="206"/>
      <c r="AT73" s="206"/>
      <c r="AU73" s="206"/>
      <c r="AV73" s="206"/>
      <c r="AW73" s="206"/>
      <c r="AX73" s="206"/>
      <c r="AY73" s="206"/>
      <c r="AZ73" s="206"/>
      <c r="BA73" s="206"/>
      <c r="BB73" s="206"/>
      <c r="BC73" s="206"/>
      <c r="BD73" s="206"/>
      <c r="BE73" s="206"/>
      <c r="BF73" s="206"/>
      <c r="BG73" s="206"/>
      <c r="BH73" s="206"/>
      <c r="BI73" s="206"/>
      <c r="BJ73" s="206"/>
      <c r="BK73" s="206"/>
      <c r="BL73" s="206"/>
      <c r="BM73" s="206"/>
      <c r="BN73" s="206"/>
      <c r="BO73" s="206"/>
      <c r="BP73" s="206"/>
      <c r="BQ73" s="206"/>
      <c r="BR73" s="206"/>
      <c r="BS73" s="206"/>
      <c r="BT73" s="206"/>
      <c r="BU73" s="206"/>
      <c r="BV73" s="206"/>
      <c r="BW73" s="206"/>
      <c r="BX73" s="206"/>
      <c r="BY73" s="206"/>
      <c r="BZ73" s="206"/>
      <c r="CA73" s="206"/>
      <c r="CB73" s="206"/>
      <c r="CC73" s="206"/>
      <c r="CD73" s="206"/>
      <c r="CE73" s="206"/>
      <c r="CF73" s="206"/>
      <c r="CG73" s="206"/>
      <c r="CH73" s="206"/>
      <c r="CI73" s="206"/>
      <c r="CJ73" s="206"/>
      <c r="CK73" s="206"/>
      <c r="CL73" s="206"/>
      <c r="CM73" s="206"/>
      <c r="CN73" s="206"/>
      <c r="CO73" s="206"/>
      <c r="CP73" s="206"/>
      <c r="CQ73" s="206"/>
      <c r="CR73" s="206"/>
    </row>
    <row r="74" s="122" customFormat="1" ht="100" hidden="1" customHeight="1" spans="1:96">
      <c r="A74" s="156" t="s">
        <v>41</v>
      </c>
      <c r="B74" s="148" t="s">
        <v>191</v>
      </c>
      <c r="C74" s="148"/>
      <c r="D74" s="148"/>
      <c r="E74" s="149"/>
      <c r="F74" s="149"/>
      <c r="G74" s="149"/>
      <c r="H74" s="149"/>
      <c r="I74" s="149"/>
      <c r="J74" s="148"/>
      <c r="K74" s="178">
        <f t="shared" ref="K74:AB74" si="24">K75</f>
        <v>0</v>
      </c>
      <c r="L74" s="178">
        <f t="shared" si="24"/>
        <v>0</v>
      </c>
      <c r="M74" s="178">
        <f t="shared" si="24"/>
        <v>0</v>
      </c>
      <c r="N74" s="178">
        <f t="shared" si="24"/>
        <v>0</v>
      </c>
      <c r="O74" s="178">
        <f t="shared" si="24"/>
        <v>0</v>
      </c>
      <c r="P74" s="178">
        <f t="shared" si="24"/>
        <v>0</v>
      </c>
      <c r="Q74" s="178">
        <f t="shared" si="24"/>
        <v>0</v>
      </c>
      <c r="R74" s="178">
        <f t="shared" si="24"/>
        <v>0</v>
      </c>
      <c r="S74" s="178">
        <f t="shared" si="24"/>
        <v>0</v>
      </c>
      <c r="T74" s="178">
        <f t="shared" si="24"/>
        <v>0</v>
      </c>
      <c r="U74" s="178">
        <f t="shared" si="24"/>
        <v>0</v>
      </c>
      <c r="V74" s="178">
        <f t="shared" si="24"/>
        <v>0</v>
      </c>
      <c r="W74" s="178">
        <f t="shared" si="24"/>
        <v>0</v>
      </c>
      <c r="X74" s="178">
        <f t="shared" si="24"/>
        <v>0</v>
      </c>
      <c r="Y74" s="178">
        <f t="shared" si="24"/>
        <v>0</v>
      </c>
      <c r="Z74" s="178">
        <f t="shared" si="24"/>
        <v>0</v>
      </c>
      <c r="AA74" s="178">
        <f t="shared" si="24"/>
        <v>0</v>
      </c>
      <c r="AB74" s="178">
        <f t="shared" si="24"/>
        <v>0</v>
      </c>
      <c r="AC74" s="184"/>
      <c r="AD74" s="184"/>
      <c r="AE74" s="184"/>
      <c r="AF74" s="184"/>
      <c r="AG74" s="190"/>
      <c r="AH74" s="190"/>
      <c r="AI74" s="190"/>
      <c r="AJ74" s="190"/>
      <c r="AK74" s="190"/>
      <c r="AL74" s="190"/>
      <c r="AM74" s="190"/>
      <c r="AN74" s="206"/>
      <c r="AO74" s="206"/>
      <c r="AP74" s="206"/>
      <c r="AQ74" s="206"/>
      <c r="AR74" s="206"/>
      <c r="AS74" s="206"/>
      <c r="AT74" s="206"/>
      <c r="AU74" s="206"/>
      <c r="AV74" s="206"/>
      <c r="AW74" s="206"/>
      <c r="AX74" s="206"/>
      <c r="AY74" s="206"/>
      <c r="AZ74" s="206"/>
      <c r="BA74" s="206"/>
      <c r="BB74" s="206"/>
      <c r="BC74" s="206"/>
      <c r="BD74" s="206"/>
      <c r="BE74" s="206"/>
      <c r="BF74" s="206"/>
      <c r="BG74" s="206"/>
      <c r="BH74" s="206"/>
      <c r="BI74" s="206"/>
      <c r="BJ74" s="206"/>
      <c r="BK74" s="206"/>
      <c r="BL74" s="206"/>
      <c r="BM74" s="206"/>
      <c r="BN74" s="206"/>
      <c r="BO74" s="206"/>
      <c r="BP74" s="206"/>
      <c r="BQ74" s="206"/>
      <c r="BR74" s="206"/>
      <c r="BS74" s="206"/>
      <c r="BT74" s="206"/>
      <c r="BU74" s="206"/>
      <c r="BV74" s="206"/>
      <c r="BW74" s="206"/>
      <c r="BX74" s="206"/>
      <c r="BY74" s="206"/>
      <c r="BZ74" s="206"/>
      <c r="CA74" s="206"/>
      <c r="CB74" s="206"/>
      <c r="CC74" s="206"/>
      <c r="CD74" s="206"/>
      <c r="CE74" s="206"/>
      <c r="CF74" s="206"/>
      <c r="CG74" s="206"/>
      <c r="CH74" s="206"/>
      <c r="CI74" s="206"/>
      <c r="CJ74" s="206"/>
      <c r="CK74" s="206"/>
      <c r="CL74" s="206"/>
      <c r="CM74" s="206"/>
      <c r="CN74" s="206"/>
      <c r="CO74" s="206"/>
      <c r="CP74" s="206"/>
      <c r="CQ74" s="206"/>
      <c r="CR74" s="206"/>
    </row>
    <row r="75" s="122" customFormat="1" ht="100" hidden="1" customHeight="1" spans="1:96">
      <c r="A75" s="156" t="s">
        <v>58</v>
      </c>
      <c r="B75" s="148" t="s">
        <v>191</v>
      </c>
      <c r="C75" s="148"/>
      <c r="D75" s="148"/>
      <c r="E75" s="149"/>
      <c r="F75" s="149"/>
      <c r="G75" s="149"/>
      <c r="H75" s="149"/>
      <c r="I75" s="149"/>
      <c r="J75" s="148"/>
      <c r="K75" s="178"/>
      <c r="L75" s="178"/>
      <c r="M75" s="178"/>
      <c r="N75" s="178"/>
      <c r="O75" s="178"/>
      <c r="P75" s="178"/>
      <c r="Q75" s="178"/>
      <c r="R75" s="178"/>
      <c r="S75" s="178"/>
      <c r="T75" s="178"/>
      <c r="U75" s="178"/>
      <c r="V75" s="178"/>
      <c r="W75" s="178"/>
      <c r="X75" s="178"/>
      <c r="Y75" s="178"/>
      <c r="Z75" s="178"/>
      <c r="AA75" s="178"/>
      <c r="AB75" s="178"/>
      <c r="AC75" s="184"/>
      <c r="AD75" s="184"/>
      <c r="AE75" s="184"/>
      <c r="AF75" s="184"/>
      <c r="AG75" s="190"/>
      <c r="AH75" s="190"/>
      <c r="AI75" s="190"/>
      <c r="AJ75" s="190"/>
      <c r="AK75" s="190"/>
      <c r="AL75" s="190"/>
      <c r="AM75" s="190"/>
      <c r="AN75" s="206"/>
      <c r="AO75" s="206"/>
      <c r="AP75" s="206"/>
      <c r="AQ75" s="206"/>
      <c r="AR75" s="206"/>
      <c r="AS75" s="206"/>
      <c r="AT75" s="206"/>
      <c r="AU75" s="206"/>
      <c r="AV75" s="206"/>
      <c r="AW75" s="206"/>
      <c r="AX75" s="206"/>
      <c r="AY75" s="206"/>
      <c r="AZ75" s="206"/>
      <c r="BA75" s="206"/>
      <c r="BB75" s="206"/>
      <c r="BC75" s="206"/>
      <c r="BD75" s="206"/>
      <c r="BE75" s="206"/>
      <c r="BF75" s="206"/>
      <c r="BG75" s="206"/>
      <c r="BH75" s="206"/>
      <c r="BI75" s="206"/>
      <c r="BJ75" s="206"/>
      <c r="BK75" s="206"/>
      <c r="BL75" s="206"/>
      <c r="BM75" s="206"/>
      <c r="BN75" s="206"/>
      <c r="BO75" s="206"/>
      <c r="BP75" s="206"/>
      <c r="BQ75" s="206"/>
      <c r="BR75" s="206"/>
      <c r="BS75" s="206"/>
      <c r="BT75" s="206"/>
      <c r="BU75" s="206"/>
      <c r="BV75" s="206"/>
      <c r="BW75" s="206"/>
      <c r="BX75" s="206"/>
      <c r="BY75" s="206"/>
      <c r="BZ75" s="206"/>
      <c r="CA75" s="206"/>
      <c r="CB75" s="206"/>
      <c r="CC75" s="206"/>
      <c r="CD75" s="206"/>
      <c r="CE75" s="206"/>
      <c r="CF75" s="206"/>
      <c r="CG75" s="206"/>
      <c r="CH75" s="206"/>
      <c r="CI75" s="206"/>
      <c r="CJ75" s="206"/>
      <c r="CK75" s="206"/>
      <c r="CL75" s="206"/>
      <c r="CM75" s="206"/>
      <c r="CN75" s="206"/>
      <c r="CO75" s="206"/>
      <c r="CP75" s="206"/>
      <c r="CQ75" s="206"/>
      <c r="CR75" s="206"/>
    </row>
    <row r="76" s="122" customFormat="1" ht="100" hidden="1" customHeight="1" spans="1:96">
      <c r="A76" s="147" t="s">
        <v>39</v>
      </c>
      <c r="B76" s="148" t="s">
        <v>192</v>
      </c>
      <c r="C76" s="148"/>
      <c r="D76" s="148"/>
      <c r="E76" s="149"/>
      <c r="F76" s="149"/>
      <c r="G76" s="149"/>
      <c r="H76" s="149"/>
      <c r="I76" s="149"/>
      <c r="J76" s="148"/>
      <c r="K76" s="178">
        <f t="shared" ref="K76:AB76" si="25">K77+K90+K99</f>
        <v>55.663</v>
      </c>
      <c r="L76" s="178">
        <f t="shared" si="25"/>
        <v>7288</v>
      </c>
      <c r="M76" s="178">
        <f t="shared" si="25"/>
        <v>35011</v>
      </c>
      <c r="N76" s="178">
        <f t="shared" si="25"/>
        <v>6517.39</v>
      </c>
      <c r="O76" s="178">
        <f t="shared" si="25"/>
        <v>1300</v>
      </c>
      <c r="P76" s="178">
        <f t="shared" si="25"/>
        <v>552</v>
      </c>
      <c r="Q76" s="178">
        <f t="shared" si="25"/>
        <v>400</v>
      </c>
      <c r="R76" s="178">
        <f t="shared" si="25"/>
        <v>330</v>
      </c>
      <c r="S76" s="178">
        <f t="shared" si="25"/>
        <v>1324</v>
      </c>
      <c r="T76" s="178">
        <f t="shared" si="25"/>
        <v>0</v>
      </c>
      <c r="U76" s="178">
        <f t="shared" si="25"/>
        <v>0</v>
      </c>
      <c r="V76" s="178">
        <f t="shared" si="25"/>
        <v>1169</v>
      </c>
      <c r="W76" s="178">
        <f t="shared" si="25"/>
        <v>0</v>
      </c>
      <c r="X76" s="178">
        <f t="shared" si="25"/>
        <v>40</v>
      </c>
      <c r="Y76" s="178">
        <f t="shared" si="25"/>
        <v>185</v>
      </c>
      <c r="Z76" s="178">
        <f t="shared" si="25"/>
        <v>2517.39</v>
      </c>
      <c r="AA76" s="178">
        <f t="shared" si="25"/>
        <v>0</v>
      </c>
      <c r="AB76" s="178">
        <f t="shared" si="25"/>
        <v>0</v>
      </c>
      <c r="AC76" s="184"/>
      <c r="AD76" s="184"/>
      <c r="AE76" s="184"/>
      <c r="AF76" s="184"/>
      <c r="AG76" s="190"/>
      <c r="AH76" s="190"/>
      <c r="AI76" s="190"/>
      <c r="AJ76" s="190"/>
      <c r="AK76" s="190"/>
      <c r="AL76" s="190"/>
      <c r="AM76" s="190"/>
      <c r="AN76" s="206"/>
      <c r="AO76" s="206"/>
      <c r="AP76" s="206"/>
      <c r="AQ76" s="206"/>
      <c r="AR76" s="206"/>
      <c r="AS76" s="206"/>
      <c r="AT76" s="206"/>
      <c r="AU76" s="206"/>
      <c r="AV76" s="206"/>
      <c r="AW76" s="206"/>
      <c r="AX76" s="206"/>
      <c r="AY76" s="206"/>
      <c r="AZ76" s="206"/>
      <c r="BA76" s="206"/>
      <c r="BB76" s="206"/>
      <c r="BC76" s="206"/>
      <c r="BD76" s="206"/>
      <c r="BE76" s="206"/>
      <c r="BF76" s="206"/>
      <c r="BG76" s="206"/>
      <c r="BH76" s="206"/>
      <c r="BI76" s="206"/>
      <c r="BJ76" s="206"/>
      <c r="BK76" s="206"/>
      <c r="BL76" s="206"/>
      <c r="BM76" s="206"/>
      <c r="BN76" s="206"/>
      <c r="BO76" s="206"/>
      <c r="BP76" s="206"/>
      <c r="BQ76" s="206"/>
      <c r="BR76" s="206"/>
      <c r="BS76" s="206"/>
      <c r="BT76" s="206"/>
      <c r="BU76" s="206"/>
      <c r="BV76" s="206"/>
      <c r="BW76" s="206"/>
      <c r="BX76" s="206"/>
      <c r="BY76" s="206"/>
      <c r="BZ76" s="206"/>
      <c r="CA76" s="206"/>
      <c r="CB76" s="206"/>
      <c r="CC76" s="206"/>
      <c r="CD76" s="206"/>
      <c r="CE76" s="206"/>
      <c r="CF76" s="206"/>
      <c r="CG76" s="206"/>
      <c r="CH76" s="206"/>
      <c r="CI76" s="206"/>
      <c r="CJ76" s="206"/>
      <c r="CK76" s="206"/>
      <c r="CL76" s="206"/>
      <c r="CM76" s="206"/>
      <c r="CN76" s="206"/>
      <c r="CO76" s="206"/>
      <c r="CP76" s="206"/>
      <c r="CQ76" s="206"/>
      <c r="CR76" s="206"/>
    </row>
    <row r="77" s="122" customFormat="1" ht="100" hidden="1" customHeight="1" spans="1:96">
      <c r="A77" s="147" t="s">
        <v>41</v>
      </c>
      <c r="B77" s="148" t="s">
        <v>193</v>
      </c>
      <c r="C77" s="148"/>
      <c r="D77" s="148"/>
      <c r="E77" s="149"/>
      <c r="F77" s="149"/>
      <c r="G77" s="149"/>
      <c r="H77" s="149"/>
      <c r="I77" s="149"/>
      <c r="J77" s="148"/>
      <c r="K77" s="178">
        <f t="shared" ref="K77:AB77" si="26">K78+K79+K80+K81+K85+K86+K87+K88+K89</f>
        <v>20.18</v>
      </c>
      <c r="L77" s="178">
        <f t="shared" si="26"/>
        <v>6091</v>
      </c>
      <c r="M77" s="178">
        <f t="shared" si="26"/>
        <v>30843</v>
      </c>
      <c r="N77" s="178">
        <f t="shared" si="26"/>
        <v>4017.39</v>
      </c>
      <c r="O77" s="178">
        <f t="shared" si="26"/>
        <v>0</v>
      </c>
      <c r="P77" s="178">
        <f t="shared" si="26"/>
        <v>0</v>
      </c>
      <c r="Q77" s="178">
        <f t="shared" si="26"/>
        <v>0</v>
      </c>
      <c r="R77" s="178">
        <f t="shared" si="26"/>
        <v>0</v>
      </c>
      <c r="S77" s="178">
        <f t="shared" si="26"/>
        <v>331</v>
      </c>
      <c r="T77" s="178">
        <f t="shared" si="26"/>
        <v>0</v>
      </c>
      <c r="U77" s="178">
        <f t="shared" si="26"/>
        <v>0</v>
      </c>
      <c r="V77" s="178">
        <f t="shared" si="26"/>
        <v>1169</v>
      </c>
      <c r="W77" s="178">
        <f t="shared" si="26"/>
        <v>0</v>
      </c>
      <c r="X77" s="178">
        <f t="shared" si="26"/>
        <v>0</v>
      </c>
      <c r="Y77" s="178">
        <f t="shared" si="26"/>
        <v>0</v>
      </c>
      <c r="Z77" s="178">
        <f t="shared" si="26"/>
        <v>2517.39</v>
      </c>
      <c r="AA77" s="178">
        <f t="shared" si="26"/>
        <v>0</v>
      </c>
      <c r="AB77" s="178">
        <f t="shared" si="26"/>
        <v>0</v>
      </c>
      <c r="AC77" s="184"/>
      <c r="AD77" s="184"/>
      <c r="AE77" s="184"/>
      <c r="AF77" s="184"/>
      <c r="AG77" s="190"/>
      <c r="AH77" s="190"/>
      <c r="AI77" s="190"/>
      <c r="AJ77" s="190"/>
      <c r="AK77" s="190"/>
      <c r="AL77" s="190"/>
      <c r="AM77" s="190"/>
      <c r="AN77" s="206"/>
      <c r="AO77" s="206"/>
      <c r="AP77" s="206"/>
      <c r="AQ77" s="206"/>
      <c r="AR77" s="206"/>
      <c r="AS77" s="206"/>
      <c r="AT77" s="206"/>
      <c r="AU77" s="206"/>
      <c r="AV77" s="206"/>
      <c r="AW77" s="206"/>
      <c r="AX77" s="206"/>
      <c r="AY77" s="206"/>
      <c r="AZ77" s="206"/>
      <c r="BA77" s="206"/>
      <c r="BB77" s="206"/>
      <c r="BC77" s="206"/>
      <c r="BD77" s="206"/>
      <c r="BE77" s="206"/>
      <c r="BF77" s="206"/>
      <c r="BG77" s="206"/>
      <c r="BH77" s="206"/>
      <c r="BI77" s="206"/>
      <c r="BJ77" s="206"/>
      <c r="BK77" s="206"/>
      <c r="BL77" s="206"/>
      <c r="BM77" s="206"/>
      <c r="BN77" s="206"/>
      <c r="BO77" s="206"/>
      <c r="BP77" s="206"/>
      <c r="BQ77" s="206"/>
      <c r="BR77" s="206"/>
      <c r="BS77" s="206"/>
      <c r="BT77" s="206"/>
      <c r="BU77" s="206"/>
      <c r="BV77" s="206"/>
      <c r="BW77" s="206"/>
      <c r="BX77" s="206"/>
      <c r="BY77" s="206"/>
      <c r="BZ77" s="206"/>
      <c r="CA77" s="206"/>
      <c r="CB77" s="206"/>
      <c r="CC77" s="206"/>
      <c r="CD77" s="206"/>
      <c r="CE77" s="206"/>
      <c r="CF77" s="206"/>
      <c r="CG77" s="206"/>
      <c r="CH77" s="206"/>
      <c r="CI77" s="206"/>
      <c r="CJ77" s="206"/>
      <c r="CK77" s="206"/>
      <c r="CL77" s="206"/>
      <c r="CM77" s="206"/>
      <c r="CN77" s="206"/>
      <c r="CO77" s="206"/>
      <c r="CP77" s="206"/>
      <c r="CQ77" s="206"/>
      <c r="CR77" s="206"/>
    </row>
    <row r="78" s="127" customFormat="1" ht="100" hidden="1" customHeight="1" spans="1:96">
      <c r="A78" s="156" t="s">
        <v>58</v>
      </c>
      <c r="B78" s="148" t="s">
        <v>194</v>
      </c>
      <c r="C78" s="148"/>
      <c r="D78" s="148"/>
      <c r="E78" s="149"/>
      <c r="F78" s="149"/>
      <c r="G78" s="149"/>
      <c r="H78" s="149"/>
      <c r="I78" s="149"/>
      <c r="J78" s="148"/>
      <c r="K78" s="178"/>
      <c r="L78" s="178"/>
      <c r="M78" s="178"/>
      <c r="N78" s="178"/>
      <c r="O78" s="178"/>
      <c r="P78" s="178"/>
      <c r="Q78" s="178"/>
      <c r="R78" s="178"/>
      <c r="S78" s="178"/>
      <c r="T78" s="178"/>
      <c r="U78" s="178"/>
      <c r="V78" s="178"/>
      <c r="W78" s="178"/>
      <c r="X78" s="178"/>
      <c r="Y78" s="178"/>
      <c r="Z78" s="178"/>
      <c r="AA78" s="178"/>
      <c r="AB78" s="178"/>
      <c r="AC78" s="184"/>
      <c r="AD78" s="184"/>
      <c r="AE78" s="184"/>
      <c r="AF78" s="184"/>
      <c r="AG78" s="217"/>
      <c r="AH78" s="217"/>
      <c r="AI78" s="217"/>
      <c r="AJ78" s="217"/>
      <c r="AK78" s="217"/>
      <c r="AL78" s="217"/>
      <c r="AM78" s="217"/>
      <c r="AN78" s="218"/>
      <c r="AO78" s="218"/>
      <c r="AP78" s="218"/>
      <c r="AQ78" s="218"/>
      <c r="AR78" s="218"/>
      <c r="AS78" s="218"/>
      <c r="AT78" s="218"/>
      <c r="AU78" s="218"/>
      <c r="AV78" s="218"/>
      <c r="AW78" s="218"/>
      <c r="AX78" s="218"/>
      <c r="AY78" s="218"/>
      <c r="AZ78" s="218"/>
      <c r="BA78" s="218"/>
      <c r="BB78" s="218"/>
      <c r="BC78" s="218"/>
      <c r="BD78" s="218"/>
      <c r="BE78" s="218"/>
      <c r="BF78" s="218"/>
      <c r="BG78" s="218"/>
      <c r="BH78" s="218"/>
      <c r="BI78" s="218"/>
      <c r="BJ78" s="218"/>
      <c r="BK78" s="218"/>
      <c r="BL78" s="218"/>
      <c r="BM78" s="218"/>
      <c r="BN78" s="218"/>
      <c r="BO78" s="218"/>
      <c r="BP78" s="218"/>
      <c r="BQ78" s="218"/>
      <c r="BR78" s="218"/>
      <c r="BS78" s="218"/>
      <c r="BT78" s="218"/>
      <c r="BU78" s="218"/>
      <c r="BV78" s="218"/>
      <c r="BW78" s="218"/>
      <c r="BX78" s="218"/>
      <c r="BY78" s="218"/>
      <c r="BZ78" s="218"/>
      <c r="CA78" s="218"/>
      <c r="CB78" s="218"/>
      <c r="CC78" s="218"/>
      <c r="CD78" s="218"/>
      <c r="CE78" s="218"/>
      <c r="CF78" s="218"/>
      <c r="CG78" s="218"/>
      <c r="CH78" s="218"/>
      <c r="CI78" s="218"/>
      <c r="CJ78" s="218"/>
      <c r="CK78" s="218"/>
      <c r="CL78" s="218"/>
      <c r="CM78" s="218"/>
      <c r="CN78" s="218"/>
      <c r="CO78" s="218"/>
      <c r="CP78" s="218"/>
      <c r="CQ78" s="218"/>
      <c r="CR78" s="218"/>
    </row>
    <row r="79" s="127" customFormat="1" ht="100" hidden="1" customHeight="1" spans="1:96">
      <c r="A79" s="156" t="s">
        <v>58</v>
      </c>
      <c r="B79" s="148" t="s">
        <v>195</v>
      </c>
      <c r="C79" s="148"/>
      <c r="D79" s="148"/>
      <c r="E79" s="149"/>
      <c r="F79" s="149"/>
      <c r="G79" s="149"/>
      <c r="H79" s="149"/>
      <c r="I79" s="149"/>
      <c r="J79" s="148"/>
      <c r="K79" s="178"/>
      <c r="L79" s="178"/>
      <c r="M79" s="178"/>
      <c r="N79" s="178"/>
      <c r="O79" s="178"/>
      <c r="P79" s="178"/>
      <c r="Q79" s="178"/>
      <c r="R79" s="178"/>
      <c r="S79" s="178"/>
      <c r="T79" s="178"/>
      <c r="U79" s="178"/>
      <c r="V79" s="178"/>
      <c r="W79" s="178"/>
      <c r="X79" s="178"/>
      <c r="Y79" s="178"/>
      <c r="Z79" s="178"/>
      <c r="AA79" s="178"/>
      <c r="AB79" s="178"/>
      <c r="AC79" s="184"/>
      <c r="AD79" s="184"/>
      <c r="AE79" s="184"/>
      <c r="AF79" s="184"/>
      <c r="AG79" s="217"/>
      <c r="AH79" s="217"/>
      <c r="AI79" s="217"/>
      <c r="AJ79" s="217"/>
      <c r="AK79" s="217"/>
      <c r="AL79" s="217"/>
      <c r="AM79" s="217"/>
      <c r="AN79" s="218"/>
      <c r="AO79" s="218"/>
      <c r="AP79" s="218"/>
      <c r="AQ79" s="218"/>
      <c r="AR79" s="218"/>
      <c r="AS79" s="218"/>
      <c r="AT79" s="218"/>
      <c r="AU79" s="218"/>
      <c r="AV79" s="218"/>
      <c r="AW79" s="218"/>
      <c r="AX79" s="218"/>
      <c r="AY79" s="218"/>
      <c r="AZ79" s="218"/>
      <c r="BA79" s="218"/>
      <c r="BB79" s="218"/>
      <c r="BC79" s="218"/>
      <c r="BD79" s="218"/>
      <c r="BE79" s="218"/>
      <c r="BF79" s="218"/>
      <c r="BG79" s="218"/>
      <c r="BH79" s="218"/>
      <c r="BI79" s="218"/>
      <c r="BJ79" s="218"/>
      <c r="BK79" s="218"/>
      <c r="BL79" s="218"/>
      <c r="BM79" s="218"/>
      <c r="BN79" s="218"/>
      <c r="BO79" s="218"/>
      <c r="BP79" s="218"/>
      <c r="BQ79" s="218"/>
      <c r="BR79" s="218"/>
      <c r="BS79" s="218"/>
      <c r="BT79" s="218"/>
      <c r="BU79" s="218"/>
      <c r="BV79" s="218"/>
      <c r="BW79" s="218"/>
      <c r="BX79" s="218"/>
      <c r="BY79" s="218"/>
      <c r="BZ79" s="218"/>
      <c r="CA79" s="218"/>
      <c r="CB79" s="218"/>
      <c r="CC79" s="218"/>
      <c r="CD79" s="218"/>
      <c r="CE79" s="218"/>
      <c r="CF79" s="218"/>
      <c r="CG79" s="218"/>
      <c r="CH79" s="218"/>
      <c r="CI79" s="218"/>
      <c r="CJ79" s="218"/>
      <c r="CK79" s="218"/>
      <c r="CL79" s="218"/>
      <c r="CM79" s="218"/>
      <c r="CN79" s="218"/>
      <c r="CO79" s="218"/>
      <c r="CP79" s="218"/>
      <c r="CQ79" s="218"/>
      <c r="CR79" s="218"/>
    </row>
    <row r="80" s="127" customFormat="1" ht="100" hidden="1" customHeight="1" spans="1:96">
      <c r="A80" s="156" t="s">
        <v>58</v>
      </c>
      <c r="B80" s="148" t="s">
        <v>196</v>
      </c>
      <c r="C80" s="148"/>
      <c r="D80" s="148"/>
      <c r="E80" s="149"/>
      <c r="F80" s="149"/>
      <c r="G80" s="149"/>
      <c r="H80" s="149"/>
      <c r="I80" s="149"/>
      <c r="J80" s="148"/>
      <c r="K80" s="178"/>
      <c r="L80" s="178"/>
      <c r="M80" s="178"/>
      <c r="N80" s="178"/>
      <c r="O80" s="178"/>
      <c r="P80" s="178"/>
      <c r="Q80" s="178"/>
      <c r="R80" s="178"/>
      <c r="S80" s="178"/>
      <c r="T80" s="178"/>
      <c r="U80" s="178"/>
      <c r="V80" s="178"/>
      <c r="W80" s="178"/>
      <c r="X80" s="178"/>
      <c r="Y80" s="178"/>
      <c r="Z80" s="178"/>
      <c r="AA80" s="178"/>
      <c r="AB80" s="178"/>
      <c r="AC80" s="184"/>
      <c r="AD80" s="184"/>
      <c r="AE80" s="184"/>
      <c r="AF80" s="184"/>
      <c r="AG80" s="217"/>
      <c r="AH80" s="217"/>
      <c r="AI80" s="217"/>
      <c r="AJ80" s="217"/>
      <c r="AK80" s="217"/>
      <c r="AL80" s="217"/>
      <c r="AM80" s="217"/>
      <c r="AN80" s="218"/>
      <c r="AO80" s="218"/>
      <c r="AP80" s="218"/>
      <c r="AQ80" s="218"/>
      <c r="AR80" s="218"/>
      <c r="AS80" s="218"/>
      <c r="AT80" s="218"/>
      <c r="AU80" s="218"/>
      <c r="AV80" s="218"/>
      <c r="AW80" s="218"/>
      <c r="AX80" s="218"/>
      <c r="AY80" s="218"/>
      <c r="AZ80" s="218"/>
      <c r="BA80" s="218"/>
      <c r="BB80" s="218"/>
      <c r="BC80" s="218"/>
      <c r="BD80" s="218"/>
      <c r="BE80" s="218"/>
      <c r="BF80" s="218"/>
      <c r="BG80" s="218"/>
      <c r="BH80" s="218"/>
      <c r="BI80" s="218"/>
      <c r="BJ80" s="218"/>
      <c r="BK80" s="218"/>
      <c r="BL80" s="218"/>
      <c r="BM80" s="218"/>
      <c r="BN80" s="218"/>
      <c r="BO80" s="218"/>
      <c r="BP80" s="218"/>
      <c r="BQ80" s="218"/>
      <c r="BR80" s="218"/>
      <c r="BS80" s="218"/>
      <c r="BT80" s="218"/>
      <c r="BU80" s="218"/>
      <c r="BV80" s="218"/>
      <c r="BW80" s="218"/>
      <c r="BX80" s="218"/>
      <c r="BY80" s="218"/>
      <c r="BZ80" s="218"/>
      <c r="CA80" s="218"/>
      <c r="CB80" s="218"/>
      <c r="CC80" s="218"/>
      <c r="CD80" s="218"/>
      <c r="CE80" s="218"/>
      <c r="CF80" s="218"/>
      <c r="CG80" s="218"/>
      <c r="CH80" s="218"/>
      <c r="CI80" s="218"/>
      <c r="CJ80" s="218"/>
      <c r="CK80" s="218"/>
      <c r="CL80" s="218"/>
      <c r="CM80" s="218"/>
      <c r="CN80" s="218"/>
      <c r="CO80" s="218"/>
      <c r="CP80" s="218"/>
      <c r="CQ80" s="218"/>
      <c r="CR80" s="218"/>
    </row>
    <row r="81" s="127" customFormat="1" ht="100" hidden="1" customHeight="1" spans="1:96">
      <c r="A81" s="156" t="s">
        <v>58</v>
      </c>
      <c r="B81" s="148" t="s">
        <v>197</v>
      </c>
      <c r="C81" s="148"/>
      <c r="D81" s="148"/>
      <c r="E81" s="149"/>
      <c r="F81" s="149"/>
      <c r="G81" s="149"/>
      <c r="H81" s="149"/>
      <c r="I81" s="149"/>
      <c r="J81" s="148"/>
      <c r="K81" s="178">
        <f t="shared" ref="K81:AB81" si="27">SUM(K82:K84)</f>
        <v>20.18</v>
      </c>
      <c r="L81" s="178">
        <f t="shared" si="27"/>
        <v>6091</v>
      </c>
      <c r="M81" s="178">
        <f t="shared" si="27"/>
        <v>30843</v>
      </c>
      <c r="N81" s="178">
        <f t="shared" si="27"/>
        <v>4017.39</v>
      </c>
      <c r="O81" s="178">
        <f t="shared" si="27"/>
        <v>0</v>
      </c>
      <c r="P81" s="178">
        <f t="shared" si="27"/>
        <v>0</v>
      </c>
      <c r="Q81" s="178">
        <f t="shared" si="27"/>
        <v>0</v>
      </c>
      <c r="R81" s="178">
        <f t="shared" si="27"/>
        <v>0</v>
      </c>
      <c r="S81" s="178">
        <f t="shared" si="27"/>
        <v>331</v>
      </c>
      <c r="T81" s="178">
        <f t="shared" si="27"/>
        <v>0</v>
      </c>
      <c r="U81" s="178">
        <f t="shared" si="27"/>
        <v>0</v>
      </c>
      <c r="V81" s="178">
        <f t="shared" si="27"/>
        <v>1169</v>
      </c>
      <c r="W81" s="178">
        <f t="shared" si="27"/>
        <v>0</v>
      </c>
      <c r="X81" s="178">
        <f t="shared" si="27"/>
        <v>0</v>
      </c>
      <c r="Y81" s="178">
        <f t="shared" si="27"/>
        <v>0</v>
      </c>
      <c r="Z81" s="178">
        <f t="shared" si="27"/>
        <v>2517.39</v>
      </c>
      <c r="AA81" s="178">
        <f t="shared" si="27"/>
        <v>0</v>
      </c>
      <c r="AB81" s="178">
        <f t="shared" si="27"/>
        <v>0</v>
      </c>
      <c r="AC81" s="184"/>
      <c r="AD81" s="184"/>
      <c r="AE81" s="184"/>
      <c r="AF81" s="184"/>
      <c r="AG81" s="217"/>
      <c r="AH81" s="217"/>
      <c r="AI81" s="217"/>
      <c r="AJ81" s="217"/>
      <c r="AK81" s="217"/>
      <c r="AL81" s="217"/>
      <c r="AM81" s="217"/>
      <c r="AN81" s="218"/>
      <c r="AO81" s="218"/>
      <c r="AP81" s="218"/>
      <c r="AQ81" s="218"/>
      <c r="AR81" s="218"/>
      <c r="AS81" s="218"/>
      <c r="AT81" s="218"/>
      <c r="AU81" s="218"/>
      <c r="AV81" s="218"/>
      <c r="AW81" s="218"/>
      <c r="AX81" s="218"/>
      <c r="AY81" s="218"/>
      <c r="AZ81" s="218"/>
      <c r="BA81" s="218"/>
      <c r="BB81" s="218"/>
      <c r="BC81" s="218"/>
      <c r="BD81" s="218"/>
      <c r="BE81" s="218"/>
      <c r="BF81" s="218"/>
      <c r="BG81" s="218"/>
      <c r="BH81" s="218"/>
      <c r="BI81" s="218"/>
      <c r="BJ81" s="218"/>
      <c r="BK81" s="218"/>
      <c r="BL81" s="218"/>
      <c r="BM81" s="218"/>
      <c r="BN81" s="218"/>
      <c r="BO81" s="218"/>
      <c r="BP81" s="218"/>
      <c r="BQ81" s="218"/>
      <c r="BR81" s="218"/>
      <c r="BS81" s="218"/>
      <c r="BT81" s="218"/>
      <c r="BU81" s="218"/>
      <c r="BV81" s="218"/>
      <c r="BW81" s="218"/>
      <c r="BX81" s="218"/>
      <c r="BY81" s="218"/>
      <c r="BZ81" s="218"/>
      <c r="CA81" s="218"/>
      <c r="CB81" s="218"/>
      <c r="CC81" s="218"/>
      <c r="CD81" s="218"/>
      <c r="CE81" s="218"/>
      <c r="CF81" s="218"/>
      <c r="CG81" s="218"/>
      <c r="CH81" s="218"/>
      <c r="CI81" s="218"/>
      <c r="CJ81" s="218"/>
      <c r="CK81" s="218"/>
      <c r="CL81" s="218"/>
      <c r="CM81" s="218"/>
      <c r="CN81" s="218"/>
      <c r="CO81" s="218"/>
      <c r="CP81" s="218"/>
      <c r="CQ81" s="218"/>
      <c r="CR81" s="218"/>
    </row>
    <row r="82" s="124" customFormat="1" ht="409" customHeight="1" spans="1:97">
      <c r="A82" s="151">
        <v>6</v>
      </c>
      <c r="B82" s="152" t="s">
        <v>198</v>
      </c>
      <c r="C82" s="161">
        <v>2025</v>
      </c>
      <c r="D82" s="215" t="s">
        <v>199</v>
      </c>
      <c r="E82" s="152" t="s">
        <v>123</v>
      </c>
      <c r="F82" s="152" t="s">
        <v>142</v>
      </c>
      <c r="G82" s="154" t="s">
        <v>200</v>
      </c>
      <c r="H82" s="152" t="s">
        <v>201</v>
      </c>
      <c r="I82" s="154" t="s">
        <v>202</v>
      </c>
      <c r="J82" s="215" t="s">
        <v>337</v>
      </c>
      <c r="K82" s="152">
        <v>4.18</v>
      </c>
      <c r="L82" s="175">
        <v>2363</v>
      </c>
      <c r="M82" s="175">
        <v>8581</v>
      </c>
      <c r="N82" s="152">
        <v>2579.41</v>
      </c>
      <c r="O82" s="175"/>
      <c r="P82" s="175"/>
      <c r="Q82" s="152"/>
      <c r="R82" s="175"/>
      <c r="S82" s="175"/>
      <c r="T82" s="152"/>
      <c r="U82" s="175"/>
      <c r="V82" s="175">
        <v>1000</v>
      </c>
      <c r="W82" s="152"/>
      <c r="X82" s="175"/>
      <c r="Y82" s="175"/>
      <c r="Z82" s="152">
        <f>N82-V82</f>
        <v>1579.41</v>
      </c>
      <c r="AA82" s="175" t="s">
        <v>478</v>
      </c>
      <c r="AB82" s="175"/>
      <c r="AC82" s="152" t="s">
        <v>204</v>
      </c>
      <c r="AD82" s="152" t="s">
        <v>205</v>
      </c>
      <c r="AE82" s="152" t="s">
        <v>135</v>
      </c>
      <c r="AF82" s="152" t="s">
        <v>136</v>
      </c>
      <c r="AG82" s="152" t="s">
        <v>137</v>
      </c>
      <c r="AH82" s="153" t="s">
        <v>338</v>
      </c>
      <c r="AI82" s="153" t="s">
        <v>207</v>
      </c>
      <c r="AJ82" s="175" t="s">
        <v>402</v>
      </c>
      <c r="AK82" s="152" t="s">
        <v>403</v>
      </c>
      <c r="AL82" s="152" t="s">
        <v>367</v>
      </c>
      <c r="AM82" s="204" t="s">
        <v>477</v>
      </c>
      <c r="AN82" s="134"/>
      <c r="AO82" s="134"/>
      <c r="AP82" s="134"/>
      <c r="AQ82" s="134"/>
      <c r="AR82" s="134"/>
      <c r="AS82" s="134"/>
      <c r="AT82" s="134"/>
      <c r="AU82" s="134"/>
      <c r="AV82" s="134"/>
      <c r="AW82" s="134"/>
      <c r="AX82" s="134"/>
      <c r="AY82" s="134"/>
      <c r="AZ82" s="134"/>
      <c r="BA82" s="134"/>
      <c r="BB82" s="134"/>
      <c r="BC82" s="134"/>
      <c r="BD82" s="134"/>
      <c r="BE82" s="134"/>
      <c r="BF82" s="134"/>
      <c r="BG82" s="134"/>
      <c r="BH82" s="134"/>
      <c r="BI82" s="134"/>
      <c r="BJ82" s="134"/>
      <c r="BK82" s="134"/>
      <c r="BL82" s="134"/>
      <c r="BM82" s="134"/>
      <c r="BN82" s="134"/>
      <c r="BO82" s="134"/>
      <c r="BP82" s="134"/>
      <c r="BQ82" s="134"/>
      <c r="BR82" s="134"/>
      <c r="BS82" s="134"/>
      <c r="BT82" s="134"/>
      <c r="BU82" s="134"/>
      <c r="BV82" s="134"/>
      <c r="BW82" s="134"/>
      <c r="BX82" s="134"/>
      <c r="BY82" s="134"/>
      <c r="BZ82" s="134"/>
      <c r="CA82" s="134"/>
      <c r="CB82" s="134"/>
      <c r="CC82" s="134"/>
      <c r="CD82" s="134"/>
      <c r="CE82" s="134"/>
      <c r="CF82" s="134"/>
      <c r="CG82" s="134"/>
      <c r="CH82" s="134"/>
      <c r="CI82" s="134"/>
      <c r="CJ82" s="134"/>
      <c r="CK82" s="134"/>
      <c r="CL82" s="134"/>
      <c r="CM82" s="134"/>
      <c r="CN82" s="134"/>
      <c r="CO82" s="134"/>
      <c r="CP82" s="134"/>
      <c r="CQ82" s="134"/>
      <c r="CR82" s="134"/>
      <c r="CS82" s="213"/>
    </row>
    <row r="83" s="124" customFormat="1" ht="202.5" hidden="1" spans="1:97">
      <c r="A83" s="151">
        <v>19</v>
      </c>
      <c r="B83" s="152" t="s">
        <v>208</v>
      </c>
      <c r="C83" s="152">
        <v>2025</v>
      </c>
      <c r="D83" s="153" t="s">
        <v>209</v>
      </c>
      <c r="E83" s="152" t="s">
        <v>123</v>
      </c>
      <c r="F83" s="152" t="s">
        <v>142</v>
      </c>
      <c r="G83" s="154" t="s">
        <v>200</v>
      </c>
      <c r="H83" s="152" t="s">
        <v>210</v>
      </c>
      <c r="I83" s="152" t="s">
        <v>211</v>
      </c>
      <c r="J83" s="167" t="s">
        <v>339</v>
      </c>
      <c r="K83" s="152">
        <v>10</v>
      </c>
      <c r="L83" s="175">
        <v>132</v>
      </c>
      <c r="M83" s="175">
        <v>684</v>
      </c>
      <c r="N83" s="152">
        <v>800</v>
      </c>
      <c r="O83" s="175"/>
      <c r="P83" s="175"/>
      <c r="Q83" s="152"/>
      <c r="R83" s="175"/>
      <c r="S83" s="175">
        <v>100</v>
      </c>
      <c r="T83" s="152"/>
      <c r="U83" s="175"/>
      <c r="V83" s="175"/>
      <c r="W83" s="152"/>
      <c r="X83" s="175"/>
      <c r="Y83" s="175"/>
      <c r="Z83" s="152">
        <v>700</v>
      </c>
      <c r="AA83" s="152" t="s">
        <v>213</v>
      </c>
      <c r="AB83" s="175"/>
      <c r="AC83" s="152" t="s">
        <v>204</v>
      </c>
      <c r="AD83" s="152" t="s">
        <v>205</v>
      </c>
      <c r="AE83" s="152" t="s">
        <v>135</v>
      </c>
      <c r="AF83" s="152" t="s">
        <v>136</v>
      </c>
      <c r="AG83" s="152" t="s">
        <v>137</v>
      </c>
      <c r="AH83" s="153" t="s">
        <v>340</v>
      </c>
      <c r="AI83" s="153" t="s">
        <v>215</v>
      </c>
      <c r="AJ83" s="175" t="s">
        <v>402</v>
      </c>
      <c r="AK83" s="152" t="s">
        <v>403</v>
      </c>
      <c r="AL83" s="152" t="s">
        <v>367</v>
      </c>
      <c r="AN83" s="134"/>
      <c r="AO83" s="134"/>
      <c r="AP83" s="134"/>
      <c r="AQ83" s="134"/>
      <c r="AR83" s="134"/>
      <c r="AS83" s="134"/>
      <c r="AT83" s="134"/>
      <c r="AU83" s="134"/>
      <c r="AV83" s="134"/>
      <c r="AW83" s="134"/>
      <c r="AX83" s="134"/>
      <c r="AY83" s="134"/>
      <c r="AZ83" s="134"/>
      <c r="BA83" s="134"/>
      <c r="BB83" s="134"/>
      <c r="BC83" s="134"/>
      <c r="BD83" s="134"/>
      <c r="BE83" s="134"/>
      <c r="BF83" s="134"/>
      <c r="BG83" s="134"/>
      <c r="BH83" s="134"/>
      <c r="BI83" s="134"/>
      <c r="BJ83" s="134"/>
      <c r="BK83" s="134"/>
      <c r="BL83" s="134"/>
      <c r="BM83" s="134"/>
      <c r="BN83" s="134"/>
      <c r="BO83" s="134"/>
      <c r="BP83" s="134"/>
      <c r="BQ83" s="134"/>
      <c r="BR83" s="134"/>
      <c r="BS83" s="134"/>
      <c r="BT83" s="134"/>
      <c r="BU83" s="134"/>
      <c r="BV83" s="134"/>
      <c r="BW83" s="134"/>
      <c r="BX83" s="134"/>
      <c r="BY83" s="134"/>
      <c r="BZ83" s="134"/>
      <c r="CA83" s="134"/>
      <c r="CB83" s="134"/>
      <c r="CC83" s="134"/>
      <c r="CD83" s="134"/>
      <c r="CE83" s="134"/>
      <c r="CF83" s="134"/>
      <c r="CG83" s="134"/>
      <c r="CH83" s="134"/>
      <c r="CI83" s="134"/>
      <c r="CJ83" s="134"/>
      <c r="CK83" s="134"/>
      <c r="CL83" s="134"/>
      <c r="CM83" s="134"/>
      <c r="CN83" s="134"/>
      <c r="CO83" s="134"/>
      <c r="CP83" s="134"/>
      <c r="CQ83" s="134"/>
      <c r="CR83" s="134"/>
      <c r="CS83" s="213"/>
    </row>
    <row r="84" s="131" customFormat="1" ht="230" customHeight="1" spans="1:96">
      <c r="A84" s="151">
        <v>7</v>
      </c>
      <c r="B84" s="152" t="s">
        <v>407</v>
      </c>
      <c r="C84" s="224">
        <v>2025</v>
      </c>
      <c r="D84" s="225" t="s">
        <v>408</v>
      </c>
      <c r="E84" s="225" t="s">
        <v>123</v>
      </c>
      <c r="F84" s="225" t="s">
        <v>142</v>
      </c>
      <c r="G84" s="224" t="s">
        <v>47</v>
      </c>
      <c r="H84" s="224" t="s">
        <v>422</v>
      </c>
      <c r="I84" s="224" t="s">
        <v>409</v>
      </c>
      <c r="J84" s="256" t="s">
        <v>423</v>
      </c>
      <c r="K84" s="175">
        <v>6</v>
      </c>
      <c r="L84" s="230">
        <v>3596</v>
      </c>
      <c r="M84" s="230">
        <v>21578</v>
      </c>
      <c r="N84" s="175">
        <v>637.98</v>
      </c>
      <c r="O84" s="230"/>
      <c r="P84" s="230"/>
      <c r="Q84" s="175"/>
      <c r="R84" s="230"/>
      <c r="S84" s="230">
        <v>231</v>
      </c>
      <c r="T84" s="175"/>
      <c r="U84" s="230"/>
      <c r="V84" s="230">
        <v>169</v>
      </c>
      <c r="W84" s="175"/>
      <c r="X84" s="230"/>
      <c r="Y84" s="230"/>
      <c r="Z84" s="175">
        <f>N84-V84-S84</f>
        <v>237.98</v>
      </c>
      <c r="AA84" s="224" t="s">
        <v>479</v>
      </c>
      <c r="AB84" s="124"/>
      <c r="AC84" s="224" t="s">
        <v>204</v>
      </c>
      <c r="AD84" s="224" t="s">
        <v>205</v>
      </c>
      <c r="AE84" s="224" t="s">
        <v>412</v>
      </c>
      <c r="AF84" s="224" t="s">
        <v>136</v>
      </c>
      <c r="AG84" s="230" t="s">
        <v>137</v>
      </c>
      <c r="AH84" s="224" t="s">
        <v>424</v>
      </c>
      <c r="AI84" s="239" t="s">
        <v>425</v>
      </c>
      <c r="AJ84" s="230"/>
      <c r="AK84" s="224"/>
      <c r="AL84" s="152" t="s">
        <v>367</v>
      </c>
      <c r="AM84" s="204" t="s">
        <v>477</v>
      </c>
      <c r="AN84" s="134"/>
      <c r="AO84" s="134"/>
      <c r="AP84" s="134"/>
      <c r="AQ84" s="134"/>
      <c r="AR84" s="134"/>
      <c r="AS84" s="134"/>
      <c r="AT84" s="134"/>
      <c r="AU84" s="134"/>
      <c r="AV84" s="134"/>
      <c r="AW84" s="134"/>
      <c r="AX84" s="134"/>
      <c r="AY84" s="134"/>
      <c r="AZ84" s="134"/>
      <c r="BA84" s="134"/>
      <c r="BB84" s="134"/>
      <c r="BC84" s="134"/>
      <c r="BD84" s="134"/>
      <c r="BE84" s="134"/>
      <c r="BF84" s="134"/>
      <c r="BG84" s="134"/>
      <c r="BH84" s="134"/>
      <c r="BI84" s="134"/>
      <c r="BJ84" s="134"/>
      <c r="BK84" s="134"/>
      <c r="BL84" s="134"/>
      <c r="BM84" s="134"/>
      <c r="BN84" s="134"/>
      <c r="BO84" s="134"/>
      <c r="BP84" s="134"/>
      <c r="BQ84" s="134"/>
      <c r="BR84" s="134"/>
      <c r="BS84" s="134"/>
      <c r="BT84" s="134"/>
      <c r="BU84" s="134"/>
      <c r="BV84" s="134"/>
      <c r="BW84" s="134"/>
      <c r="BX84" s="134"/>
      <c r="BY84" s="134"/>
      <c r="BZ84" s="134"/>
      <c r="CA84" s="134"/>
      <c r="CB84" s="134"/>
      <c r="CC84" s="134"/>
      <c r="CD84" s="134"/>
      <c r="CE84" s="134"/>
      <c r="CF84" s="134"/>
      <c r="CG84" s="134"/>
      <c r="CH84" s="134"/>
      <c r="CI84" s="134"/>
      <c r="CJ84" s="134"/>
      <c r="CK84" s="134"/>
      <c r="CL84" s="134"/>
      <c r="CM84" s="134"/>
      <c r="CN84" s="134"/>
      <c r="CO84" s="134"/>
      <c r="CP84" s="134"/>
      <c r="CQ84" s="134"/>
      <c r="CR84" s="134"/>
    </row>
    <row r="85" s="127" customFormat="1" ht="100" hidden="1" customHeight="1" spans="1:96">
      <c r="A85" s="156" t="s">
        <v>58</v>
      </c>
      <c r="B85" s="148" t="s">
        <v>216</v>
      </c>
      <c r="C85" s="148"/>
      <c r="D85" s="148"/>
      <c r="E85" s="149"/>
      <c r="F85" s="149"/>
      <c r="G85" s="149"/>
      <c r="H85" s="149"/>
      <c r="I85" s="149"/>
      <c r="J85" s="148"/>
      <c r="K85" s="178"/>
      <c r="L85" s="178"/>
      <c r="M85" s="178"/>
      <c r="N85" s="178"/>
      <c r="O85" s="178"/>
      <c r="P85" s="178"/>
      <c r="Q85" s="178"/>
      <c r="R85" s="178"/>
      <c r="S85" s="178"/>
      <c r="T85" s="178"/>
      <c r="U85" s="178"/>
      <c r="V85" s="178"/>
      <c r="W85" s="178"/>
      <c r="X85" s="178"/>
      <c r="Y85" s="178"/>
      <c r="Z85" s="178"/>
      <c r="AA85" s="178"/>
      <c r="AB85" s="178"/>
      <c r="AC85" s="184"/>
      <c r="AD85" s="184"/>
      <c r="AE85" s="184"/>
      <c r="AF85" s="184"/>
      <c r="AG85" s="217"/>
      <c r="AH85" s="217"/>
      <c r="AI85" s="217"/>
      <c r="AJ85" s="217"/>
      <c r="AK85" s="217"/>
      <c r="AL85" s="217"/>
      <c r="AM85" s="217"/>
      <c r="AN85" s="218"/>
      <c r="AO85" s="218"/>
      <c r="AP85" s="218"/>
      <c r="AQ85" s="218"/>
      <c r="AR85" s="218"/>
      <c r="AS85" s="218"/>
      <c r="AT85" s="218"/>
      <c r="AU85" s="218"/>
      <c r="AV85" s="218"/>
      <c r="AW85" s="218"/>
      <c r="AX85" s="218"/>
      <c r="AY85" s="218"/>
      <c r="AZ85" s="218"/>
      <c r="BA85" s="218"/>
      <c r="BB85" s="218"/>
      <c r="BC85" s="218"/>
      <c r="BD85" s="218"/>
      <c r="BE85" s="218"/>
      <c r="BF85" s="218"/>
      <c r="BG85" s="218"/>
      <c r="BH85" s="218"/>
      <c r="BI85" s="218"/>
      <c r="BJ85" s="218"/>
      <c r="BK85" s="218"/>
      <c r="BL85" s="218"/>
      <c r="BM85" s="218"/>
      <c r="BN85" s="218"/>
      <c r="BO85" s="218"/>
      <c r="BP85" s="218"/>
      <c r="BQ85" s="218"/>
      <c r="BR85" s="218"/>
      <c r="BS85" s="218"/>
      <c r="BT85" s="218"/>
      <c r="BU85" s="218"/>
      <c r="BV85" s="218"/>
      <c r="BW85" s="218"/>
      <c r="BX85" s="218"/>
      <c r="BY85" s="218"/>
      <c r="BZ85" s="218"/>
      <c r="CA85" s="218"/>
      <c r="CB85" s="218"/>
      <c r="CC85" s="218"/>
      <c r="CD85" s="218"/>
      <c r="CE85" s="218"/>
      <c r="CF85" s="218"/>
      <c r="CG85" s="218"/>
      <c r="CH85" s="218"/>
      <c r="CI85" s="218"/>
      <c r="CJ85" s="218"/>
      <c r="CK85" s="218"/>
      <c r="CL85" s="218"/>
      <c r="CM85" s="218"/>
      <c r="CN85" s="218"/>
      <c r="CO85" s="218"/>
      <c r="CP85" s="218"/>
      <c r="CQ85" s="218"/>
      <c r="CR85" s="218"/>
    </row>
    <row r="86" s="127" customFormat="1" ht="100" hidden="1" customHeight="1" spans="1:96">
      <c r="A86" s="156" t="s">
        <v>58</v>
      </c>
      <c r="B86" s="148" t="s">
        <v>217</v>
      </c>
      <c r="C86" s="148"/>
      <c r="D86" s="148"/>
      <c r="E86" s="149"/>
      <c r="F86" s="149"/>
      <c r="G86" s="149"/>
      <c r="H86" s="149"/>
      <c r="I86" s="149"/>
      <c r="J86" s="148"/>
      <c r="K86" s="178"/>
      <c r="L86" s="178"/>
      <c r="M86" s="178"/>
      <c r="N86" s="178"/>
      <c r="O86" s="178"/>
      <c r="P86" s="178"/>
      <c r="Q86" s="178"/>
      <c r="R86" s="178"/>
      <c r="S86" s="178"/>
      <c r="T86" s="178"/>
      <c r="U86" s="178"/>
      <c r="V86" s="178"/>
      <c r="W86" s="178"/>
      <c r="X86" s="178"/>
      <c r="Y86" s="178"/>
      <c r="Z86" s="178"/>
      <c r="AA86" s="178"/>
      <c r="AB86" s="178"/>
      <c r="AC86" s="184"/>
      <c r="AD86" s="184"/>
      <c r="AE86" s="184"/>
      <c r="AF86" s="184"/>
      <c r="AG86" s="217"/>
      <c r="AH86" s="217"/>
      <c r="AI86" s="217"/>
      <c r="AJ86" s="217"/>
      <c r="AK86" s="217"/>
      <c r="AL86" s="217"/>
      <c r="AM86" s="217"/>
      <c r="AN86" s="218"/>
      <c r="AO86" s="218"/>
      <c r="AP86" s="218"/>
      <c r="AQ86" s="218"/>
      <c r="AR86" s="218"/>
      <c r="AS86" s="218"/>
      <c r="AT86" s="218"/>
      <c r="AU86" s="218"/>
      <c r="AV86" s="218"/>
      <c r="AW86" s="218"/>
      <c r="AX86" s="218"/>
      <c r="AY86" s="218"/>
      <c r="AZ86" s="218"/>
      <c r="BA86" s="218"/>
      <c r="BB86" s="218"/>
      <c r="BC86" s="218"/>
      <c r="BD86" s="218"/>
      <c r="BE86" s="218"/>
      <c r="BF86" s="218"/>
      <c r="BG86" s="218"/>
      <c r="BH86" s="218"/>
      <c r="BI86" s="218"/>
      <c r="BJ86" s="218"/>
      <c r="BK86" s="218"/>
      <c r="BL86" s="218"/>
      <c r="BM86" s="218"/>
      <c r="BN86" s="218"/>
      <c r="BO86" s="218"/>
      <c r="BP86" s="218"/>
      <c r="BQ86" s="218"/>
      <c r="BR86" s="218"/>
      <c r="BS86" s="218"/>
      <c r="BT86" s="218"/>
      <c r="BU86" s="218"/>
      <c r="BV86" s="218"/>
      <c r="BW86" s="218"/>
      <c r="BX86" s="218"/>
      <c r="BY86" s="218"/>
      <c r="BZ86" s="218"/>
      <c r="CA86" s="218"/>
      <c r="CB86" s="218"/>
      <c r="CC86" s="218"/>
      <c r="CD86" s="218"/>
      <c r="CE86" s="218"/>
      <c r="CF86" s="218"/>
      <c r="CG86" s="218"/>
      <c r="CH86" s="218"/>
      <c r="CI86" s="218"/>
      <c r="CJ86" s="218"/>
      <c r="CK86" s="218"/>
      <c r="CL86" s="218"/>
      <c r="CM86" s="218"/>
      <c r="CN86" s="218"/>
      <c r="CO86" s="218"/>
      <c r="CP86" s="218"/>
      <c r="CQ86" s="218"/>
      <c r="CR86" s="218"/>
    </row>
    <row r="87" s="127" customFormat="1" ht="100" hidden="1" customHeight="1" spans="1:96">
      <c r="A87" s="156" t="s">
        <v>58</v>
      </c>
      <c r="B87" s="148" t="s">
        <v>405</v>
      </c>
      <c r="C87" s="148"/>
      <c r="D87" s="148"/>
      <c r="E87" s="149"/>
      <c r="F87" s="149"/>
      <c r="G87" s="149"/>
      <c r="H87" s="149"/>
      <c r="I87" s="149"/>
      <c r="J87" s="148"/>
      <c r="K87" s="178"/>
      <c r="L87" s="178"/>
      <c r="M87" s="178"/>
      <c r="N87" s="178"/>
      <c r="O87" s="178"/>
      <c r="P87" s="178"/>
      <c r="Q87" s="178"/>
      <c r="R87" s="178"/>
      <c r="S87" s="178"/>
      <c r="T87" s="178"/>
      <c r="U87" s="178"/>
      <c r="V87" s="178"/>
      <c r="W87" s="178"/>
      <c r="X87" s="178"/>
      <c r="Y87" s="178"/>
      <c r="Z87" s="178"/>
      <c r="AA87" s="178"/>
      <c r="AB87" s="178"/>
      <c r="AC87" s="184"/>
      <c r="AD87" s="184"/>
      <c r="AE87" s="184"/>
      <c r="AF87" s="184"/>
      <c r="AG87" s="217"/>
      <c r="AH87" s="217"/>
      <c r="AI87" s="217"/>
      <c r="AJ87" s="217"/>
      <c r="AK87" s="217"/>
      <c r="AL87" s="217"/>
      <c r="AM87" s="217"/>
      <c r="AN87" s="218"/>
      <c r="AO87" s="218"/>
      <c r="AP87" s="218"/>
      <c r="AQ87" s="218"/>
      <c r="AR87" s="218"/>
      <c r="AS87" s="218"/>
      <c r="AT87" s="218"/>
      <c r="AU87" s="218"/>
      <c r="AV87" s="218"/>
      <c r="AW87" s="218"/>
      <c r="AX87" s="218"/>
      <c r="AY87" s="218"/>
      <c r="AZ87" s="218"/>
      <c r="BA87" s="218"/>
      <c r="BB87" s="218"/>
      <c r="BC87" s="218"/>
      <c r="BD87" s="218"/>
      <c r="BE87" s="218"/>
      <c r="BF87" s="218"/>
      <c r="BG87" s="218"/>
      <c r="BH87" s="218"/>
      <c r="BI87" s="218"/>
      <c r="BJ87" s="218"/>
      <c r="BK87" s="218"/>
      <c r="BL87" s="218"/>
      <c r="BM87" s="218"/>
      <c r="BN87" s="218"/>
      <c r="BO87" s="218"/>
      <c r="BP87" s="218"/>
      <c r="BQ87" s="218"/>
      <c r="BR87" s="218"/>
      <c r="BS87" s="218"/>
      <c r="BT87" s="218"/>
      <c r="BU87" s="218"/>
      <c r="BV87" s="218"/>
      <c r="BW87" s="218"/>
      <c r="BX87" s="218"/>
      <c r="BY87" s="218"/>
      <c r="BZ87" s="218"/>
      <c r="CA87" s="218"/>
      <c r="CB87" s="218"/>
      <c r="CC87" s="218"/>
      <c r="CD87" s="218"/>
      <c r="CE87" s="218"/>
      <c r="CF87" s="218"/>
      <c r="CG87" s="218"/>
      <c r="CH87" s="218"/>
      <c r="CI87" s="218"/>
      <c r="CJ87" s="218"/>
      <c r="CK87" s="218"/>
      <c r="CL87" s="218"/>
      <c r="CM87" s="218"/>
      <c r="CN87" s="218"/>
      <c r="CO87" s="218"/>
      <c r="CP87" s="218"/>
      <c r="CQ87" s="218"/>
      <c r="CR87" s="218"/>
    </row>
    <row r="88" s="127" customFormat="1" ht="100" hidden="1" customHeight="1" spans="1:96">
      <c r="A88" s="156" t="s">
        <v>58</v>
      </c>
      <c r="B88" s="148" t="s">
        <v>219</v>
      </c>
      <c r="C88" s="148"/>
      <c r="D88" s="148"/>
      <c r="E88" s="149"/>
      <c r="F88" s="149"/>
      <c r="G88" s="149"/>
      <c r="H88" s="149"/>
      <c r="I88" s="149"/>
      <c r="J88" s="148"/>
      <c r="K88" s="178"/>
      <c r="L88" s="178"/>
      <c r="M88" s="178"/>
      <c r="N88" s="178"/>
      <c r="O88" s="178"/>
      <c r="P88" s="178"/>
      <c r="Q88" s="178"/>
      <c r="R88" s="178"/>
      <c r="S88" s="178"/>
      <c r="T88" s="178"/>
      <c r="U88" s="178"/>
      <c r="V88" s="178"/>
      <c r="W88" s="178"/>
      <c r="X88" s="178"/>
      <c r="Y88" s="178"/>
      <c r="Z88" s="178"/>
      <c r="AA88" s="178"/>
      <c r="AB88" s="178"/>
      <c r="AC88" s="184"/>
      <c r="AD88" s="184"/>
      <c r="AE88" s="184"/>
      <c r="AF88" s="184"/>
      <c r="AG88" s="217"/>
      <c r="AH88" s="217"/>
      <c r="AI88" s="217"/>
      <c r="AJ88" s="217"/>
      <c r="AK88" s="217"/>
      <c r="AL88" s="217"/>
      <c r="AM88" s="217"/>
      <c r="AN88" s="218"/>
      <c r="AO88" s="218"/>
      <c r="AP88" s="218"/>
      <c r="AQ88" s="218"/>
      <c r="AR88" s="218"/>
      <c r="AS88" s="218"/>
      <c r="AT88" s="218"/>
      <c r="AU88" s="218"/>
      <c r="AV88" s="218"/>
      <c r="AW88" s="218"/>
      <c r="AX88" s="218"/>
      <c r="AY88" s="218"/>
      <c r="AZ88" s="218"/>
      <c r="BA88" s="218"/>
      <c r="BB88" s="218"/>
      <c r="BC88" s="218"/>
      <c r="BD88" s="218"/>
      <c r="BE88" s="218"/>
      <c r="BF88" s="218"/>
      <c r="BG88" s="218"/>
      <c r="BH88" s="218"/>
      <c r="BI88" s="218"/>
      <c r="BJ88" s="218"/>
      <c r="BK88" s="218"/>
      <c r="BL88" s="218"/>
      <c r="BM88" s="218"/>
      <c r="BN88" s="218"/>
      <c r="BO88" s="218"/>
      <c r="BP88" s="218"/>
      <c r="BQ88" s="218"/>
      <c r="BR88" s="218"/>
      <c r="BS88" s="218"/>
      <c r="BT88" s="218"/>
      <c r="BU88" s="218"/>
      <c r="BV88" s="218"/>
      <c r="BW88" s="218"/>
      <c r="BX88" s="218"/>
      <c r="BY88" s="218"/>
      <c r="BZ88" s="218"/>
      <c r="CA88" s="218"/>
      <c r="CB88" s="218"/>
      <c r="CC88" s="218"/>
      <c r="CD88" s="218"/>
      <c r="CE88" s="218"/>
      <c r="CF88" s="218"/>
      <c r="CG88" s="218"/>
      <c r="CH88" s="218"/>
      <c r="CI88" s="218"/>
      <c r="CJ88" s="218"/>
      <c r="CK88" s="218"/>
      <c r="CL88" s="218"/>
      <c r="CM88" s="218"/>
      <c r="CN88" s="218"/>
      <c r="CO88" s="218"/>
      <c r="CP88" s="218"/>
      <c r="CQ88" s="218"/>
      <c r="CR88" s="218"/>
    </row>
    <row r="89" s="127" customFormat="1" ht="100" hidden="1" customHeight="1" spans="1:96">
      <c r="A89" s="156" t="s">
        <v>58</v>
      </c>
      <c r="B89" s="148" t="s">
        <v>220</v>
      </c>
      <c r="C89" s="148"/>
      <c r="D89" s="148"/>
      <c r="E89" s="149"/>
      <c r="F89" s="149"/>
      <c r="G89" s="149"/>
      <c r="H89" s="149"/>
      <c r="I89" s="149"/>
      <c r="J89" s="148"/>
      <c r="K89" s="178">
        <v>0</v>
      </c>
      <c r="L89" s="178">
        <v>0</v>
      </c>
      <c r="M89" s="178">
        <v>0</v>
      </c>
      <c r="N89" s="178">
        <v>0</v>
      </c>
      <c r="O89" s="178">
        <v>0</v>
      </c>
      <c r="P89" s="178">
        <v>0</v>
      </c>
      <c r="Q89" s="178">
        <v>0</v>
      </c>
      <c r="R89" s="178">
        <v>0</v>
      </c>
      <c r="S89" s="178">
        <v>0</v>
      </c>
      <c r="T89" s="178">
        <v>0</v>
      </c>
      <c r="U89" s="178">
        <v>0</v>
      </c>
      <c r="V89" s="178">
        <v>0</v>
      </c>
      <c r="W89" s="178">
        <v>0</v>
      </c>
      <c r="X89" s="178">
        <v>0</v>
      </c>
      <c r="Y89" s="178">
        <v>0</v>
      </c>
      <c r="Z89" s="178">
        <v>0</v>
      </c>
      <c r="AA89" s="178">
        <v>0</v>
      </c>
      <c r="AB89" s="178">
        <v>0</v>
      </c>
      <c r="AC89" s="178">
        <v>0</v>
      </c>
      <c r="AD89" s="178">
        <v>0</v>
      </c>
      <c r="AE89" s="178">
        <v>0</v>
      </c>
      <c r="AF89" s="178">
        <v>0</v>
      </c>
      <c r="AG89" s="178">
        <v>0</v>
      </c>
      <c r="AH89" s="217"/>
      <c r="AI89" s="217"/>
      <c r="AJ89" s="217"/>
      <c r="AK89" s="217"/>
      <c r="AL89" s="217"/>
      <c r="AM89" s="217"/>
      <c r="AN89" s="218"/>
      <c r="AO89" s="218"/>
      <c r="AP89" s="218"/>
      <c r="AQ89" s="218"/>
      <c r="AR89" s="218"/>
      <c r="AS89" s="218"/>
      <c r="AT89" s="218"/>
      <c r="AU89" s="218"/>
      <c r="AV89" s="218"/>
      <c r="AW89" s="218"/>
      <c r="AX89" s="218"/>
      <c r="AY89" s="218"/>
      <c r="AZ89" s="218"/>
      <c r="BA89" s="218"/>
      <c r="BB89" s="218"/>
      <c r="BC89" s="218"/>
      <c r="BD89" s="218"/>
      <c r="BE89" s="218"/>
      <c r="BF89" s="218"/>
      <c r="BG89" s="218"/>
      <c r="BH89" s="218"/>
      <c r="BI89" s="218"/>
      <c r="BJ89" s="218"/>
      <c r="BK89" s="218"/>
      <c r="BL89" s="218"/>
      <c r="BM89" s="218"/>
      <c r="BN89" s="218"/>
      <c r="BO89" s="218"/>
      <c r="BP89" s="218"/>
      <c r="BQ89" s="218"/>
      <c r="BR89" s="218"/>
      <c r="BS89" s="218"/>
      <c r="BT89" s="218"/>
      <c r="BU89" s="218"/>
      <c r="BV89" s="218"/>
      <c r="BW89" s="218"/>
      <c r="BX89" s="218"/>
      <c r="BY89" s="218"/>
      <c r="BZ89" s="218"/>
      <c r="CA89" s="218"/>
      <c r="CB89" s="218"/>
      <c r="CC89" s="218"/>
      <c r="CD89" s="218"/>
      <c r="CE89" s="218"/>
      <c r="CF89" s="218"/>
      <c r="CG89" s="218"/>
      <c r="CH89" s="218"/>
      <c r="CI89" s="218"/>
      <c r="CJ89" s="218"/>
      <c r="CK89" s="218"/>
      <c r="CL89" s="218"/>
      <c r="CM89" s="218"/>
      <c r="CN89" s="218"/>
      <c r="CO89" s="218"/>
      <c r="CP89" s="218"/>
      <c r="CQ89" s="218"/>
      <c r="CR89" s="218"/>
    </row>
    <row r="90" s="127" customFormat="1" ht="100" hidden="1" customHeight="1" spans="1:96">
      <c r="A90" s="149" t="s">
        <v>41</v>
      </c>
      <c r="B90" s="148" t="s">
        <v>221</v>
      </c>
      <c r="C90" s="148"/>
      <c r="D90" s="148"/>
      <c r="E90" s="149"/>
      <c r="F90" s="149"/>
      <c r="G90" s="149"/>
      <c r="H90" s="149"/>
      <c r="I90" s="149"/>
      <c r="J90" s="148"/>
      <c r="K90" s="178">
        <f t="shared" ref="K90:AB90" si="28">K91+K92+K97+K98</f>
        <v>35.483</v>
      </c>
      <c r="L90" s="178">
        <f t="shared" si="28"/>
        <v>1197</v>
      </c>
      <c r="M90" s="178">
        <f t="shared" si="28"/>
        <v>4168</v>
      </c>
      <c r="N90" s="178">
        <f t="shared" si="28"/>
        <v>2500</v>
      </c>
      <c r="O90" s="178">
        <f t="shared" si="28"/>
        <v>1300</v>
      </c>
      <c r="P90" s="178">
        <f t="shared" si="28"/>
        <v>552</v>
      </c>
      <c r="Q90" s="178">
        <f t="shared" si="28"/>
        <v>400</v>
      </c>
      <c r="R90" s="178">
        <f t="shared" si="28"/>
        <v>330</v>
      </c>
      <c r="S90" s="178">
        <f t="shared" si="28"/>
        <v>993</v>
      </c>
      <c r="T90" s="178">
        <f t="shared" si="28"/>
        <v>0</v>
      </c>
      <c r="U90" s="178">
        <f t="shared" si="28"/>
        <v>0</v>
      </c>
      <c r="V90" s="178">
        <f t="shared" si="28"/>
        <v>0</v>
      </c>
      <c r="W90" s="178">
        <f t="shared" si="28"/>
        <v>0</v>
      </c>
      <c r="X90" s="178">
        <f t="shared" si="28"/>
        <v>40</v>
      </c>
      <c r="Y90" s="178">
        <f t="shared" si="28"/>
        <v>185</v>
      </c>
      <c r="Z90" s="178">
        <f t="shared" si="28"/>
        <v>0</v>
      </c>
      <c r="AA90" s="178">
        <f t="shared" si="28"/>
        <v>0</v>
      </c>
      <c r="AB90" s="178">
        <f t="shared" si="28"/>
        <v>0</v>
      </c>
      <c r="AC90" s="184"/>
      <c r="AD90" s="184"/>
      <c r="AE90" s="184"/>
      <c r="AF90" s="184"/>
      <c r="AG90" s="217"/>
      <c r="AH90" s="217"/>
      <c r="AI90" s="217"/>
      <c r="AJ90" s="217"/>
      <c r="AK90" s="217"/>
      <c r="AL90" s="217"/>
      <c r="AM90" s="217"/>
      <c r="AN90" s="218"/>
      <c r="AO90" s="218"/>
      <c r="AP90" s="218"/>
      <c r="AQ90" s="218"/>
      <c r="AR90" s="218"/>
      <c r="AS90" s="218"/>
      <c r="AT90" s="218"/>
      <c r="AU90" s="218"/>
      <c r="AV90" s="218"/>
      <c r="AW90" s="218"/>
      <c r="AX90" s="218"/>
      <c r="AY90" s="218"/>
      <c r="AZ90" s="218"/>
      <c r="BA90" s="218"/>
      <c r="BB90" s="218"/>
      <c r="BC90" s="218"/>
      <c r="BD90" s="218"/>
      <c r="BE90" s="218"/>
      <c r="BF90" s="218"/>
      <c r="BG90" s="218"/>
      <c r="BH90" s="218"/>
      <c r="BI90" s="218"/>
      <c r="BJ90" s="218"/>
      <c r="BK90" s="218"/>
      <c r="BL90" s="218"/>
      <c r="BM90" s="218"/>
      <c r="BN90" s="218"/>
      <c r="BO90" s="218"/>
      <c r="BP90" s="218"/>
      <c r="BQ90" s="218"/>
      <c r="BR90" s="218"/>
      <c r="BS90" s="218"/>
      <c r="BT90" s="218"/>
      <c r="BU90" s="218"/>
      <c r="BV90" s="218"/>
      <c r="BW90" s="218"/>
      <c r="BX90" s="218"/>
      <c r="BY90" s="218"/>
      <c r="BZ90" s="218"/>
      <c r="CA90" s="218"/>
      <c r="CB90" s="218"/>
      <c r="CC90" s="218"/>
      <c r="CD90" s="218"/>
      <c r="CE90" s="218"/>
      <c r="CF90" s="218"/>
      <c r="CG90" s="218"/>
      <c r="CH90" s="218"/>
      <c r="CI90" s="218"/>
      <c r="CJ90" s="218"/>
      <c r="CK90" s="218"/>
      <c r="CL90" s="218"/>
      <c r="CM90" s="218"/>
      <c r="CN90" s="218"/>
      <c r="CO90" s="218"/>
      <c r="CP90" s="218"/>
      <c r="CQ90" s="218"/>
      <c r="CR90" s="218"/>
    </row>
    <row r="91" s="127" customFormat="1" ht="100" hidden="1" customHeight="1" spans="1:96">
      <c r="A91" s="156" t="s">
        <v>58</v>
      </c>
      <c r="B91" s="148" t="s">
        <v>222</v>
      </c>
      <c r="C91" s="148"/>
      <c r="D91" s="148"/>
      <c r="E91" s="149"/>
      <c r="F91" s="149"/>
      <c r="G91" s="149"/>
      <c r="H91" s="149"/>
      <c r="I91" s="149"/>
      <c r="J91" s="148"/>
      <c r="K91" s="178"/>
      <c r="L91" s="178"/>
      <c r="M91" s="178"/>
      <c r="N91" s="178"/>
      <c r="O91" s="178"/>
      <c r="P91" s="178"/>
      <c r="Q91" s="178"/>
      <c r="R91" s="178"/>
      <c r="S91" s="178"/>
      <c r="T91" s="178"/>
      <c r="U91" s="178"/>
      <c r="V91" s="178"/>
      <c r="W91" s="178"/>
      <c r="X91" s="178"/>
      <c r="Y91" s="178"/>
      <c r="Z91" s="178"/>
      <c r="AA91" s="178"/>
      <c r="AB91" s="178"/>
      <c r="AC91" s="184"/>
      <c r="AD91" s="184"/>
      <c r="AE91" s="184"/>
      <c r="AF91" s="184"/>
      <c r="AG91" s="217"/>
      <c r="AH91" s="217"/>
      <c r="AI91" s="217"/>
      <c r="AJ91" s="217"/>
      <c r="AK91" s="217"/>
      <c r="AL91" s="217"/>
      <c r="AM91" s="217"/>
      <c r="AN91" s="218"/>
      <c r="AO91" s="218"/>
      <c r="AP91" s="218"/>
      <c r="AQ91" s="218"/>
      <c r="AR91" s="218"/>
      <c r="AS91" s="218"/>
      <c r="AT91" s="218"/>
      <c r="AU91" s="218"/>
      <c r="AV91" s="218"/>
      <c r="AW91" s="218"/>
      <c r="AX91" s="218"/>
      <c r="AY91" s="218"/>
      <c r="AZ91" s="218"/>
      <c r="BA91" s="218"/>
      <c r="BB91" s="218"/>
      <c r="BC91" s="218"/>
      <c r="BD91" s="218"/>
      <c r="BE91" s="218"/>
      <c r="BF91" s="218"/>
      <c r="BG91" s="218"/>
      <c r="BH91" s="218"/>
      <c r="BI91" s="218"/>
      <c r="BJ91" s="218"/>
      <c r="BK91" s="218"/>
      <c r="BL91" s="218"/>
      <c r="BM91" s="218"/>
      <c r="BN91" s="218"/>
      <c r="BO91" s="218"/>
      <c r="BP91" s="218"/>
      <c r="BQ91" s="218"/>
      <c r="BR91" s="218"/>
      <c r="BS91" s="218"/>
      <c r="BT91" s="218"/>
      <c r="BU91" s="218"/>
      <c r="BV91" s="218"/>
      <c r="BW91" s="218"/>
      <c r="BX91" s="218"/>
      <c r="BY91" s="218"/>
      <c r="BZ91" s="218"/>
      <c r="CA91" s="218"/>
      <c r="CB91" s="218"/>
      <c r="CC91" s="218"/>
      <c r="CD91" s="218"/>
      <c r="CE91" s="218"/>
      <c r="CF91" s="218"/>
      <c r="CG91" s="218"/>
      <c r="CH91" s="218"/>
      <c r="CI91" s="218"/>
      <c r="CJ91" s="218"/>
      <c r="CK91" s="218"/>
      <c r="CL91" s="218"/>
      <c r="CM91" s="218"/>
      <c r="CN91" s="218"/>
      <c r="CO91" s="218"/>
      <c r="CP91" s="218"/>
      <c r="CQ91" s="218"/>
      <c r="CR91" s="218"/>
    </row>
    <row r="92" s="127" customFormat="1" ht="100" hidden="1" customHeight="1" spans="1:96">
      <c r="A92" s="156" t="s">
        <v>58</v>
      </c>
      <c r="B92" s="148" t="s">
        <v>223</v>
      </c>
      <c r="C92" s="148"/>
      <c r="D92" s="148"/>
      <c r="E92" s="149"/>
      <c r="F92" s="149"/>
      <c r="G92" s="149"/>
      <c r="H92" s="149"/>
      <c r="I92" s="149"/>
      <c r="J92" s="148"/>
      <c r="K92" s="178">
        <f t="shared" ref="K92:AB92" si="29">SUM(K93:K96)</f>
        <v>35.483</v>
      </c>
      <c r="L92" s="178">
        <f t="shared" si="29"/>
        <v>1197</v>
      </c>
      <c r="M92" s="178">
        <f t="shared" si="29"/>
        <v>4168</v>
      </c>
      <c r="N92" s="178">
        <f t="shared" si="29"/>
        <v>2500</v>
      </c>
      <c r="O92" s="178">
        <f t="shared" si="29"/>
        <v>1300</v>
      </c>
      <c r="P92" s="178">
        <f t="shared" si="29"/>
        <v>552</v>
      </c>
      <c r="Q92" s="178">
        <f t="shared" si="29"/>
        <v>400</v>
      </c>
      <c r="R92" s="178">
        <f t="shared" si="29"/>
        <v>330</v>
      </c>
      <c r="S92" s="178">
        <f t="shared" si="29"/>
        <v>993</v>
      </c>
      <c r="T92" s="178">
        <f t="shared" si="29"/>
        <v>0</v>
      </c>
      <c r="U92" s="178">
        <f t="shared" si="29"/>
        <v>0</v>
      </c>
      <c r="V92" s="178">
        <f t="shared" si="29"/>
        <v>0</v>
      </c>
      <c r="W92" s="178">
        <f t="shared" si="29"/>
        <v>0</v>
      </c>
      <c r="X92" s="178">
        <f t="shared" si="29"/>
        <v>40</v>
      </c>
      <c r="Y92" s="178">
        <f t="shared" si="29"/>
        <v>185</v>
      </c>
      <c r="Z92" s="178">
        <f t="shared" si="29"/>
        <v>0</v>
      </c>
      <c r="AA92" s="178">
        <f t="shared" si="29"/>
        <v>0</v>
      </c>
      <c r="AB92" s="178">
        <f t="shared" si="29"/>
        <v>0</v>
      </c>
      <c r="AC92" s="184"/>
      <c r="AD92" s="184"/>
      <c r="AE92" s="184"/>
      <c r="AF92" s="184"/>
      <c r="AG92" s="217"/>
      <c r="AH92" s="217"/>
      <c r="AI92" s="217"/>
      <c r="AJ92" s="217"/>
      <c r="AK92" s="217"/>
      <c r="AL92" s="217"/>
      <c r="AM92" s="217"/>
      <c r="AN92" s="218"/>
      <c r="AO92" s="218"/>
      <c r="AP92" s="218"/>
      <c r="AQ92" s="218"/>
      <c r="AR92" s="218"/>
      <c r="AS92" s="218"/>
      <c r="AT92" s="218"/>
      <c r="AU92" s="218"/>
      <c r="AV92" s="218"/>
      <c r="AW92" s="218"/>
      <c r="AX92" s="218"/>
      <c r="AY92" s="218"/>
      <c r="AZ92" s="218"/>
      <c r="BA92" s="218"/>
      <c r="BB92" s="218"/>
      <c r="BC92" s="218"/>
      <c r="BD92" s="218"/>
      <c r="BE92" s="218"/>
      <c r="BF92" s="218"/>
      <c r="BG92" s="218"/>
      <c r="BH92" s="218"/>
      <c r="BI92" s="218"/>
      <c r="BJ92" s="218"/>
      <c r="BK92" s="218"/>
      <c r="BL92" s="218"/>
      <c r="BM92" s="218"/>
      <c r="BN92" s="218"/>
      <c r="BO92" s="218"/>
      <c r="BP92" s="218"/>
      <c r="BQ92" s="218"/>
      <c r="BR92" s="218"/>
      <c r="BS92" s="218"/>
      <c r="BT92" s="218"/>
      <c r="BU92" s="218"/>
      <c r="BV92" s="218"/>
      <c r="BW92" s="218"/>
      <c r="BX92" s="218"/>
      <c r="BY92" s="218"/>
      <c r="BZ92" s="218"/>
      <c r="CA92" s="218"/>
      <c r="CB92" s="218"/>
      <c r="CC92" s="218"/>
      <c r="CD92" s="218"/>
      <c r="CE92" s="218"/>
      <c r="CF92" s="218"/>
      <c r="CG92" s="218"/>
      <c r="CH92" s="218"/>
      <c r="CI92" s="218"/>
      <c r="CJ92" s="218"/>
      <c r="CK92" s="218"/>
      <c r="CL92" s="218"/>
      <c r="CM92" s="218"/>
      <c r="CN92" s="218"/>
      <c r="CO92" s="218"/>
      <c r="CP92" s="218"/>
      <c r="CQ92" s="218"/>
      <c r="CR92" s="218"/>
    </row>
    <row r="93" s="124" customFormat="1" ht="241" hidden="1" customHeight="1" spans="1:97">
      <c r="A93" s="151">
        <v>22</v>
      </c>
      <c r="B93" s="153" t="s">
        <v>341</v>
      </c>
      <c r="C93" s="161">
        <v>2025</v>
      </c>
      <c r="D93" s="153" t="s">
        <v>342</v>
      </c>
      <c r="E93" s="152" t="s">
        <v>123</v>
      </c>
      <c r="F93" s="154" t="s">
        <v>223</v>
      </c>
      <c r="G93" s="154" t="s">
        <v>47</v>
      </c>
      <c r="H93" s="154" t="s">
        <v>343</v>
      </c>
      <c r="I93" s="154" t="s">
        <v>100</v>
      </c>
      <c r="J93" s="153" t="s">
        <v>400</v>
      </c>
      <c r="K93" s="154">
        <v>12.559</v>
      </c>
      <c r="L93" s="154">
        <v>367</v>
      </c>
      <c r="M93" s="154">
        <v>1386</v>
      </c>
      <c r="N93" s="154">
        <v>850</v>
      </c>
      <c r="O93" s="154">
        <v>850</v>
      </c>
      <c r="P93" s="160">
        <v>202</v>
      </c>
      <c r="Q93" s="160">
        <v>400</v>
      </c>
      <c r="R93" s="160">
        <v>230</v>
      </c>
      <c r="S93" s="160">
        <v>18</v>
      </c>
      <c r="T93" s="154"/>
      <c r="U93" s="154"/>
      <c r="V93" s="154"/>
      <c r="W93" s="154"/>
      <c r="X93" s="154"/>
      <c r="Y93" s="154"/>
      <c r="Z93" s="154"/>
      <c r="AA93" s="154"/>
      <c r="AB93" s="154"/>
      <c r="AC93" s="152" t="s">
        <v>345</v>
      </c>
      <c r="AD93" s="152" t="s">
        <v>346</v>
      </c>
      <c r="AE93" s="152" t="s">
        <v>72</v>
      </c>
      <c r="AF93" s="152" t="s">
        <v>54</v>
      </c>
      <c r="AG93" s="152" t="s">
        <v>55</v>
      </c>
      <c r="AH93" s="167" t="s">
        <v>347</v>
      </c>
      <c r="AI93" s="167" t="s">
        <v>229</v>
      </c>
      <c r="AJ93" s="175" t="s">
        <v>402</v>
      </c>
      <c r="AK93" s="152" t="s">
        <v>403</v>
      </c>
      <c r="AL93" s="152" t="s">
        <v>367</v>
      </c>
      <c r="AN93" s="134"/>
      <c r="AO93" s="134"/>
      <c r="AP93" s="134"/>
      <c r="AQ93" s="134"/>
      <c r="AR93" s="134"/>
      <c r="AS93" s="134"/>
      <c r="AT93" s="134"/>
      <c r="AU93" s="134"/>
      <c r="AV93" s="134"/>
      <c r="AW93" s="134"/>
      <c r="AX93" s="134"/>
      <c r="AY93" s="134"/>
      <c r="AZ93" s="134"/>
      <c r="BA93" s="134"/>
      <c r="BB93" s="134"/>
      <c r="BC93" s="134"/>
      <c r="BD93" s="134"/>
      <c r="BE93" s="134"/>
      <c r="BF93" s="134"/>
      <c r="BG93" s="134"/>
      <c r="BH93" s="134"/>
      <c r="BI93" s="134"/>
      <c r="BJ93" s="134"/>
      <c r="BK93" s="134"/>
      <c r="BL93" s="134"/>
      <c r="BM93" s="134"/>
      <c r="BN93" s="134"/>
      <c r="BO93" s="134"/>
      <c r="BP93" s="134"/>
      <c r="BQ93" s="134"/>
      <c r="BR93" s="134"/>
      <c r="BS93" s="134"/>
      <c r="BT93" s="134"/>
      <c r="BU93" s="134"/>
      <c r="BV93" s="134"/>
      <c r="BW93" s="134"/>
      <c r="BX93" s="134"/>
      <c r="BY93" s="134"/>
      <c r="BZ93" s="134"/>
      <c r="CA93" s="134"/>
      <c r="CB93" s="134"/>
      <c r="CC93" s="134"/>
      <c r="CD93" s="134"/>
      <c r="CE93" s="134"/>
      <c r="CF93" s="134"/>
      <c r="CG93" s="134"/>
      <c r="CH93" s="134"/>
      <c r="CI93" s="134"/>
      <c r="CJ93" s="134"/>
      <c r="CK93" s="134"/>
      <c r="CL93" s="134"/>
      <c r="CM93" s="134"/>
      <c r="CN93" s="134"/>
      <c r="CO93" s="134"/>
      <c r="CP93" s="134"/>
      <c r="CQ93" s="134"/>
      <c r="CR93" s="134"/>
      <c r="CS93" s="213"/>
    </row>
    <row r="94" s="124" customFormat="1" ht="241" hidden="1" customHeight="1" spans="1:97">
      <c r="A94" s="151">
        <v>23</v>
      </c>
      <c r="B94" s="153" t="s">
        <v>348</v>
      </c>
      <c r="C94" s="161">
        <v>2025</v>
      </c>
      <c r="D94" s="153" t="s">
        <v>349</v>
      </c>
      <c r="E94" s="152" t="s">
        <v>123</v>
      </c>
      <c r="F94" s="154" t="s">
        <v>223</v>
      </c>
      <c r="G94" s="154" t="s">
        <v>47</v>
      </c>
      <c r="H94" s="154" t="s">
        <v>350</v>
      </c>
      <c r="I94" s="154" t="s">
        <v>100</v>
      </c>
      <c r="J94" s="153" t="s">
        <v>351</v>
      </c>
      <c r="K94" s="154">
        <v>12.405</v>
      </c>
      <c r="L94" s="152">
        <v>122</v>
      </c>
      <c r="M94" s="152">
        <v>441</v>
      </c>
      <c r="N94" s="154">
        <v>450</v>
      </c>
      <c r="O94" s="152">
        <v>450</v>
      </c>
      <c r="P94" s="152">
        <v>350</v>
      </c>
      <c r="Q94" s="154"/>
      <c r="R94" s="152">
        <v>100</v>
      </c>
      <c r="S94" s="152"/>
      <c r="T94" s="154"/>
      <c r="U94" s="152"/>
      <c r="V94" s="152"/>
      <c r="W94" s="154"/>
      <c r="X94" s="152"/>
      <c r="Y94" s="152"/>
      <c r="Z94" s="154"/>
      <c r="AA94" s="152"/>
      <c r="AB94" s="152"/>
      <c r="AC94" s="152" t="s">
        <v>325</v>
      </c>
      <c r="AD94" s="152" t="s">
        <v>326</v>
      </c>
      <c r="AE94" s="152" t="s">
        <v>72</v>
      </c>
      <c r="AF94" s="152" t="s">
        <v>54</v>
      </c>
      <c r="AG94" s="152" t="s">
        <v>55</v>
      </c>
      <c r="AH94" s="167" t="s">
        <v>352</v>
      </c>
      <c r="AI94" s="167" t="s">
        <v>229</v>
      </c>
      <c r="AJ94" s="175" t="s">
        <v>402</v>
      </c>
      <c r="AK94" s="152" t="s">
        <v>403</v>
      </c>
      <c r="AL94" s="152" t="s">
        <v>367</v>
      </c>
      <c r="AN94" s="134"/>
      <c r="AO94" s="134"/>
      <c r="AP94" s="134"/>
      <c r="AQ94" s="134"/>
      <c r="AR94" s="134"/>
      <c r="AS94" s="134"/>
      <c r="AT94" s="134"/>
      <c r="AU94" s="134"/>
      <c r="AV94" s="134"/>
      <c r="AW94" s="134"/>
      <c r="AX94" s="134"/>
      <c r="AY94" s="134"/>
      <c r="AZ94" s="134"/>
      <c r="BA94" s="134"/>
      <c r="BB94" s="134"/>
      <c r="BC94" s="134"/>
      <c r="BD94" s="134"/>
      <c r="BE94" s="134"/>
      <c r="BF94" s="134"/>
      <c r="BG94" s="134"/>
      <c r="BH94" s="134"/>
      <c r="BI94" s="134"/>
      <c r="BJ94" s="134"/>
      <c r="BK94" s="134"/>
      <c r="BL94" s="134"/>
      <c r="BM94" s="134"/>
      <c r="BN94" s="134"/>
      <c r="BO94" s="134"/>
      <c r="BP94" s="134"/>
      <c r="BQ94" s="134"/>
      <c r="BR94" s="134"/>
      <c r="BS94" s="134"/>
      <c r="BT94" s="134"/>
      <c r="BU94" s="134"/>
      <c r="BV94" s="134"/>
      <c r="BW94" s="134"/>
      <c r="BX94" s="134"/>
      <c r="BY94" s="134"/>
      <c r="BZ94" s="134"/>
      <c r="CA94" s="134"/>
      <c r="CB94" s="134"/>
      <c r="CC94" s="134"/>
      <c r="CD94" s="134"/>
      <c r="CE94" s="134"/>
      <c r="CF94" s="134"/>
      <c r="CG94" s="134"/>
      <c r="CH94" s="134"/>
      <c r="CI94" s="134"/>
      <c r="CJ94" s="134"/>
      <c r="CK94" s="134"/>
      <c r="CL94" s="134"/>
      <c r="CM94" s="134"/>
      <c r="CN94" s="134"/>
      <c r="CO94" s="134"/>
      <c r="CP94" s="134"/>
      <c r="CQ94" s="134"/>
      <c r="CR94" s="134"/>
      <c r="CS94" s="213"/>
    </row>
    <row r="95" s="124" customFormat="1" ht="241" hidden="1" customHeight="1" spans="1:97">
      <c r="A95" s="151">
        <v>24</v>
      </c>
      <c r="B95" s="153" t="s">
        <v>353</v>
      </c>
      <c r="C95" s="161">
        <v>2025</v>
      </c>
      <c r="D95" s="153" t="s">
        <v>406</v>
      </c>
      <c r="E95" s="152" t="s">
        <v>123</v>
      </c>
      <c r="F95" s="154" t="s">
        <v>223</v>
      </c>
      <c r="G95" s="154" t="s">
        <v>47</v>
      </c>
      <c r="H95" s="154" t="s">
        <v>355</v>
      </c>
      <c r="I95" s="154" t="s">
        <v>100</v>
      </c>
      <c r="J95" s="153" t="s">
        <v>356</v>
      </c>
      <c r="K95" s="154">
        <v>6.6</v>
      </c>
      <c r="L95" s="152">
        <v>350</v>
      </c>
      <c r="M95" s="154">
        <v>965</v>
      </c>
      <c r="N95" s="154">
        <v>650</v>
      </c>
      <c r="O95" s="152"/>
      <c r="P95" s="154"/>
      <c r="Q95" s="154"/>
      <c r="R95" s="152"/>
      <c r="S95" s="154">
        <v>650</v>
      </c>
      <c r="T95" s="154"/>
      <c r="U95" s="152"/>
      <c r="V95" s="154"/>
      <c r="W95" s="154"/>
      <c r="X95" s="152"/>
      <c r="Y95" s="154"/>
      <c r="Z95" s="154"/>
      <c r="AA95" s="152"/>
      <c r="AB95" s="154"/>
      <c r="AC95" s="152" t="s">
        <v>317</v>
      </c>
      <c r="AD95" s="152" t="s">
        <v>318</v>
      </c>
      <c r="AE95" s="152" t="s">
        <v>72</v>
      </c>
      <c r="AF95" s="152" t="s">
        <v>54</v>
      </c>
      <c r="AG95" s="152" t="s">
        <v>55</v>
      </c>
      <c r="AH95" s="167" t="s">
        <v>401</v>
      </c>
      <c r="AI95" s="167" t="s">
        <v>229</v>
      </c>
      <c r="AJ95" s="175" t="s">
        <v>402</v>
      </c>
      <c r="AK95" s="152" t="s">
        <v>403</v>
      </c>
      <c r="AL95" s="233" t="s">
        <v>312</v>
      </c>
      <c r="AN95" s="134"/>
      <c r="AO95" s="134"/>
      <c r="AP95" s="134"/>
      <c r="AQ95" s="134"/>
      <c r="AR95" s="134"/>
      <c r="AS95" s="134"/>
      <c r="AT95" s="134"/>
      <c r="AU95" s="134"/>
      <c r="AV95" s="134"/>
      <c r="AW95" s="134"/>
      <c r="AX95" s="134"/>
      <c r="AY95" s="134"/>
      <c r="AZ95" s="134"/>
      <c r="BA95" s="134"/>
      <c r="BB95" s="134"/>
      <c r="BC95" s="134"/>
      <c r="BD95" s="134"/>
      <c r="BE95" s="134"/>
      <c r="BF95" s="134"/>
      <c r="BG95" s="134"/>
      <c r="BH95" s="134"/>
      <c r="BI95" s="134"/>
      <c r="BJ95" s="134"/>
      <c r="BK95" s="134"/>
      <c r="BL95" s="134"/>
      <c r="BM95" s="134"/>
      <c r="BN95" s="134"/>
      <c r="BO95" s="134"/>
      <c r="BP95" s="134"/>
      <c r="BQ95" s="134"/>
      <c r="BR95" s="134"/>
      <c r="BS95" s="134"/>
      <c r="BT95" s="134"/>
      <c r="BU95" s="134"/>
      <c r="BV95" s="134"/>
      <c r="BW95" s="134"/>
      <c r="BX95" s="134"/>
      <c r="BY95" s="134"/>
      <c r="BZ95" s="134"/>
      <c r="CA95" s="134"/>
      <c r="CB95" s="134"/>
      <c r="CC95" s="134"/>
      <c r="CD95" s="134"/>
      <c r="CE95" s="134"/>
      <c r="CF95" s="134"/>
      <c r="CG95" s="134"/>
      <c r="CH95" s="134"/>
      <c r="CI95" s="134"/>
      <c r="CJ95" s="134"/>
      <c r="CK95" s="134"/>
      <c r="CL95" s="134"/>
      <c r="CM95" s="134"/>
      <c r="CN95" s="134"/>
      <c r="CO95" s="134"/>
      <c r="CP95" s="134"/>
      <c r="CQ95" s="134"/>
      <c r="CR95" s="134"/>
      <c r="CS95" s="213"/>
    </row>
    <row r="96" s="124" customFormat="1" ht="241" customHeight="1" spans="1:97">
      <c r="A96" s="151">
        <v>8</v>
      </c>
      <c r="B96" s="153" t="s">
        <v>426</v>
      </c>
      <c r="C96" s="161">
        <v>2025</v>
      </c>
      <c r="D96" s="153" t="s">
        <v>427</v>
      </c>
      <c r="E96" s="152" t="s">
        <v>123</v>
      </c>
      <c r="F96" s="153" t="s">
        <v>223</v>
      </c>
      <c r="G96" s="154" t="s">
        <v>47</v>
      </c>
      <c r="H96" s="154" t="s">
        <v>428</v>
      </c>
      <c r="I96" s="154" t="s">
        <v>100</v>
      </c>
      <c r="J96" s="153" t="s">
        <v>429</v>
      </c>
      <c r="K96" s="154">
        <v>3.919</v>
      </c>
      <c r="L96" s="154">
        <v>358</v>
      </c>
      <c r="M96" s="154">
        <v>1376</v>
      </c>
      <c r="N96" s="154">
        <v>550</v>
      </c>
      <c r="O96" s="154"/>
      <c r="P96" s="154"/>
      <c r="Q96" s="154"/>
      <c r="R96" s="154"/>
      <c r="S96" s="154">
        <f>24+301</f>
        <v>325</v>
      </c>
      <c r="T96" s="154"/>
      <c r="U96" s="154"/>
      <c r="V96" s="154"/>
      <c r="W96" s="154"/>
      <c r="X96" s="154">
        <v>40</v>
      </c>
      <c r="Y96" s="154">
        <f>N96-S96-X96</f>
        <v>185</v>
      </c>
      <c r="Z96" s="154"/>
      <c r="AA96" s="154"/>
      <c r="AB96" s="154"/>
      <c r="AC96" s="152" t="s">
        <v>430</v>
      </c>
      <c r="AD96" s="152" t="s">
        <v>431</v>
      </c>
      <c r="AE96" s="152" t="s">
        <v>72</v>
      </c>
      <c r="AF96" s="152" t="s">
        <v>54</v>
      </c>
      <c r="AG96" s="152" t="s">
        <v>55</v>
      </c>
      <c r="AH96" s="167" t="s">
        <v>432</v>
      </c>
      <c r="AI96" s="167" t="s">
        <v>229</v>
      </c>
      <c r="AJ96" s="175"/>
      <c r="AK96" s="152"/>
      <c r="AL96" s="152" t="s">
        <v>367</v>
      </c>
      <c r="AM96" s="204" t="s">
        <v>477</v>
      </c>
      <c r="AN96" s="134"/>
      <c r="AO96" s="134"/>
      <c r="AP96" s="134"/>
      <c r="AQ96" s="134"/>
      <c r="AR96" s="134"/>
      <c r="AS96" s="134"/>
      <c r="AT96" s="134"/>
      <c r="AU96" s="134"/>
      <c r="AV96" s="134"/>
      <c r="AW96" s="134"/>
      <c r="AX96" s="134"/>
      <c r="AY96" s="134"/>
      <c r="AZ96" s="134"/>
      <c r="BA96" s="134"/>
      <c r="BB96" s="134"/>
      <c r="BC96" s="134"/>
      <c r="BD96" s="134"/>
      <c r="BE96" s="134"/>
      <c r="BF96" s="134"/>
      <c r="BG96" s="134"/>
      <c r="BH96" s="134"/>
      <c r="BI96" s="134"/>
      <c r="BJ96" s="134"/>
      <c r="BK96" s="134"/>
      <c r="BL96" s="134"/>
      <c r="BM96" s="134"/>
      <c r="BN96" s="134"/>
      <c r="BO96" s="134"/>
      <c r="BP96" s="134"/>
      <c r="BQ96" s="134"/>
      <c r="BR96" s="134"/>
      <c r="BS96" s="134"/>
      <c r="BT96" s="134"/>
      <c r="BU96" s="134"/>
      <c r="BV96" s="134"/>
      <c r="BW96" s="134"/>
      <c r="BX96" s="134"/>
      <c r="BY96" s="134"/>
      <c r="BZ96" s="134"/>
      <c r="CA96" s="134"/>
      <c r="CB96" s="134"/>
      <c r="CC96" s="134"/>
      <c r="CD96" s="134"/>
      <c r="CE96" s="134"/>
      <c r="CF96" s="134"/>
      <c r="CG96" s="134"/>
      <c r="CH96" s="134"/>
      <c r="CI96" s="134"/>
      <c r="CJ96" s="134"/>
      <c r="CK96" s="134"/>
      <c r="CL96" s="134"/>
      <c r="CM96" s="134"/>
      <c r="CN96" s="134"/>
      <c r="CO96" s="134"/>
      <c r="CP96" s="134"/>
      <c r="CQ96" s="134"/>
      <c r="CR96" s="134"/>
      <c r="CS96" s="213"/>
    </row>
    <row r="97" s="127" customFormat="1" ht="100" hidden="1" customHeight="1" spans="1:96">
      <c r="A97" s="156" t="s">
        <v>58</v>
      </c>
      <c r="B97" s="148" t="s">
        <v>230</v>
      </c>
      <c r="C97" s="148"/>
      <c r="D97" s="148"/>
      <c r="E97" s="149"/>
      <c r="F97" s="149"/>
      <c r="G97" s="149"/>
      <c r="H97" s="149"/>
      <c r="I97" s="149"/>
      <c r="J97" s="148"/>
      <c r="K97" s="178"/>
      <c r="L97" s="178"/>
      <c r="M97" s="178"/>
      <c r="N97" s="178"/>
      <c r="O97" s="178"/>
      <c r="P97" s="178"/>
      <c r="Q97" s="178"/>
      <c r="R97" s="178"/>
      <c r="S97" s="178"/>
      <c r="T97" s="178"/>
      <c r="U97" s="178"/>
      <c r="V97" s="178"/>
      <c r="W97" s="178"/>
      <c r="X97" s="178"/>
      <c r="Y97" s="178"/>
      <c r="Z97" s="178"/>
      <c r="AA97" s="178"/>
      <c r="AB97" s="178"/>
      <c r="AC97" s="184"/>
      <c r="AD97" s="184"/>
      <c r="AE97" s="184"/>
      <c r="AF97" s="184"/>
      <c r="AG97" s="217"/>
      <c r="AH97" s="217"/>
      <c r="AI97" s="217"/>
      <c r="AJ97" s="217"/>
      <c r="AK97" s="217"/>
      <c r="AL97" s="217"/>
      <c r="AM97" s="217"/>
      <c r="AN97" s="218"/>
      <c r="AO97" s="218"/>
      <c r="AP97" s="218"/>
      <c r="AQ97" s="218"/>
      <c r="AR97" s="218"/>
      <c r="AS97" s="218"/>
      <c r="AT97" s="218"/>
      <c r="AU97" s="218"/>
      <c r="AV97" s="218"/>
      <c r="AW97" s="218"/>
      <c r="AX97" s="218"/>
      <c r="AY97" s="218"/>
      <c r="AZ97" s="218"/>
      <c r="BA97" s="218"/>
      <c r="BB97" s="218"/>
      <c r="BC97" s="218"/>
      <c r="BD97" s="218"/>
      <c r="BE97" s="218"/>
      <c r="BF97" s="218"/>
      <c r="BG97" s="218"/>
      <c r="BH97" s="218"/>
      <c r="BI97" s="218"/>
      <c r="BJ97" s="218"/>
      <c r="BK97" s="218"/>
      <c r="BL97" s="218"/>
      <c r="BM97" s="218"/>
      <c r="BN97" s="218"/>
      <c r="BO97" s="218"/>
      <c r="BP97" s="218"/>
      <c r="BQ97" s="218"/>
      <c r="BR97" s="218"/>
      <c r="BS97" s="218"/>
      <c r="BT97" s="218"/>
      <c r="BU97" s="218"/>
      <c r="BV97" s="218"/>
      <c r="BW97" s="218"/>
      <c r="BX97" s="218"/>
      <c r="BY97" s="218"/>
      <c r="BZ97" s="218"/>
      <c r="CA97" s="218"/>
      <c r="CB97" s="218"/>
      <c r="CC97" s="218"/>
      <c r="CD97" s="218"/>
      <c r="CE97" s="218"/>
      <c r="CF97" s="218"/>
      <c r="CG97" s="218"/>
      <c r="CH97" s="218"/>
      <c r="CI97" s="218"/>
      <c r="CJ97" s="218"/>
      <c r="CK97" s="218"/>
      <c r="CL97" s="218"/>
      <c r="CM97" s="218"/>
      <c r="CN97" s="218"/>
      <c r="CO97" s="218"/>
      <c r="CP97" s="218"/>
      <c r="CQ97" s="218"/>
      <c r="CR97" s="218"/>
    </row>
    <row r="98" s="127" customFormat="1" ht="100" hidden="1" customHeight="1" spans="1:96">
      <c r="A98" s="156" t="s">
        <v>58</v>
      </c>
      <c r="B98" s="148" t="s">
        <v>231</v>
      </c>
      <c r="C98" s="148"/>
      <c r="D98" s="148"/>
      <c r="E98" s="149"/>
      <c r="F98" s="149"/>
      <c r="G98" s="149"/>
      <c r="H98" s="149"/>
      <c r="I98" s="149"/>
      <c r="J98" s="148"/>
      <c r="K98" s="178"/>
      <c r="L98" s="178"/>
      <c r="M98" s="178"/>
      <c r="N98" s="178"/>
      <c r="O98" s="178"/>
      <c r="P98" s="178"/>
      <c r="Q98" s="178"/>
      <c r="R98" s="178"/>
      <c r="S98" s="178"/>
      <c r="T98" s="178"/>
      <c r="U98" s="178"/>
      <c r="V98" s="178"/>
      <c r="W98" s="178"/>
      <c r="X98" s="178"/>
      <c r="Y98" s="178"/>
      <c r="Z98" s="178"/>
      <c r="AA98" s="178"/>
      <c r="AB98" s="178"/>
      <c r="AC98" s="184"/>
      <c r="AD98" s="184"/>
      <c r="AE98" s="184"/>
      <c r="AF98" s="184"/>
      <c r="AG98" s="217"/>
      <c r="AH98" s="217"/>
      <c r="AI98" s="217"/>
      <c r="AJ98" s="217"/>
      <c r="AK98" s="217"/>
      <c r="AL98" s="217"/>
      <c r="AM98" s="217"/>
      <c r="AN98" s="218"/>
      <c r="AO98" s="218"/>
      <c r="AP98" s="218"/>
      <c r="AQ98" s="218"/>
      <c r="AR98" s="218"/>
      <c r="AS98" s="218"/>
      <c r="AT98" s="218"/>
      <c r="AU98" s="218"/>
      <c r="AV98" s="218"/>
      <c r="AW98" s="218"/>
      <c r="AX98" s="218"/>
      <c r="AY98" s="218"/>
      <c r="AZ98" s="218"/>
      <c r="BA98" s="218"/>
      <c r="BB98" s="218"/>
      <c r="BC98" s="218"/>
      <c r="BD98" s="218"/>
      <c r="BE98" s="218"/>
      <c r="BF98" s="218"/>
      <c r="BG98" s="218"/>
      <c r="BH98" s="218"/>
      <c r="BI98" s="218"/>
      <c r="BJ98" s="218"/>
      <c r="BK98" s="218"/>
      <c r="BL98" s="218"/>
      <c r="BM98" s="218"/>
      <c r="BN98" s="218"/>
      <c r="BO98" s="218"/>
      <c r="BP98" s="218"/>
      <c r="BQ98" s="218"/>
      <c r="BR98" s="218"/>
      <c r="BS98" s="218"/>
      <c r="BT98" s="218"/>
      <c r="BU98" s="218"/>
      <c r="BV98" s="218"/>
      <c r="BW98" s="218"/>
      <c r="BX98" s="218"/>
      <c r="BY98" s="218"/>
      <c r="BZ98" s="218"/>
      <c r="CA98" s="218"/>
      <c r="CB98" s="218"/>
      <c r="CC98" s="218"/>
      <c r="CD98" s="218"/>
      <c r="CE98" s="218"/>
      <c r="CF98" s="218"/>
      <c r="CG98" s="218"/>
      <c r="CH98" s="218"/>
      <c r="CI98" s="218"/>
      <c r="CJ98" s="218"/>
      <c r="CK98" s="218"/>
      <c r="CL98" s="218"/>
      <c r="CM98" s="218"/>
      <c r="CN98" s="218"/>
      <c r="CO98" s="218"/>
      <c r="CP98" s="218"/>
      <c r="CQ98" s="218"/>
      <c r="CR98" s="218"/>
    </row>
    <row r="99" s="127" customFormat="1" ht="100" hidden="1" customHeight="1" spans="1:96">
      <c r="A99" s="149" t="s">
        <v>41</v>
      </c>
      <c r="B99" s="148" t="s">
        <v>232</v>
      </c>
      <c r="C99" s="148"/>
      <c r="D99" s="148"/>
      <c r="E99" s="149"/>
      <c r="F99" s="149"/>
      <c r="G99" s="149"/>
      <c r="H99" s="149"/>
      <c r="I99" s="149"/>
      <c r="J99" s="148"/>
      <c r="K99" s="178">
        <f t="shared" ref="K99:AB99" si="30">K100+K101+K102+K103+K104+K105</f>
        <v>0</v>
      </c>
      <c r="L99" s="178">
        <f t="shared" si="30"/>
        <v>0</v>
      </c>
      <c r="M99" s="178">
        <f t="shared" si="30"/>
        <v>0</v>
      </c>
      <c r="N99" s="178">
        <f t="shared" si="30"/>
        <v>0</v>
      </c>
      <c r="O99" s="178">
        <f t="shared" si="30"/>
        <v>0</v>
      </c>
      <c r="P99" s="178">
        <f t="shared" si="30"/>
        <v>0</v>
      </c>
      <c r="Q99" s="178">
        <f t="shared" si="30"/>
        <v>0</v>
      </c>
      <c r="R99" s="178">
        <f t="shared" si="30"/>
        <v>0</v>
      </c>
      <c r="S99" s="178">
        <f t="shared" si="30"/>
        <v>0</v>
      </c>
      <c r="T99" s="178">
        <f t="shared" si="30"/>
        <v>0</v>
      </c>
      <c r="U99" s="178">
        <f t="shared" si="30"/>
        <v>0</v>
      </c>
      <c r="V99" s="178">
        <f t="shared" si="30"/>
        <v>0</v>
      </c>
      <c r="W99" s="178">
        <f t="shared" si="30"/>
        <v>0</v>
      </c>
      <c r="X99" s="178">
        <f t="shared" si="30"/>
        <v>0</v>
      </c>
      <c r="Y99" s="178">
        <f t="shared" si="30"/>
        <v>0</v>
      </c>
      <c r="Z99" s="178">
        <f t="shared" si="30"/>
        <v>0</v>
      </c>
      <c r="AA99" s="178">
        <f t="shared" si="30"/>
        <v>0</v>
      </c>
      <c r="AB99" s="178">
        <f t="shared" si="30"/>
        <v>0</v>
      </c>
      <c r="AC99" s="184"/>
      <c r="AD99" s="184"/>
      <c r="AE99" s="184"/>
      <c r="AF99" s="184"/>
      <c r="AG99" s="217"/>
      <c r="AH99" s="217"/>
      <c r="AI99" s="217"/>
      <c r="AJ99" s="217"/>
      <c r="AK99" s="217"/>
      <c r="AL99" s="217"/>
      <c r="AM99" s="217"/>
      <c r="AN99" s="218"/>
      <c r="AO99" s="218"/>
      <c r="AP99" s="218"/>
      <c r="AQ99" s="218"/>
      <c r="AR99" s="218"/>
      <c r="AS99" s="218"/>
      <c r="AT99" s="218"/>
      <c r="AU99" s="218"/>
      <c r="AV99" s="218"/>
      <c r="AW99" s="218"/>
      <c r="AX99" s="218"/>
      <c r="AY99" s="218"/>
      <c r="AZ99" s="218"/>
      <c r="BA99" s="218"/>
      <c r="BB99" s="218"/>
      <c r="BC99" s="218"/>
      <c r="BD99" s="218"/>
      <c r="BE99" s="218"/>
      <c r="BF99" s="218"/>
      <c r="BG99" s="218"/>
      <c r="BH99" s="218"/>
      <c r="BI99" s="218"/>
      <c r="BJ99" s="218"/>
      <c r="BK99" s="218"/>
      <c r="BL99" s="218"/>
      <c r="BM99" s="218"/>
      <c r="BN99" s="218"/>
      <c r="BO99" s="218"/>
      <c r="BP99" s="218"/>
      <c r="BQ99" s="218"/>
      <c r="BR99" s="218"/>
      <c r="BS99" s="218"/>
      <c r="BT99" s="218"/>
      <c r="BU99" s="218"/>
      <c r="BV99" s="218"/>
      <c r="BW99" s="218"/>
      <c r="BX99" s="218"/>
      <c r="BY99" s="218"/>
      <c r="BZ99" s="218"/>
      <c r="CA99" s="218"/>
      <c r="CB99" s="218"/>
      <c r="CC99" s="218"/>
      <c r="CD99" s="218"/>
      <c r="CE99" s="218"/>
      <c r="CF99" s="218"/>
      <c r="CG99" s="218"/>
      <c r="CH99" s="218"/>
      <c r="CI99" s="218"/>
      <c r="CJ99" s="218"/>
      <c r="CK99" s="218"/>
      <c r="CL99" s="218"/>
      <c r="CM99" s="218"/>
      <c r="CN99" s="218"/>
      <c r="CO99" s="218"/>
      <c r="CP99" s="218"/>
      <c r="CQ99" s="218"/>
      <c r="CR99" s="218"/>
    </row>
    <row r="100" s="127" customFormat="1" ht="100" hidden="1" customHeight="1" spans="1:96">
      <c r="A100" s="156" t="s">
        <v>58</v>
      </c>
      <c r="B100" s="148" t="s">
        <v>233</v>
      </c>
      <c r="C100" s="148"/>
      <c r="D100" s="148"/>
      <c r="E100" s="149"/>
      <c r="F100" s="149"/>
      <c r="G100" s="149"/>
      <c r="H100" s="149"/>
      <c r="I100" s="149"/>
      <c r="J100" s="148"/>
      <c r="K100" s="178"/>
      <c r="L100" s="178"/>
      <c r="M100" s="178"/>
      <c r="N100" s="178"/>
      <c r="O100" s="178"/>
      <c r="P100" s="178"/>
      <c r="Q100" s="178"/>
      <c r="R100" s="178"/>
      <c r="S100" s="178"/>
      <c r="T100" s="178"/>
      <c r="U100" s="178"/>
      <c r="V100" s="178"/>
      <c r="W100" s="178"/>
      <c r="X100" s="178"/>
      <c r="Y100" s="178"/>
      <c r="Z100" s="178"/>
      <c r="AA100" s="178"/>
      <c r="AB100" s="178"/>
      <c r="AC100" s="184"/>
      <c r="AD100" s="184"/>
      <c r="AE100" s="184"/>
      <c r="AF100" s="184"/>
      <c r="AG100" s="217"/>
      <c r="AH100" s="217"/>
      <c r="AI100" s="217"/>
      <c r="AJ100" s="217"/>
      <c r="AK100" s="217"/>
      <c r="AL100" s="217"/>
      <c r="AM100" s="217"/>
      <c r="AN100" s="218"/>
      <c r="AO100" s="218"/>
      <c r="AP100" s="218"/>
      <c r="AQ100" s="218"/>
      <c r="AR100" s="218"/>
      <c r="AS100" s="218"/>
      <c r="AT100" s="218"/>
      <c r="AU100" s="218"/>
      <c r="AV100" s="218"/>
      <c r="AW100" s="218"/>
      <c r="AX100" s="218"/>
      <c r="AY100" s="218"/>
      <c r="AZ100" s="218"/>
      <c r="BA100" s="218"/>
      <c r="BB100" s="218"/>
      <c r="BC100" s="218"/>
      <c r="BD100" s="218"/>
      <c r="BE100" s="218"/>
      <c r="BF100" s="218"/>
      <c r="BG100" s="218"/>
      <c r="BH100" s="218"/>
      <c r="BI100" s="218"/>
      <c r="BJ100" s="218"/>
      <c r="BK100" s="218"/>
      <c r="BL100" s="218"/>
      <c r="BM100" s="218"/>
      <c r="BN100" s="218"/>
      <c r="BO100" s="218"/>
      <c r="BP100" s="218"/>
      <c r="BQ100" s="218"/>
      <c r="BR100" s="218"/>
      <c r="BS100" s="218"/>
      <c r="BT100" s="218"/>
      <c r="BU100" s="218"/>
      <c r="BV100" s="218"/>
      <c r="BW100" s="218"/>
      <c r="BX100" s="218"/>
      <c r="BY100" s="218"/>
      <c r="BZ100" s="218"/>
      <c r="CA100" s="218"/>
      <c r="CB100" s="218"/>
      <c r="CC100" s="218"/>
      <c r="CD100" s="218"/>
      <c r="CE100" s="218"/>
      <c r="CF100" s="218"/>
      <c r="CG100" s="218"/>
      <c r="CH100" s="218"/>
      <c r="CI100" s="218"/>
      <c r="CJ100" s="218"/>
      <c r="CK100" s="218"/>
      <c r="CL100" s="218"/>
      <c r="CM100" s="218"/>
      <c r="CN100" s="218"/>
      <c r="CO100" s="218"/>
      <c r="CP100" s="218"/>
      <c r="CQ100" s="218"/>
      <c r="CR100" s="218"/>
    </row>
    <row r="101" s="127" customFormat="1" ht="100" hidden="1" customHeight="1" spans="1:96">
      <c r="A101" s="156" t="s">
        <v>58</v>
      </c>
      <c r="B101" s="148" t="s">
        <v>234</v>
      </c>
      <c r="C101" s="148"/>
      <c r="D101" s="148"/>
      <c r="E101" s="149"/>
      <c r="F101" s="149"/>
      <c r="G101" s="149"/>
      <c r="H101" s="149"/>
      <c r="I101" s="149"/>
      <c r="J101" s="148"/>
      <c r="K101" s="178"/>
      <c r="L101" s="178"/>
      <c r="M101" s="178"/>
      <c r="N101" s="178"/>
      <c r="O101" s="178"/>
      <c r="P101" s="178"/>
      <c r="Q101" s="178"/>
      <c r="R101" s="178"/>
      <c r="S101" s="178"/>
      <c r="T101" s="178"/>
      <c r="U101" s="178"/>
      <c r="V101" s="178"/>
      <c r="W101" s="178"/>
      <c r="X101" s="178"/>
      <c r="Y101" s="178"/>
      <c r="Z101" s="178"/>
      <c r="AA101" s="178"/>
      <c r="AB101" s="178"/>
      <c r="AC101" s="184"/>
      <c r="AD101" s="184"/>
      <c r="AE101" s="184"/>
      <c r="AF101" s="184"/>
      <c r="AG101" s="217"/>
      <c r="AH101" s="217"/>
      <c r="AI101" s="217"/>
      <c r="AJ101" s="217"/>
      <c r="AK101" s="217"/>
      <c r="AL101" s="217"/>
      <c r="AM101" s="217"/>
      <c r="AN101" s="218"/>
      <c r="AO101" s="218"/>
      <c r="AP101" s="218"/>
      <c r="AQ101" s="218"/>
      <c r="AR101" s="218"/>
      <c r="AS101" s="218"/>
      <c r="AT101" s="218"/>
      <c r="AU101" s="218"/>
      <c r="AV101" s="218"/>
      <c r="AW101" s="218"/>
      <c r="AX101" s="218"/>
      <c r="AY101" s="218"/>
      <c r="AZ101" s="218"/>
      <c r="BA101" s="218"/>
      <c r="BB101" s="218"/>
      <c r="BC101" s="218"/>
      <c r="BD101" s="218"/>
      <c r="BE101" s="218"/>
      <c r="BF101" s="218"/>
      <c r="BG101" s="218"/>
      <c r="BH101" s="218"/>
      <c r="BI101" s="218"/>
      <c r="BJ101" s="218"/>
      <c r="BK101" s="218"/>
      <c r="BL101" s="218"/>
      <c r="BM101" s="218"/>
      <c r="BN101" s="218"/>
      <c r="BO101" s="218"/>
      <c r="BP101" s="218"/>
      <c r="BQ101" s="218"/>
      <c r="BR101" s="218"/>
      <c r="BS101" s="218"/>
      <c r="BT101" s="218"/>
      <c r="BU101" s="218"/>
      <c r="BV101" s="218"/>
      <c r="BW101" s="218"/>
      <c r="BX101" s="218"/>
      <c r="BY101" s="218"/>
      <c r="BZ101" s="218"/>
      <c r="CA101" s="218"/>
      <c r="CB101" s="218"/>
      <c r="CC101" s="218"/>
      <c r="CD101" s="218"/>
      <c r="CE101" s="218"/>
      <c r="CF101" s="218"/>
      <c r="CG101" s="218"/>
      <c r="CH101" s="218"/>
      <c r="CI101" s="218"/>
      <c r="CJ101" s="218"/>
      <c r="CK101" s="218"/>
      <c r="CL101" s="218"/>
      <c r="CM101" s="218"/>
      <c r="CN101" s="218"/>
      <c r="CO101" s="218"/>
      <c r="CP101" s="218"/>
      <c r="CQ101" s="218"/>
      <c r="CR101" s="218"/>
    </row>
    <row r="102" s="127" customFormat="1" ht="100" hidden="1" customHeight="1" spans="1:96">
      <c r="A102" s="156" t="s">
        <v>58</v>
      </c>
      <c r="B102" s="148" t="s">
        <v>235</v>
      </c>
      <c r="C102" s="148"/>
      <c r="D102" s="148"/>
      <c r="E102" s="149"/>
      <c r="F102" s="149"/>
      <c r="G102" s="149"/>
      <c r="H102" s="149"/>
      <c r="I102" s="149"/>
      <c r="J102" s="148"/>
      <c r="K102" s="178"/>
      <c r="L102" s="178"/>
      <c r="M102" s="178"/>
      <c r="N102" s="178"/>
      <c r="O102" s="178"/>
      <c r="P102" s="178"/>
      <c r="Q102" s="178"/>
      <c r="R102" s="178"/>
      <c r="S102" s="178"/>
      <c r="T102" s="178"/>
      <c r="U102" s="178"/>
      <c r="V102" s="178"/>
      <c r="W102" s="178"/>
      <c r="X102" s="178"/>
      <c r="Y102" s="178"/>
      <c r="Z102" s="178"/>
      <c r="AA102" s="178"/>
      <c r="AB102" s="178"/>
      <c r="AC102" s="184"/>
      <c r="AD102" s="184"/>
      <c r="AE102" s="184"/>
      <c r="AF102" s="184"/>
      <c r="AG102" s="217"/>
      <c r="AH102" s="217"/>
      <c r="AI102" s="217"/>
      <c r="AJ102" s="217"/>
      <c r="AK102" s="217"/>
      <c r="AL102" s="217"/>
      <c r="AM102" s="217"/>
      <c r="AN102" s="218"/>
      <c r="AO102" s="218"/>
      <c r="AP102" s="218"/>
      <c r="AQ102" s="218"/>
      <c r="AR102" s="218"/>
      <c r="AS102" s="218"/>
      <c r="AT102" s="218"/>
      <c r="AU102" s="218"/>
      <c r="AV102" s="218"/>
      <c r="AW102" s="218"/>
      <c r="AX102" s="218"/>
      <c r="AY102" s="218"/>
      <c r="AZ102" s="218"/>
      <c r="BA102" s="218"/>
      <c r="BB102" s="218"/>
      <c r="BC102" s="218"/>
      <c r="BD102" s="218"/>
      <c r="BE102" s="218"/>
      <c r="BF102" s="218"/>
      <c r="BG102" s="218"/>
      <c r="BH102" s="218"/>
      <c r="BI102" s="218"/>
      <c r="BJ102" s="218"/>
      <c r="BK102" s="218"/>
      <c r="BL102" s="218"/>
      <c r="BM102" s="218"/>
      <c r="BN102" s="218"/>
      <c r="BO102" s="218"/>
      <c r="BP102" s="218"/>
      <c r="BQ102" s="218"/>
      <c r="BR102" s="218"/>
      <c r="BS102" s="218"/>
      <c r="BT102" s="218"/>
      <c r="BU102" s="218"/>
      <c r="BV102" s="218"/>
      <c r="BW102" s="218"/>
      <c r="BX102" s="218"/>
      <c r="BY102" s="218"/>
      <c r="BZ102" s="218"/>
      <c r="CA102" s="218"/>
      <c r="CB102" s="218"/>
      <c r="CC102" s="218"/>
      <c r="CD102" s="218"/>
      <c r="CE102" s="218"/>
      <c r="CF102" s="218"/>
      <c r="CG102" s="218"/>
      <c r="CH102" s="218"/>
      <c r="CI102" s="218"/>
      <c r="CJ102" s="218"/>
      <c r="CK102" s="218"/>
      <c r="CL102" s="218"/>
      <c r="CM102" s="218"/>
      <c r="CN102" s="218"/>
      <c r="CO102" s="218"/>
      <c r="CP102" s="218"/>
      <c r="CQ102" s="218"/>
      <c r="CR102" s="218"/>
    </row>
    <row r="103" s="127" customFormat="1" ht="100" hidden="1" customHeight="1" spans="1:96">
      <c r="A103" s="156" t="s">
        <v>58</v>
      </c>
      <c r="B103" s="148" t="s">
        <v>236</v>
      </c>
      <c r="C103" s="148"/>
      <c r="D103" s="148"/>
      <c r="E103" s="149"/>
      <c r="F103" s="149"/>
      <c r="G103" s="149"/>
      <c r="H103" s="149"/>
      <c r="I103" s="149"/>
      <c r="J103" s="148"/>
      <c r="K103" s="178"/>
      <c r="L103" s="178"/>
      <c r="M103" s="178"/>
      <c r="N103" s="178"/>
      <c r="O103" s="178"/>
      <c r="P103" s="178"/>
      <c r="Q103" s="178"/>
      <c r="R103" s="178"/>
      <c r="S103" s="178"/>
      <c r="T103" s="178"/>
      <c r="U103" s="178"/>
      <c r="V103" s="178"/>
      <c r="W103" s="178"/>
      <c r="X103" s="178"/>
      <c r="Y103" s="178"/>
      <c r="Z103" s="178"/>
      <c r="AA103" s="178"/>
      <c r="AB103" s="178"/>
      <c r="AC103" s="184"/>
      <c r="AD103" s="184"/>
      <c r="AE103" s="184"/>
      <c r="AF103" s="184"/>
      <c r="AG103" s="217"/>
      <c r="AH103" s="217"/>
      <c r="AI103" s="217"/>
      <c r="AJ103" s="217"/>
      <c r="AK103" s="217"/>
      <c r="AL103" s="217"/>
      <c r="AM103" s="217"/>
      <c r="AN103" s="218"/>
      <c r="AO103" s="218"/>
      <c r="AP103" s="218"/>
      <c r="AQ103" s="218"/>
      <c r="AR103" s="218"/>
      <c r="AS103" s="218"/>
      <c r="AT103" s="218"/>
      <c r="AU103" s="218"/>
      <c r="AV103" s="218"/>
      <c r="AW103" s="218"/>
      <c r="AX103" s="218"/>
      <c r="AY103" s="218"/>
      <c r="AZ103" s="218"/>
      <c r="BA103" s="218"/>
      <c r="BB103" s="218"/>
      <c r="BC103" s="218"/>
      <c r="BD103" s="218"/>
      <c r="BE103" s="218"/>
      <c r="BF103" s="218"/>
      <c r="BG103" s="218"/>
      <c r="BH103" s="218"/>
      <c r="BI103" s="218"/>
      <c r="BJ103" s="218"/>
      <c r="BK103" s="218"/>
      <c r="BL103" s="218"/>
      <c r="BM103" s="218"/>
      <c r="BN103" s="218"/>
      <c r="BO103" s="218"/>
      <c r="BP103" s="218"/>
      <c r="BQ103" s="218"/>
      <c r="BR103" s="218"/>
      <c r="BS103" s="218"/>
      <c r="BT103" s="218"/>
      <c r="BU103" s="218"/>
      <c r="BV103" s="218"/>
      <c r="BW103" s="218"/>
      <c r="BX103" s="218"/>
      <c r="BY103" s="218"/>
      <c r="BZ103" s="218"/>
      <c r="CA103" s="218"/>
      <c r="CB103" s="218"/>
      <c r="CC103" s="218"/>
      <c r="CD103" s="218"/>
      <c r="CE103" s="218"/>
      <c r="CF103" s="218"/>
      <c r="CG103" s="218"/>
      <c r="CH103" s="218"/>
      <c r="CI103" s="218"/>
      <c r="CJ103" s="218"/>
      <c r="CK103" s="218"/>
      <c r="CL103" s="218"/>
      <c r="CM103" s="218"/>
      <c r="CN103" s="218"/>
      <c r="CO103" s="218"/>
      <c r="CP103" s="218"/>
      <c r="CQ103" s="218"/>
      <c r="CR103" s="218"/>
    </row>
    <row r="104" s="127" customFormat="1" ht="100" hidden="1" customHeight="1" spans="1:96">
      <c r="A104" s="156" t="s">
        <v>58</v>
      </c>
      <c r="B104" s="148" t="s">
        <v>237</v>
      </c>
      <c r="C104" s="148"/>
      <c r="D104" s="148"/>
      <c r="E104" s="149"/>
      <c r="F104" s="149"/>
      <c r="G104" s="149"/>
      <c r="H104" s="149"/>
      <c r="I104" s="149"/>
      <c r="J104" s="148"/>
      <c r="K104" s="178"/>
      <c r="L104" s="178"/>
      <c r="M104" s="178"/>
      <c r="N104" s="178"/>
      <c r="O104" s="178"/>
      <c r="P104" s="178"/>
      <c r="Q104" s="178"/>
      <c r="R104" s="178"/>
      <c r="S104" s="178"/>
      <c r="T104" s="178"/>
      <c r="U104" s="178"/>
      <c r="V104" s="178"/>
      <c r="W104" s="178"/>
      <c r="X104" s="178"/>
      <c r="Y104" s="178"/>
      <c r="Z104" s="178"/>
      <c r="AA104" s="178"/>
      <c r="AB104" s="178"/>
      <c r="AC104" s="184"/>
      <c r="AD104" s="184"/>
      <c r="AE104" s="184"/>
      <c r="AF104" s="184"/>
      <c r="AG104" s="217"/>
      <c r="AH104" s="217"/>
      <c r="AI104" s="217"/>
      <c r="AJ104" s="217"/>
      <c r="AK104" s="217"/>
      <c r="AL104" s="217"/>
      <c r="AM104" s="217"/>
      <c r="AN104" s="218"/>
      <c r="AO104" s="218"/>
      <c r="AP104" s="218"/>
      <c r="AQ104" s="218"/>
      <c r="AR104" s="218"/>
      <c r="AS104" s="218"/>
      <c r="AT104" s="218"/>
      <c r="AU104" s="218"/>
      <c r="AV104" s="218"/>
      <c r="AW104" s="218"/>
      <c r="AX104" s="218"/>
      <c r="AY104" s="218"/>
      <c r="AZ104" s="218"/>
      <c r="BA104" s="218"/>
      <c r="BB104" s="218"/>
      <c r="BC104" s="218"/>
      <c r="BD104" s="218"/>
      <c r="BE104" s="218"/>
      <c r="BF104" s="218"/>
      <c r="BG104" s="218"/>
      <c r="BH104" s="218"/>
      <c r="BI104" s="218"/>
      <c r="BJ104" s="218"/>
      <c r="BK104" s="218"/>
      <c r="BL104" s="218"/>
      <c r="BM104" s="218"/>
      <c r="BN104" s="218"/>
      <c r="BO104" s="218"/>
      <c r="BP104" s="218"/>
      <c r="BQ104" s="218"/>
      <c r="BR104" s="218"/>
      <c r="BS104" s="218"/>
      <c r="BT104" s="218"/>
      <c r="BU104" s="218"/>
      <c r="BV104" s="218"/>
      <c r="BW104" s="218"/>
      <c r="BX104" s="218"/>
      <c r="BY104" s="218"/>
      <c r="BZ104" s="218"/>
      <c r="CA104" s="218"/>
      <c r="CB104" s="218"/>
      <c r="CC104" s="218"/>
      <c r="CD104" s="218"/>
      <c r="CE104" s="218"/>
      <c r="CF104" s="218"/>
      <c r="CG104" s="218"/>
      <c r="CH104" s="218"/>
      <c r="CI104" s="218"/>
      <c r="CJ104" s="218"/>
      <c r="CK104" s="218"/>
      <c r="CL104" s="218"/>
      <c r="CM104" s="218"/>
      <c r="CN104" s="218"/>
      <c r="CO104" s="218"/>
      <c r="CP104" s="218"/>
      <c r="CQ104" s="218"/>
      <c r="CR104" s="218"/>
    </row>
    <row r="105" s="127" customFormat="1" ht="100" hidden="1" customHeight="1" spans="1:96">
      <c r="A105" s="156" t="s">
        <v>58</v>
      </c>
      <c r="B105" s="148" t="s">
        <v>238</v>
      </c>
      <c r="C105" s="148"/>
      <c r="D105" s="148"/>
      <c r="E105" s="149"/>
      <c r="F105" s="149"/>
      <c r="G105" s="149"/>
      <c r="H105" s="149"/>
      <c r="I105" s="149"/>
      <c r="J105" s="148"/>
      <c r="K105" s="178"/>
      <c r="L105" s="178"/>
      <c r="M105" s="178"/>
      <c r="N105" s="178"/>
      <c r="O105" s="178"/>
      <c r="P105" s="178"/>
      <c r="Q105" s="178"/>
      <c r="R105" s="178"/>
      <c r="S105" s="178"/>
      <c r="T105" s="178"/>
      <c r="U105" s="178"/>
      <c r="V105" s="178"/>
      <c r="W105" s="178"/>
      <c r="X105" s="178"/>
      <c r="Y105" s="178"/>
      <c r="Z105" s="178"/>
      <c r="AA105" s="178"/>
      <c r="AB105" s="178"/>
      <c r="AC105" s="184"/>
      <c r="AD105" s="184"/>
      <c r="AE105" s="184"/>
      <c r="AF105" s="184"/>
      <c r="AG105" s="217"/>
      <c r="AH105" s="217"/>
      <c r="AI105" s="217"/>
      <c r="AJ105" s="217"/>
      <c r="AK105" s="217"/>
      <c r="AL105" s="217"/>
      <c r="AM105" s="217"/>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row>
    <row r="106" s="127" customFormat="1" ht="100" hidden="1" customHeight="1" spans="1:96">
      <c r="A106" s="147" t="s">
        <v>39</v>
      </c>
      <c r="B106" s="148" t="s">
        <v>239</v>
      </c>
      <c r="C106" s="148"/>
      <c r="D106" s="148"/>
      <c r="E106" s="149"/>
      <c r="F106" s="149"/>
      <c r="G106" s="149"/>
      <c r="H106" s="149"/>
      <c r="I106" s="149"/>
      <c r="J106" s="148"/>
      <c r="K106" s="178">
        <f t="shared" ref="K106:AB106" si="31">K107</f>
        <v>0</v>
      </c>
      <c r="L106" s="178">
        <f t="shared" si="31"/>
        <v>0</v>
      </c>
      <c r="M106" s="178">
        <f t="shared" si="31"/>
        <v>0</v>
      </c>
      <c r="N106" s="178">
        <f t="shared" si="31"/>
        <v>0</v>
      </c>
      <c r="O106" s="178">
        <f t="shared" si="31"/>
        <v>0</v>
      </c>
      <c r="P106" s="178">
        <f t="shared" si="31"/>
        <v>0</v>
      </c>
      <c r="Q106" s="178">
        <f t="shared" si="31"/>
        <v>0</v>
      </c>
      <c r="R106" s="178">
        <f t="shared" si="31"/>
        <v>0</v>
      </c>
      <c r="S106" s="178">
        <f t="shared" si="31"/>
        <v>0</v>
      </c>
      <c r="T106" s="178">
        <f t="shared" si="31"/>
        <v>0</v>
      </c>
      <c r="U106" s="178">
        <f t="shared" si="31"/>
        <v>0</v>
      </c>
      <c r="V106" s="178">
        <f t="shared" si="31"/>
        <v>0</v>
      </c>
      <c r="W106" s="178">
        <f t="shared" si="31"/>
        <v>0</v>
      </c>
      <c r="X106" s="178">
        <f t="shared" si="31"/>
        <v>0</v>
      </c>
      <c r="Y106" s="178">
        <f t="shared" si="31"/>
        <v>0</v>
      </c>
      <c r="Z106" s="178">
        <f t="shared" si="31"/>
        <v>0</v>
      </c>
      <c r="AA106" s="178">
        <f t="shared" si="31"/>
        <v>0</v>
      </c>
      <c r="AB106" s="178">
        <f t="shared" si="31"/>
        <v>0</v>
      </c>
      <c r="AC106" s="184"/>
      <c r="AD106" s="184"/>
      <c r="AE106" s="184"/>
      <c r="AF106" s="184"/>
      <c r="AG106" s="217"/>
      <c r="AH106" s="217"/>
      <c r="AI106" s="217"/>
      <c r="AJ106" s="217"/>
      <c r="AK106" s="217"/>
      <c r="AL106" s="217"/>
      <c r="AM106" s="217"/>
      <c r="AN106" s="218"/>
      <c r="AO106" s="218"/>
      <c r="AP106" s="218"/>
      <c r="AQ106" s="218"/>
      <c r="AR106" s="218"/>
      <c r="AS106" s="218"/>
      <c r="AT106" s="218"/>
      <c r="AU106" s="218"/>
      <c r="AV106" s="218"/>
      <c r="AW106" s="218"/>
      <c r="AX106" s="218"/>
      <c r="AY106" s="218"/>
      <c r="AZ106" s="218"/>
      <c r="BA106" s="218"/>
      <c r="BB106" s="218"/>
      <c r="BC106" s="218"/>
      <c r="BD106" s="218"/>
      <c r="BE106" s="218"/>
      <c r="BF106" s="218"/>
      <c r="BG106" s="218"/>
      <c r="BH106" s="218"/>
      <c r="BI106" s="218"/>
      <c r="BJ106" s="218"/>
      <c r="BK106" s="218"/>
      <c r="BL106" s="218"/>
      <c r="BM106" s="218"/>
      <c r="BN106" s="218"/>
      <c r="BO106" s="218"/>
      <c r="BP106" s="218"/>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row>
    <row r="107" s="127" customFormat="1" ht="100" hidden="1" customHeight="1" spans="1:96">
      <c r="A107" s="147" t="s">
        <v>41</v>
      </c>
      <c r="B107" s="148" t="s">
        <v>239</v>
      </c>
      <c r="C107" s="148"/>
      <c r="D107" s="148"/>
      <c r="E107" s="149"/>
      <c r="F107" s="149"/>
      <c r="G107" s="149"/>
      <c r="H107" s="149"/>
      <c r="I107" s="149"/>
      <c r="J107" s="148"/>
      <c r="K107" s="178">
        <f t="shared" ref="K107:AB107" si="32">K108+K109+K110+K111+K112+K113</f>
        <v>0</v>
      </c>
      <c r="L107" s="178">
        <f t="shared" si="32"/>
        <v>0</v>
      </c>
      <c r="M107" s="178">
        <f t="shared" si="32"/>
        <v>0</v>
      </c>
      <c r="N107" s="178">
        <f t="shared" si="32"/>
        <v>0</v>
      </c>
      <c r="O107" s="178">
        <f t="shared" si="32"/>
        <v>0</v>
      </c>
      <c r="P107" s="178">
        <f t="shared" si="32"/>
        <v>0</v>
      </c>
      <c r="Q107" s="178">
        <f t="shared" si="32"/>
        <v>0</v>
      </c>
      <c r="R107" s="178">
        <f t="shared" si="32"/>
        <v>0</v>
      </c>
      <c r="S107" s="178">
        <f t="shared" si="32"/>
        <v>0</v>
      </c>
      <c r="T107" s="178">
        <f t="shared" si="32"/>
        <v>0</v>
      </c>
      <c r="U107" s="178">
        <f t="shared" si="32"/>
        <v>0</v>
      </c>
      <c r="V107" s="178">
        <f t="shared" si="32"/>
        <v>0</v>
      </c>
      <c r="W107" s="178">
        <f t="shared" si="32"/>
        <v>0</v>
      </c>
      <c r="X107" s="178">
        <f t="shared" si="32"/>
        <v>0</v>
      </c>
      <c r="Y107" s="178">
        <f t="shared" si="32"/>
        <v>0</v>
      </c>
      <c r="Z107" s="178">
        <f t="shared" si="32"/>
        <v>0</v>
      </c>
      <c r="AA107" s="178">
        <f t="shared" si="32"/>
        <v>0</v>
      </c>
      <c r="AB107" s="178">
        <f t="shared" si="32"/>
        <v>0</v>
      </c>
      <c r="AC107" s="184"/>
      <c r="AD107" s="184"/>
      <c r="AE107" s="184"/>
      <c r="AF107" s="184"/>
      <c r="AG107" s="217"/>
      <c r="AH107" s="217"/>
      <c r="AI107" s="217"/>
      <c r="AJ107" s="217"/>
      <c r="AK107" s="217"/>
      <c r="AL107" s="217"/>
      <c r="AM107" s="217"/>
      <c r="AN107" s="218"/>
      <c r="AO107" s="218"/>
      <c r="AP107" s="218"/>
      <c r="AQ107" s="218"/>
      <c r="AR107" s="218"/>
      <c r="AS107" s="218"/>
      <c r="AT107" s="218"/>
      <c r="AU107" s="218"/>
      <c r="AV107" s="218"/>
      <c r="AW107" s="218"/>
      <c r="AX107" s="218"/>
      <c r="AY107" s="218"/>
      <c r="AZ107" s="218"/>
      <c r="BA107" s="218"/>
      <c r="BB107" s="218"/>
      <c r="BC107" s="218"/>
      <c r="BD107" s="218"/>
      <c r="BE107" s="218"/>
      <c r="BF107" s="218"/>
      <c r="BG107" s="218"/>
      <c r="BH107" s="218"/>
      <c r="BI107" s="218"/>
      <c r="BJ107" s="218"/>
      <c r="BK107" s="218"/>
      <c r="BL107" s="218"/>
      <c r="BM107" s="218"/>
      <c r="BN107" s="218"/>
      <c r="BO107" s="218"/>
      <c r="BP107" s="218"/>
      <c r="BQ107" s="218"/>
      <c r="BR107" s="218"/>
      <c r="BS107" s="218"/>
      <c r="BT107" s="218"/>
      <c r="BU107" s="218"/>
      <c r="BV107" s="218"/>
      <c r="BW107" s="218"/>
      <c r="BX107" s="218"/>
      <c r="BY107" s="218"/>
      <c r="BZ107" s="218"/>
      <c r="CA107" s="218"/>
      <c r="CB107" s="218"/>
      <c r="CC107" s="218"/>
      <c r="CD107" s="218"/>
      <c r="CE107" s="218"/>
      <c r="CF107" s="218"/>
      <c r="CG107" s="218"/>
      <c r="CH107" s="218"/>
      <c r="CI107" s="218"/>
      <c r="CJ107" s="218"/>
      <c r="CK107" s="218"/>
      <c r="CL107" s="218"/>
      <c r="CM107" s="218"/>
      <c r="CN107" s="218"/>
      <c r="CO107" s="218"/>
      <c r="CP107" s="218"/>
      <c r="CQ107" s="218"/>
      <c r="CR107" s="218"/>
    </row>
    <row r="108" s="127" customFormat="1" ht="100" hidden="1" customHeight="1" spans="1:96">
      <c r="A108" s="156" t="s">
        <v>58</v>
      </c>
      <c r="B108" s="148" t="s">
        <v>240</v>
      </c>
      <c r="C108" s="148"/>
      <c r="D108" s="148"/>
      <c r="E108" s="149"/>
      <c r="F108" s="149"/>
      <c r="G108" s="149"/>
      <c r="H108" s="149"/>
      <c r="I108" s="149"/>
      <c r="J108" s="148"/>
      <c r="K108" s="178"/>
      <c r="L108" s="178"/>
      <c r="M108" s="178"/>
      <c r="N108" s="178"/>
      <c r="O108" s="178"/>
      <c r="P108" s="178"/>
      <c r="Q108" s="178"/>
      <c r="R108" s="178"/>
      <c r="S108" s="178"/>
      <c r="T108" s="178"/>
      <c r="U108" s="178"/>
      <c r="V108" s="178"/>
      <c r="W108" s="178"/>
      <c r="X108" s="178"/>
      <c r="Y108" s="178"/>
      <c r="Z108" s="178"/>
      <c r="AA108" s="178"/>
      <c r="AB108" s="178"/>
      <c r="AC108" s="184"/>
      <c r="AD108" s="184"/>
      <c r="AE108" s="184"/>
      <c r="AF108" s="184"/>
      <c r="AG108" s="217"/>
      <c r="AH108" s="217"/>
      <c r="AI108" s="217"/>
      <c r="AJ108" s="217"/>
      <c r="AK108" s="217"/>
      <c r="AL108" s="217"/>
      <c r="AM108" s="217"/>
      <c r="AN108" s="218"/>
      <c r="AO108" s="218"/>
      <c r="AP108" s="218"/>
      <c r="AQ108" s="218"/>
      <c r="AR108" s="218"/>
      <c r="AS108" s="218"/>
      <c r="AT108" s="218"/>
      <c r="AU108" s="218"/>
      <c r="AV108" s="218"/>
      <c r="AW108" s="218"/>
      <c r="AX108" s="218"/>
      <c r="AY108" s="218"/>
      <c r="AZ108" s="218"/>
      <c r="BA108" s="218"/>
      <c r="BB108" s="218"/>
      <c r="BC108" s="218"/>
      <c r="BD108" s="218"/>
      <c r="BE108" s="218"/>
      <c r="BF108" s="218"/>
      <c r="BG108" s="218"/>
      <c r="BH108" s="218"/>
      <c r="BI108" s="218"/>
      <c r="BJ108" s="218"/>
      <c r="BK108" s="218"/>
      <c r="BL108" s="218"/>
      <c r="BM108" s="218"/>
      <c r="BN108" s="218"/>
      <c r="BO108" s="218"/>
      <c r="BP108" s="218"/>
      <c r="BQ108" s="218"/>
      <c r="BR108" s="218"/>
      <c r="BS108" s="218"/>
      <c r="BT108" s="218"/>
      <c r="BU108" s="218"/>
      <c r="BV108" s="218"/>
      <c r="BW108" s="218"/>
      <c r="BX108" s="218"/>
      <c r="BY108" s="218"/>
      <c r="BZ108" s="218"/>
      <c r="CA108" s="218"/>
      <c r="CB108" s="218"/>
      <c r="CC108" s="218"/>
      <c r="CD108" s="218"/>
      <c r="CE108" s="218"/>
      <c r="CF108" s="218"/>
      <c r="CG108" s="218"/>
      <c r="CH108" s="218"/>
      <c r="CI108" s="218"/>
      <c r="CJ108" s="218"/>
      <c r="CK108" s="218"/>
      <c r="CL108" s="218"/>
      <c r="CM108" s="218"/>
      <c r="CN108" s="218"/>
      <c r="CO108" s="218"/>
      <c r="CP108" s="218"/>
      <c r="CQ108" s="218"/>
      <c r="CR108" s="218"/>
    </row>
    <row r="109" s="127" customFormat="1" ht="100" hidden="1" customHeight="1" spans="1:96">
      <c r="A109" s="156" t="s">
        <v>58</v>
      </c>
      <c r="B109" s="148" t="s">
        <v>241</v>
      </c>
      <c r="C109" s="148"/>
      <c r="D109" s="148"/>
      <c r="E109" s="149"/>
      <c r="F109" s="149"/>
      <c r="G109" s="149"/>
      <c r="H109" s="149"/>
      <c r="I109" s="149"/>
      <c r="J109" s="148"/>
      <c r="K109" s="178"/>
      <c r="L109" s="178"/>
      <c r="M109" s="178"/>
      <c r="N109" s="178"/>
      <c r="O109" s="178"/>
      <c r="P109" s="178"/>
      <c r="Q109" s="178"/>
      <c r="R109" s="178"/>
      <c r="S109" s="178"/>
      <c r="T109" s="178"/>
      <c r="U109" s="178"/>
      <c r="V109" s="178"/>
      <c r="W109" s="178"/>
      <c r="X109" s="178"/>
      <c r="Y109" s="178"/>
      <c r="Z109" s="178"/>
      <c r="AA109" s="178"/>
      <c r="AB109" s="178"/>
      <c r="AC109" s="184"/>
      <c r="AD109" s="184"/>
      <c r="AE109" s="184"/>
      <c r="AF109" s="184"/>
      <c r="AG109" s="217"/>
      <c r="AH109" s="217"/>
      <c r="AI109" s="217"/>
      <c r="AJ109" s="217"/>
      <c r="AK109" s="217"/>
      <c r="AL109" s="217"/>
      <c r="AM109" s="217"/>
      <c r="AN109" s="218"/>
      <c r="AO109" s="218"/>
      <c r="AP109" s="218"/>
      <c r="AQ109" s="218"/>
      <c r="AR109" s="218"/>
      <c r="AS109" s="218"/>
      <c r="AT109" s="218"/>
      <c r="AU109" s="218"/>
      <c r="AV109" s="218"/>
      <c r="AW109" s="218"/>
      <c r="AX109" s="218"/>
      <c r="AY109" s="218"/>
      <c r="AZ109" s="218"/>
      <c r="BA109" s="218"/>
      <c r="BB109" s="218"/>
      <c r="BC109" s="218"/>
      <c r="BD109" s="218"/>
      <c r="BE109" s="218"/>
      <c r="BF109" s="218"/>
      <c r="BG109" s="218"/>
      <c r="BH109" s="218"/>
      <c r="BI109" s="218"/>
      <c r="BJ109" s="218"/>
      <c r="BK109" s="218"/>
      <c r="BL109" s="218"/>
      <c r="BM109" s="218"/>
      <c r="BN109" s="218"/>
      <c r="BO109" s="218"/>
      <c r="BP109" s="218"/>
      <c r="BQ109" s="218"/>
      <c r="BR109" s="218"/>
      <c r="BS109" s="218"/>
      <c r="BT109" s="218"/>
      <c r="BU109" s="218"/>
      <c r="BV109" s="218"/>
      <c r="BW109" s="218"/>
      <c r="BX109" s="218"/>
      <c r="BY109" s="218"/>
      <c r="BZ109" s="218"/>
      <c r="CA109" s="218"/>
      <c r="CB109" s="218"/>
      <c r="CC109" s="218"/>
      <c r="CD109" s="218"/>
      <c r="CE109" s="218"/>
      <c r="CF109" s="218"/>
      <c r="CG109" s="218"/>
      <c r="CH109" s="218"/>
      <c r="CI109" s="218"/>
      <c r="CJ109" s="218"/>
      <c r="CK109" s="218"/>
      <c r="CL109" s="218"/>
      <c r="CM109" s="218"/>
      <c r="CN109" s="218"/>
      <c r="CO109" s="218"/>
      <c r="CP109" s="218"/>
      <c r="CQ109" s="218"/>
      <c r="CR109" s="218"/>
    </row>
    <row r="110" s="127" customFormat="1" ht="100" hidden="1" customHeight="1" spans="1:96">
      <c r="A110" s="156" t="s">
        <v>58</v>
      </c>
      <c r="B110" s="148" t="s">
        <v>242</v>
      </c>
      <c r="C110" s="148"/>
      <c r="D110" s="148"/>
      <c r="E110" s="149"/>
      <c r="F110" s="149"/>
      <c r="G110" s="149"/>
      <c r="H110" s="149"/>
      <c r="I110" s="149"/>
      <c r="J110" s="148"/>
      <c r="K110" s="178"/>
      <c r="L110" s="178"/>
      <c r="M110" s="178"/>
      <c r="N110" s="178"/>
      <c r="O110" s="178"/>
      <c r="P110" s="178"/>
      <c r="Q110" s="178"/>
      <c r="R110" s="178"/>
      <c r="S110" s="178"/>
      <c r="T110" s="178"/>
      <c r="U110" s="178"/>
      <c r="V110" s="178"/>
      <c r="W110" s="178"/>
      <c r="X110" s="178"/>
      <c r="Y110" s="178"/>
      <c r="Z110" s="178"/>
      <c r="AA110" s="178"/>
      <c r="AB110" s="178"/>
      <c r="AC110" s="184"/>
      <c r="AD110" s="184"/>
      <c r="AE110" s="184"/>
      <c r="AF110" s="184"/>
      <c r="AG110" s="217"/>
      <c r="AH110" s="217"/>
      <c r="AI110" s="217"/>
      <c r="AJ110" s="217"/>
      <c r="AK110" s="217"/>
      <c r="AL110" s="217"/>
      <c r="AM110" s="217"/>
      <c r="AN110" s="218"/>
      <c r="AO110" s="218"/>
      <c r="AP110" s="218"/>
      <c r="AQ110" s="218"/>
      <c r="AR110" s="218"/>
      <c r="AS110" s="218"/>
      <c r="AT110" s="218"/>
      <c r="AU110" s="218"/>
      <c r="AV110" s="218"/>
      <c r="AW110" s="218"/>
      <c r="AX110" s="218"/>
      <c r="AY110" s="218"/>
      <c r="AZ110" s="218"/>
      <c r="BA110" s="218"/>
      <c r="BB110" s="218"/>
      <c r="BC110" s="218"/>
      <c r="BD110" s="218"/>
      <c r="BE110" s="218"/>
      <c r="BF110" s="218"/>
      <c r="BG110" s="218"/>
      <c r="BH110" s="218"/>
      <c r="BI110" s="218"/>
      <c r="BJ110" s="218"/>
      <c r="BK110" s="218"/>
      <c r="BL110" s="218"/>
      <c r="BM110" s="218"/>
      <c r="BN110" s="218"/>
      <c r="BO110" s="218"/>
      <c r="BP110" s="218"/>
      <c r="BQ110" s="218"/>
      <c r="BR110" s="218"/>
      <c r="BS110" s="218"/>
      <c r="BT110" s="218"/>
      <c r="BU110" s="218"/>
      <c r="BV110" s="218"/>
      <c r="BW110" s="218"/>
      <c r="BX110" s="218"/>
      <c r="BY110" s="218"/>
      <c r="BZ110" s="218"/>
      <c r="CA110" s="218"/>
      <c r="CB110" s="218"/>
      <c r="CC110" s="218"/>
      <c r="CD110" s="218"/>
      <c r="CE110" s="218"/>
      <c r="CF110" s="218"/>
      <c r="CG110" s="218"/>
      <c r="CH110" s="218"/>
      <c r="CI110" s="218"/>
      <c r="CJ110" s="218"/>
      <c r="CK110" s="218"/>
      <c r="CL110" s="218"/>
      <c r="CM110" s="218"/>
      <c r="CN110" s="218"/>
      <c r="CO110" s="218"/>
      <c r="CP110" s="218"/>
      <c r="CQ110" s="218"/>
      <c r="CR110" s="218"/>
    </row>
    <row r="111" s="127" customFormat="1" ht="100" hidden="1" customHeight="1" spans="1:96">
      <c r="A111" s="156" t="s">
        <v>58</v>
      </c>
      <c r="B111" s="148" t="s">
        <v>243</v>
      </c>
      <c r="C111" s="148"/>
      <c r="D111" s="148"/>
      <c r="E111" s="149"/>
      <c r="F111" s="149"/>
      <c r="G111" s="149"/>
      <c r="H111" s="149"/>
      <c r="I111" s="149"/>
      <c r="J111" s="148"/>
      <c r="K111" s="178"/>
      <c r="L111" s="178"/>
      <c r="M111" s="178"/>
      <c r="N111" s="178"/>
      <c r="O111" s="178"/>
      <c r="P111" s="178"/>
      <c r="Q111" s="178"/>
      <c r="R111" s="178"/>
      <c r="S111" s="178"/>
      <c r="T111" s="178"/>
      <c r="U111" s="178"/>
      <c r="V111" s="178"/>
      <c r="W111" s="178"/>
      <c r="X111" s="178"/>
      <c r="Y111" s="178"/>
      <c r="Z111" s="178"/>
      <c r="AA111" s="178"/>
      <c r="AB111" s="178"/>
      <c r="AC111" s="184"/>
      <c r="AD111" s="184"/>
      <c r="AE111" s="184"/>
      <c r="AF111" s="184"/>
      <c r="AG111" s="217"/>
      <c r="AH111" s="217"/>
      <c r="AI111" s="217"/>
      <c r="AJ111" s="217"/>
      <c r="AK111" s="217"/>
      <c r="AL111" s="217"/>
      <c r="AM111" s="217"/>
      <c r="AN111" s="218"/>
      <c r="AO111" s="218"/>
      <c r="AP111" s="218"/>
      <c r="AQ111" s="218"/>
      <c r="AR111" s="218"/>
      <c r="AS111" s="218"/>
      <c r="AT111" s="218"/>
      <c r="AU111" s="218"/>
      <c r="AV111" s="218"/>
      <c r="AW111" s="218"/>
      <c r="AX111" s="218"/>
      <c r="AY111" s="218"/>
      <c r="AZ111" s="218"/>
      <c r="BA111" s="218"/>
      <c r="BB111" s="218"/>
      <c r="BC111" s="218"/>
      <c r="BD111" s="218"/>
      <c r="BE111" s="218"/>
      <c r="BF111" s="218"/>
      <c r="BG111" s="218"/>
      <c r="BH111" s="218"/>
      <c r="BI111" s="218"/>
      <c r="BJ111" s="218"/>
      <c r="BK111" s="218"/>
      <c r="BL111" s="218"/>
      <c r="BM111" s="218"/>
      <c r="BN111" s="218"/>
      <c r="BO111" s="218"/>
      <c r="BP111" s="218"/>
      <c r="BQ111" s="218"/>
      <c r="BR111" s="218"/>
      <c r="BS111" s="218"/>
      <c r="BT111" s="218"/>
      <c r="BU111" s="218"/>
      <c r="BV111" s="218"/>
      <c r="BW111" s="218"/>
      <c r="BX111" s="218"/>
      <c r="BY111" s="218"/>
      <c r="BZ111" s="218"/>
      <c r="CA111" s="218"/>
      <c r="CB111" s="218"/>
      <c r="CC111" s="218"/>
      <c r="CD111" s="218"/>
      <c r="CE111" s="218"/>
      <c r="CF111" s="218"/>
      <c r="CG111" s="218"/>
      <c r="CH111" s="218"/>
      <c r="CI111" s="218"/>
      <c r="CJ111" s="218"/>
      <c r="CK111" s="218"/>
      <c r="CL111" s="218"/>
      <c r="CM111" s="218"/>
      <c r="CN111" s="218"/>
      <c r="CO111" s="218"/>
      <c r="CP111" s="218"/>
      <c r="CQ111" s="218"/>
      <c r="CR111" s="218"/>
    </row>
    <row r="112" s="127" customFormat="1" ht="100" hidden="1" customHeight="1" spans="1:96">
      <c r="A112" s="156" t="s">
        <v>58</v>
      </c>
      <c r="B112" s="148" t="s">
        <v>244</v>
      </c>
      <c r="C112" s="148"/>
      <c r="D112" s="148"/>
      <c r="E112" s="149"/>
      <c r="F112" s="149"/>
      <c r="G112" s="149"/>
      <c r="H112" s="149"/>
      <c r="I112" s="149"/>
      <c r="J112" s="148"/>
      <c r="K112" s="178"/>
      <c r="L112" s="178"/>
      <c r="M112" s="178"/>
      <c r="N112" s="178"/>
      <c r="O112" s="178"/>
      <c r="P112" s="178"/>
      <c r="Q112" s="178"/>
      <c r="R112" s="178"/>
      <c r="S112" s="178"/>
      <c r="T112" s="178"/>
      <c r="U112" s="178"/>
      <c r="V112" s="178"/>
      <c r="W112" s="178"/>
      <c r="X112" s="178"/>
      <c r="Y112" s="178"/>
      <c r="Z112" s="178"/>
      <c r="AA112" s="178"/>
      <c r="AB112" s="178"/>
      <c r="AC112" s="184"/>
      <c r="AD112" s="184"/>
      <c r="AE112" s="184"/>
      <c r="AF112" s="184"/>
      <c r="AG112" s="217"/>
      <c r="AH112" s="217"/>
      <c r="AI112" s="217"/>
      <c r="AJ112" s="217"/>
      <c r="AK112" s="217"/>
      <c r="AL112" s="217"/>
      <c r="AM112" s="217"/>
      <c r="AN112" s="218"/>
      <c r="AO112" s="218"/>
      <c r="AP112" s="218"/>
      <c r="AQ112" s="218"/>
      <c r="AR112" s="218"/>
      <c r="AS112" s="218"/>
      <c r="AT112" s="218"/>
      <c r="AU112" s="218"/>
      <c r="AV112" s="218"/>
      <c r="AW112" s="218"/>
      <c r="AX112" s="218"/>
      <c r="AY112" s="218"/>
      <c r="AZ112" s="218"/>
      <c r="BA112" s="218"/>
      <c r="BB112" s="218"/>
      <c r="BC112" s="218"/>
      <c r="BD112" s="218"/>
      <c r="BE112" s="218"/>
      <c r="BF112" s="218"/>
      <c r="BG112" s="218"/>
      <c r="BH112" s="218"/>
      <c r="BI112" s="218"/>
      <c r="BJ112" s="218"/>
      <c r="BK112" s="218"/>
      <c r="BL112" s="218"/>
      <c r="BM112" s="218"/>
      <c r="BN112" s="218"/>
      <c r="BO112" s="218"/>
      <c r="BP112" s="218"/>
      <c r="BQ112" s="218"/>
      <c r="BR112" s="218"/>
      <c r="BS112" s="218"/>
      <c r="BT112" s="218"/>
      <c r="BU112" s="218"/>
      <c r="BV112" s="218"/>
      <c r="BW112" s="218"/>
      <c r="BX112" s="218"/>
      <c r="BY112" s="218"/>
      <c r="BZ112" s="218"/>
      <c r="CA112" s="218"/>
      <c r="CB112" s="218"/>
      <c r="CC112" s="218"/>
      <c r="CD112" s="218"/>
      <c r="CE112" s="218"/>
      <c r="CF112" s="218"/>
      <c r="CG112" s="218"/>
      <c r="CH112" s="218"/>
      <c r="CI112" s="218"/>
      <c r="CJ112" s="218"/>
      <c r="CK112" s="218"/>
      <c r="CL112" s="218"/>
      <c r="CM112" s="218"/>
      <c r="CN112" s="218"/>
      <c r="CO112" s="218"/>
      <c r="CP112" s="218"/>
      <c r="CQ112" s="218"/>
      <c r="CR112" s="218"/>
    </row>
    <row r="113" s="127" customFormat="1" ht="100" hidden="1" customHeight="1" spans="1:96">
      <c r="A113" s="156" t="s">
        <v>58</v>
      </c>
      <c r="B113" s="148" t="s">
        <v>245</v>
      </c>
      <c r="C113" s="148"/>
      <c r="D113" s="148"/>
      <c r="E113" s="149"/>
      <c r="F113" s="149"/>
      <c r="G113" s="149"/>
      <c r="H113" s="149"/>
      <c r="I113" s="149"/>
      <c r="J113" s="148"/>
      <c r="K113" s="178"/>
      <c r="L113" s="178"/>
      <c r="M113" s="178"/>
      <c r="N113" s="178"/>
      <c r="O113" s="178"/>
      <c r="P113" s="178"/>
      <c r="Q113" s="178"/>
      <c r="R113" s="178"/>
      <c r="S113" s="178"/>
      <c r="T113" s="178"/>
      <c r="U113" s="178"/>
      <c r="V113" s="178"/>
      <c r="W113" s="178"/>
      <c r="X113" s="178"/>
      <c r="Y113" s="178"/>
      <c r="Z113" s="178"/>
      <c r="AA113" s="178"/>
      <c r="AB113" s="178"/>
      <c r="AC113" s="184"/>
      <c r="AD113" s="184"/>
      <c r="AE113" s="184"/>
      <c r="AF113" s="184"/>
      <c r="AG113" s="217"/>
      <c r="AH113" s="217"/>
      <c r="AI113" s="217"/>
      <c r="AJ113" s="217"/>
      <c r="AK113" s="217"/>
      <c r="AL113" s="217"/>
      <c r="AM113" s="217"/>
      <c r="AN113" s="218"/>
      <c r="AO113" s="218"/>
      <c r="AP113" s="218"/>
      <c r="AQ113" s="218"/>
      <c r="AR113" s="218"/>
      <c r="AS113" s="218"/>
      <c r="AT113" s="218"/>
      <c r="AU113" s="218"/>
      <c r="AV113" s="218"/>
      <c r="AW113" s="218"/>
      <c r="AX113" s="218"/>
      <c r="AY113" s="218"/>
      <c r="AZ113" s="218"/>
      <c r="BA113" s="218"/>
      <c r="BB113" s="218"/>
      <c r="BC113" s="218"/>
      <c r="BD113" s="218"/>
      <c r="BE113" s="218"/>
      <c r="BF113" s="218"/>
      <c r="BG113" s="218"/>
      <c r="BH113" s="218"/>
      <c r="BI113" s="218"/>
      <c r="BJ113" s="218"/>
      <c r="BK113" s="218"/>
      <c r="BL113" s="218"/>
      <c r="BM113" s="218"/>
      <c r="BN113" s="218"/>
      <c r="BO113" s="218"/>
      <c r="BP113" s="218"/>
      <c r="BQ113" s="218"/>
      <c r="BR113" s="218"/>
      <c r="BS113" s="218"/>
      <c r="BT113" s="218"/>
      <c r="BU113" s="218"/>
      <c r="BV113" s="218"/>
      <c r="BW113" s="218"/>
      <c r="BX113" s="218"/>
      <c r="BY113" s="218"/>
      <c r="BZ113" s="218"/>
      <c r="CA113" s="218"/>
      <c r="CB113" s="218"/>
      <c r="CC113" s="218"/>
      <c r="CD113" s="218"/>
      <c r="CE113" s="218"/>
      <c r="CF113" s="218"/>
      <c r="CG113" s="218"/>
      <c r="CH113" s="218"/>
      <c r="CI113" s="218"/>
      <c r="CJ113" s="218"/>
      <c r="CK113" s="218"/>
      <c r="CL113" s="218"/>
      <c r="CM113" s="218"/>
      <c r="CN113" s="218"/>
      <c r="CO113" s="218"/>
      <c r="CP113" s="218"/>
      <c r="CQ113" s="218"/>
      <c r="CR113" s="218"/>
    </row>
    <row r="114" s="127" customFormat="1" ht="100" hidden="1" customHeight="1" spans="1:96">
      <c r="A114" s="147" t="s">
        <v>39</v>
      </c>
      <c r="B114" s="148" t="s">
        <v>246</v>
      </c>
      <c r="C114" s="148"/>
      <c r="D114" s="148"/>
      <c r="E114" s="149"/>
      <c r="F114" s="149"/>
      <c r="G114" s="149"/>
      <c r="H114" s="149"/>
      <c r="I114" s="149"/>
      <c r="J114" s="148"/>
      <c r="K114" s="178">
        <f t="shared" ref="K114:AB114" si="33">K115+K117+K120</f>
        <v>850</v>
      </c>
      <c r="L114" s="178">
        <f t="shared" si="33"/>
        <v>850</v>
      </c>
      <c r="M114" s="178">
        <f t="shared" si="33"/>
        <v>0</v>
      </c>
      <c r="N114" s="178">
        <f t="shared" si="33"/>
        <v>255</v>
      </c>
      <c r="O114" s="178">
        <f t="shared" si="33"/>
        <v>255</v>
      </c>
      <c r="P114" s="178">
        <f t="shared" si="33"/>
        <v>255</v>
      </c>
      <c r="Q114" s="178">
        <f t="shared" si="33"/>
        <v>0</v>
      </c>
      <c r="R114" s="178">
        <f t="shared" si="33"/>
        <v>0</v>
      </c>
      <c r="S114" s="178">
        <f t="shared" si="33"/>
        <v>0</v>
      </c>
      <c r="T114" s="178">
        <f t="shared" si="33"/>
        <v>0</v>
      </c>
      <c r="U114" s="178">
        <f t="shared" si="33"/>
        <v>0</v>
      </c>
      <c r="V114" s="178">
        <f t="shared" si="33"/>
        <v>0</v>
      </c>
      <c r="W114" s="178">
        <f t="shared" si="33"/>
        <v>0</v>
      </c>
      <c r="X114" s="178">
        <f t="shared" si="33"/>
        <v>0</v>
      </c>
      <c r="Y114" s="178">
        <f t="shared" si="33"/>
        <v>0</v>
      </c>
      <c r="Z114" s="178">
        <f t="shared" si="33"/>
        <v>0</v>
      </c>
      <c r="AA114" s="178">
        <f t="shared" si="33"/>
        <v>0</v>
      </c>
      <c r="AB114" s="178">
        <f t="shared" si="33"/>
        <v>0</v>
      </c>
      <c r="AC114" s="184"/>
      <c r="AD114" s="184"/>
      <c r="AE114" s="184"/>
      <c r="AF114" s="184"/>
      <c r="AG114" s="217"/>
      <c r="AH114" s="217"/>
      <c r="AI114" s="217"/>
      <c r="AJ114" s="217"/>
      <c r="AK114" s="217"/>
      <c r="AL114" s="217"/>
      <c r="AM114" s="217"/>
      <c r="AN114" s="218"/>
      <c r="AO114" s="218"/>
      <c r="AP114" s="218"/>
      <c r="AQ114" s="218"/>
      <c r="AR114" s="218"/>
      <c r="AS114" s="218"/>
      <c r="AT114" s="218"/>
      <c r="AU114" s="218"/>
      <c r="AV114" s="218"/>
      <c r="AW114" s="218"/>
      <c r="AX114" s="218"/>
      <c r="AY114" s="218"/>
      <c r="AZ114" s="218"/>
      <c r="BA114" s="218"/>
      <c r="BB114" s="218"/>
      <c r="BC114" s="218"/>
      <c r="BD114" s="218"/>
      <c r="BE114" s="218"/>
      <c r="BF114" s="218"/>
      <c r="BG114" s="218"/>
      <c r="BH114" s="218"/>
      <c r="BI114" s="218"/>
      <c r="BJ114" s="218"/>
      <c r="BK114" s="218"/>
      <c r="BL114" s="218"/>
      <c r="BM114" s="218"/>
      <c r="BN114" s="218"/>
      <c r="BO114" s="218"/>
      <c r="BP114" s="218"/>
      <c r="BQ114" s="218"/>
      <c r="BR114" s="218"/>
      <c r="BS114" s="218"/>
      <c r="BT114" s="218"/>
      <c r="BU114" s="218"/>
      <c r="BV114" s="218"/>
      <c r="BW114" s="218"/>
      <c r="BX114" s="218"/>
      <c r="BY114" s="218"/>
      <c r="BZ114" s="218"/>
      <c r="CA114" s="218"/>
      <c r="CB114" s="218"/>
      <c r="CC114" s="218"/>
      <c r="CD114" s="218"/>
      <c r="CE114" s="218"/>
      <c r="CF114" s="218"/>
      <c r="CG114" s="218"/>
      <c r="CH114" s="218"/>
      <c r="CI114" s="218"/>
      <c r="CJ114" s="218"/>
      <c r="CK114" s="218"/>
      <c r="CL114" s="218"/>
      <c r="CM114" s="218"/>
      <c r="CN114" s="218"/>
      <c r="CO114" s="218"/>
      <c r="CP114" s="218"/>
      <c r="CQ114" s="218"/>
      <c r="CR114" s="218"/>
    </row>
    <row r="115" s="127" customFormat="1" ht="100" hidden="1" customHeight="1" spans="1:96">
      <c r="A115" s="149" t="s">
        <v>41</v>
      </c>
      <c r="B115" s="148" t="s">
        <v>247</v>
      </c>
      <c r="C115" s="148"/>
      <c r="D115" s="148"/>
      <c r="E115" s="149"/>
      <c r="F115" s="149"/>
      <c r="G115" s="149"/>
      <c r="H115" s="149"/>
      <c r="I115" s="149"/>
      <c r="J115" s="148"/>
      <c r="K115" s="178">
        <f t="shared" ref="K115:AB115" si="34">K116</f>
        <v>0</v>
      </c>
      <c r="L115" s="178">
        <f t="shared" si="34"/>
        <v>0</v>
      </c>
      <c r="M115" s="178">
        <f t="shared" si="34"/>
        <v>0</v>
      </c>
      <c r="N115" s="178">
        <f t="shared" si="34"/>
        <v>0</v>
      </c>
      <c r="O115" s="178">
        <f t="shared" si="34"/>
        <v>0</v>
      </c>
      <c r="P115" s="178">
        <f t="shared" si="34"/>
        <v>0</v>
      </c>
      <c r="Q115" s="178">
        <f t="shared" si="34"/>
        <v>0</v>
      </c>
      <c r="R115" s="178">
        <f t="shared" si="34"/>
        <v>0</v>
      </c>
      <c r="S115" s="178">
        <f t="shared" si="34"/>
        <v>0</v>
      </c>
      <c r="T115" s="178">
        <f t="shared" si="34"/>
        <v>0</v>
      </c>
      <c r="U115" s="178">
        <f t="shared" si="34"/>
        <v>0</v>
      </c>
      <c r="V115" s="178">
        <f t="shared" si="34"/>
        <v>0</v>
      </c>
      <c r="W115" s="178">
        <f t="shared" si="34"/>
        <v>0</v>
      </c>
      <c r="X115" s="178">
        <f t="shared" si="34"/>
        <v>0</v>
      </c>
      <c r="Y115" s="178">
        <f t="shared" si="34"/>
        <v>0</v>
      </c>
      <c r="Z115" s="178">
        <f t="shared" si="34"/>
        <v>0</v>
      </c>
      <c r="AA115" s="178">
        <f t="shared" si="34"/>
        <v>0</v>
      </c>
      <c r="AB115" s="178">
        <f t="shared" si="34"/>
        <v>0</v>
      </c>
      <c r="AC115" s="184"/>
      <c r="AD115" s="184"/>
      <c r="AE115" s="184"/>
      <c r="AF115" s="184"/>
      <c r="AG115" s="217"/>
      <c r="AH115" s="217"/>
      <c r="AI115" s="217"/>
      <c r="AJ115" s="217"/>
      <c r="AK115" s="217"/>
      <c r="AL115" s="217"/>
      <c r="AM115" s="217"/>
      <c r="AN115" s="218"/>
      <c r="AO115" s="218"/>
      <c r="AP115" s="218"/>
      <c r="AQ115" s="218"/>
      <c r="AR115" s="218"/>
      <c r="AS115" s="218"/>
      <c r="AT115" s="218"/>
      <c r="AU115" s="218"/>
      <c r="AV115" s="218"/>
      <c r="AW115" s="218"/>
      <c r="AX115" s="218"/>
      <c r="AY115" s="218"/>
      <c r="AZ115" s="218"/>
      <c r="BA115" s="218"/>
      <c r="BB115" s="218"/>
      <c r="BC115" s="218"/>
      <c r="BD115" s="218"/>
      <c r="BE115" s="218"/>
      <c r="BF115" s="218"/>
      <c r="BG115" s="218"/>
      <c r="BH115" s="218"/>
      <c r="BI115" s="218"/>
      <c r="BJ115" s="218"/>
      <c r="BK115" s="218"/>
      <c r="BL115" s="218"/>
      <c r="BM115" s="218"/>
      <c r="BN115" s="218"/>
      <c r="BO115" s="218"/>
      <c r="BP115" s="218"/>
      <c r="BQ115" s="218"/>
      <c r="BR115" s="218"/>
      <c r="BS115" s="218"/>
      <c r="BT115" s="218"/>
      <c r="BU115" s="218"/>
      <c r="BV115" s="218"/>
      <c r="BW115" s="218"/>
      <c r="BX115" s="218"/>
      <c r="BY115" s="218"/>
      <c r="BZ115" s="218"/>
      <c r="CA115" s="218"/>
      <c r="CB115" s="218"/>
      <c r="CC115" s="218"/>
      <c r="CD115" s="218"/>
      <c r="CE115" s="218"/>
      <c r="CF115" s="218"/>
      <c r="CG115" s="218"/>
      <c r="CH115" s="218"/>
      <c r="CI115" s="218"/>
      <c r="CJ115" s="218"/>
      <c r="CK115" s="218"/>
      <c r="CL115" s="218"/>
      <c r="CM115" s="218"/>
      <c r="CN115" s="218"/>
      <c r="CO115" s="218"/>
      <c r="CP115" s="218"/>
      <c r="CQ115" s="218"/>
      <c r="CR115" s="218"/>
    </row>
    <row r="116" s="127" customFormat="1" ht="100" hidden="1" customHeight="1" spans="1:96">
      <c r="A116" s="156" t="s">
        <v>58</v>
      </c>
      <c r="B116" s="148" t="s">
        <v>248</v>
      </c>
      <c r="C116" s="148"/>
      <c r="D116" s="148"/>
      <c r="E116" s="149"/>
      <c r="F116" s="149"/>
      <c r="G116" s="149"/>
      <c r="H116" s="149"/>
      <c r="I116" s="149"/>
      <c r="J116" s="148"/>
      <c r="K116" s="178"/>
      <c r="L116" s="178"/>
      <c r="M116" s="178"/>
      <c r="N116" s="178"/>
      <c r="O116" s="178"/>
      <c r="P116" s="178"/>
      <c r="Q116" s="178"/>
      <c r="R116" s="178"/>
      <c r="S116" s="178"/>
      <c r="T116" s="178"/>
      <c r="U116" s="178"/>
      <c r="V116" s="178"/>
      <c r="W116" s="178"/>
      <c r="X116" s="178"/>
      <c r="Y116" s="178"/>
      <c r="Z116" s="178"/>
      <c r="AA116" s="178"/>
      <c r="AB116" s="178"/>
      <c r="AC116" s="184"/>
      <c r="AD116" s="184"/>
      <c r="AE116" s="184"/>
      <c r="AF116" s="184"/>
      <c r="AG116" s="217"/>
      <c r="AH116" s="217"/>
      <c r="AI116" s="217"/>
      <c r="AJ116" s="217"/>
      <c r="AK116" s="217"/>
      <c r="AL116" s="217"/>
      <c r="AM116" s="217"/>
      <c r="AN116" s="218"/>
      <c r="AO116" s="218"/>
      <c r="AP116" s="218"/>
      <c r="AQ116" s="218"/>
      <c r="AR116" s="218"/>
      <c r="AS116" s="218"/>
      <c r="AT116" s="218"/>
      <c r="AU116" s="218"/>
      <c r="AV116" s="218"/>
      <c r="AW116" s="218"/>
      <c r="AX116" s="218"/>
      <c r="AY116" s="218"/>
      <c r="AZ116" s="218"/>
      <c r="BA116" s="218"/>
      <c r="BB116" s="218"/>
      <c r="BC116" s="218"/>
      <c r="BD116" s="218"/>
      <c r="BE116" s="218"/>
      <c r="BF116" s="218"/>
      <c r="BG116" s="218"/>
      <c r="BH116" s="218"/>
      <c r="BI116" s="218"/>
      <c r="BJ116" s="218"/>
      <c r="BK116" s="218"/>
      <c r="BL116" s="218"/>
      <c r="BM116" s="218"/>
      <c r="BN116" s="218"/>
      <c r="BO116" s="218"/>
      <c r="BP116" s="218"/>
      <c r="BQ116" s="218"/>
      <c r="BR116" s="218"/>
      <c r="BS116" s="218"/>
      <c r="BT116" s="218"/>
      <c r="BU116" s="218"/>
      <c r="BV116" s="218"/>
      <c r="BW116" s="218"/>
      <c r="BX116" s="218"/>
      <c r="BY116" s="218"/>
      <c r="BZ116" s="218"/>
      <c r="CA116" s="218"/>
      <c r="CB116" s="218"/>
      <c r="CC116" s="218"/>
      <c r="CD116" s="218"/>
      <c r="CE116" s="218"/>
      <c r="CF116" s="218"/>
      <c r="CG116" s="218"/>
      <c r="CH116" s="218"/>
      <c r="CI116" s="218"/>
      <c r="CJ116" s="218"/>
      <c r="CK116" s="218"/>
      <c r="CL116" s="218"/>
      <c r="CM116" s="218"/>
      <c r="CN116" s="218"/>
      <c r="CO116" s="218"/>
      <c r="CP116" s="218"/>
      <c r="CQ116" s="218"/>
      <c r="CR116" s="218"/>
    </row>
    <row r="117" s="127" customFormat="1" ht="100" hidden="1" customHeight="1" spans="1:96">
      <c r="A117" s="149" t="s">
        <v>41</v>
      </c>
      <c r="B117" s="148" t="s">
        <v>249</v>
      </c>
      <c r="C117" s="148"/>
      <c r="D117" s="148"/>
      <c r="E117" s="149"/>
      <c r="F117" s="149"/>
      <c r="G117" s="149"/>
      <c r="H117" s="149"/>
      <c r="I117" s="149"/>
      <c r="J117" s="148"/>
      <c r="K117" s="178">
        <f t="shared" ref="K117:AB117" si="35">K118</f>
        <v>850</v>
      </c>
      <c r="L117" s="178">
        <f t="shared" si="35"/>
        <v>850</v>
      </c>
      <c r="M117" s="178">
        <f t="shared" si="35"/>
        <v>0</v>
      </c>
      <c r="N117" s="178">
        <f t="shared" si="35"/>
        <v>255</v>
      </c>
      <c r="O117" s="178">
        <f t="shared" si="35"/>
        <v>255</v>
      </c>
      <c r="P117" s="178">
        <f t="shared" si="35"/>
        <v>255</v>
      </c>
      <c r="Q117" s="178">
        <f t="shared" si="35"/>
        <v>0</v>
      </c>
      <c r="R117" s="178">
        <f t="shared" si="35"/>
        <v>0</v>
      </c>
      <c r="S117" s="178">
        <f t="shared" si="35"/>
        <v>0</v>
      </c>
      <c r="T117" s="178">
        <f t="shared" si="35"/>
        <v>0</v>
      </c>
      <c r="U117" s="178">
        <f t="shared" si="35"/>
        <v>0</v>
      </c>
      <c r="V117" s="178">
        <f t="shared" si="35"/>
        <v>0</v>
      </c>
      <c r="W117" s="178">
        <f t="shared" si="35"/>
        <v>0</v>
      </c>
      <c r="X117" s="178">
        <f t="shared" si="35"/>
        <v>0</v>
      </c>
      <c r="Y117" s="178">
        <f t="shared" si="35"/>
        <v>0</v>
      </c>
      <c r="Z117" s="178">
        <f t="shared" si="35"/>
        <v>0</v>
      </c>
      <c r="AA117" s="178">
        <f t="shared" si="35"/>
        <v>0</v>
      </c>
      <c r="AB117" s="178">
        <f t="shared" si="35"/>
        <v>0</v>
      </c>
      <c r="AC117" s="184"/>
      <c r="AD117" s="184"/>
      <c r="AE117" s="184"/>
      <c r="AF117" s="184"/>
      <c r="AG117" s="217"/>
      <c r="AH117" s="217"/>
      <c r="AI117" s="217"/>
      <c r="AJ117" s="217"/>
      <c r="AK117" s="217"/>
      <c r="AL117" s="217"/>
      <c r="AM117" s="217"/>
      <c r="AN117" s="218"/>
      <c r="AO117" s="218"/>
      <c r="AP117" s="218"/>
      <c r="AQ117" s="218"/>
      <c r="AR117" s="218"/>
      <c r="AS117" s="218"/>
      <c r="AT117" s="218"/>
      <c r="AU117" s="218"/>
      <c r="AV117" s="218"/>
      <c r="AW117" s="218"/>
      <c r="AX117" s="218"/>
      <c r="AY117" s="218"/>
      <c r="AZ117" s="218"/>
      <c r="BA117" s="218"/>
      <c r="BB117" s="218"/>
      <c r="BC117" s="218"/>
      <c r="BD117" s="218"/>
      <c r="BE117" s="218"/>
      <c r="BF117" s="218"/>
      <c r="BG117" s="218"/>
      <c r="BH117" s="218"/>
      <c r="BI117" s="218"/>
      <c r="BJ117" s="218"/>
      <c r="BK117" s="218"/>
      <c r="BL117" s="218"/>
      <c r="BM117" s="218"/>
      <c r="BN117" s="218"/>
      <c r="BO117" s="218"/>
      <c r="BP117" s="218"/>
      <c r="BQ117" s="218"/>
      <c r="BR117" s="218"/>
      <c r="BS117" s="218"/>
      <c r="BT117" s="218"/>
      <c r="BU117" s="218"/>
      <c r="BV117" s="218"/>
      <c r="BW117" s="218"/>
      <c r="BX117" s="218"/>
      <c r="BY117" s="218"/>
      <c r="BZ117" s="218"/>
      <c r="CA117" s="218"/>
      <c r="CB117" s="218"/>
      <c r="CC117" s="218"/>
      <c r="CD117" s="218"/>
      <c r="CE117" s="218"/>
      <c r="CF117" s="218"/>
      <c r="CG117" s="218"/>
      <c r="CH117" s="218"/>
      <c r="CI117" s="218"/>
      <c r="CJ117" s="218"/>
      <c r="CK117" s="218"/>
      <c r="CL117" s="218"/>
      <c r="CM117" s="218"/>
      <c r="CN117" s="218"/>
      <c r="CO117" s="218"/>
      <c r="CP117" s="218"/>
      <c r="CQ117" s="218"/>
      <c r="CR117" s="218"/>
    </row>
    <row r="118" s="127" customFormat="1" ht="100" hidden="1" customHeight="1" spans="1:96">
      <c r="A118" s="156" t="s">
        <v>58</v>
      </c>
      <c r="B118" s="148" t="s">
        <v>250</v>
      </c>
      <c r="C118" s="148"/>
      <c r="D118" s="148"/>
      <c r="E118" s="149"/>
      <c r="F118" s="149"/>
      <c r="G118" s="149"/>
      <c r="H118" s="149"/>
      <c r="I118" s="149"/>
      <c r="J118" s="148"/>
      <c r="K118" s="178">
        <f t="shared" ref="K118:AB118" si="36">SUM(K119)</f>
        <v>850</v>
      </c>
      <c r="L118" s="178">
        <f t="shared" si="36"/>
        <v>850</v>
      </c>
      <c r="M118" s="178">
        <f t="shared" si="36"/>
        <v>0</v>
      </c>
      <c r="N118" s="178">
        <f t="shared" si="36"/>
        <v>255</v>
      </c>
      <c r="O118" s="178">
        <f t="shared" si="36"/>
        <v>255</v>
      </c>
      <c r="P118" s="178">
        <f t="shared" si="36"/>
        <v>255</v>
      </c>
      <c r="Q118" s="178">
        <f t="shared" si="36"/>
        <v>0</v>
      </c>
      <c r="R118" s="178">
        <f t="shared" si="36"/>
        <v>0</v>
      </c>
      <c r="S118" s="178">
        <f t="shared" si="36"/>
        <v>0</v>
      </c>
      <c r="T118" s="178">
        <f t="shared" si="36"/>
        <v>0</v>
      </c>
      <c r="U118" s="178">
        <f t="shared" si="36"/>
        <v>0</v>
      </c>
      <c r="V118" s="178">
        <f t="shared" si="36"/>
        <v>0</v>
      </c>
      <c r="W118" s="178">
        <f t="shared" si="36"/>
        <v>0</v>
      </c>
      <c r="X118" s="178">
        <f t="shared" si="36"/>
        <v>0</v>
      </c>
      <c r="Y118" s="178">
        <f t="shared" si="36"/>
        <v>0</v>
      </c>
      <c r="Z118" s="178">
        <f t="shared" si="36"/>
        <v>0</v>
      </c>
      <c r="AA118" s="178">
        <f t="shared" si="36"/>
        <v>0</v>
      </c>
      <c r="AB118" s="178">
        <f t="shared" si="36"/>
        <v>0</v>
      </c>
      <c r="AC118" s="184"/>
      <c r="AD118" s="184"/>
      <c r="AE118" s="184"/>
      <c r="AF118" s="184"/>
      <c r="AG118" s="217"/>
      <c r="AH118" s="217"/>
      <c r="AI118" s="217"/>
      <c r="AJ118" s="217"/>
      <c r="AK118" s="217"/>
      <c r="AL118" s="217"/>
      <c r="AM118" s="217"/>
      <c r="AN118" s="218"/>
      <c r="AO118" s="218"/>
      <c r="AP118" s="218"/>
      <c r="AQ118" s="218"/>
      <c r="AR118" s="218"/>
      <c r="AS118" s="218"/>
      <c r="AT118" s="218"/>
      <c r="AU118" s="218"/>
      <c r="AV118" s="218"/>
      <c r="AW118" s="218"/>
      <c r="AX118" s="218"/>
      <c r="AY118" s="218"/>
      <c r="AZ118" s="218"/>
      <c r="BA118" s="218"/>
      <c r="BB118" s="218"/>
      <c r="BC118" s="218"/>
      <c r="BD118" s="218"/>
      <c r="BE118" s="218"/>
      <c r="BF118" s="218"/>
      <c r="BG118" s="218"/>
      <c r="BH118" s="218"/>
      <c r="BI118" s="218"/>
      <c r="BJ118" s="218"/>
      <c r="BK118" s="218"/>
      <c r="BL118" s="218"/>
      <c r="BM118" s="218"/>
      <c r="BN118" s="218"/>
      <c r="BO118" s="218"/>
      <c r="BP118" s="218"/>
      <c r="BQ118" s="218"/>
      <c r="BR118" s="218"/>
      <c r="BS118" s="218"/>
      <c r="BT118" s="218"/>
      <c r="BU118" s="218"/>
      <c r="BV118" s="218"/>
      <c r="BW118" s="218"/>
      <c r="BX118" s="218"/>
      <c r="BY118" s="218"/>
      <c r="BZ118" s="218"/>
      <c r="CA118" s="218"/>
      <c r="CB118" s="218"/>
      <c r="CC118" s="218"/>
      <c r="CD118" s="218"/>
      <c r="CE118" s="218"/>
      <c r="CF118" s="218"/>
      <c r="CG118" s="218"/>
      <c r="CH118" s="218"/>
      <c r="CI118" s="218"/>
      <c r="CJ118" s="218"/>
      <c r="CK118" s="218"/>
      <c r="CL118" s="218"/>
      <c r="CM118" s="218"/>
      <c r="CN118" s="218"/>
      <c r="CO118" s="218"/>
      <c r="CP118" s="218"/>
      <c r="CQ118" s="218"/>
      <c r="CR118" s="218"/>
    </row>
    <row r="119" s="124" customFormat="1" ht="153" hidden="1" customHeight="1" spans="1:97">
      <c r="A119" s="151">
        <v>26</v>
      </c>
      <c r="B119" s="152" t="s">
        <v>251</v>
      </c>
      <c r="C119" s="152">
        <v>2025</v>
      </c>
      <c r="D119" s="167" t="s">
        <v>252</v>
      </c>
      <c r="E119" s="152" t="s">
        <v>246</v>
      </c>
      <c r="F119" s="152" t="s">
        <v>253</v>
      </c>
      <c r="G119" s="152" t="s">
        <v>47</v>
      </c>
      <c r="H119" s="152" t="s">
        <v>48</v>
      </c>
      <c r="I119" s="152" t="s">
        <v>49</v>
      </c>
      <c r="J119" s="167" t="s">
        <v>254</v>
      </c>
      <c r="K119" s="175">
        <v>850</v>
      </c>
      <c r="L119" s="175">
        <v>850</v>
      </c>
      <c r="M119" s="175"/>
      <c r="N119" s="175">
        <v>255</v>
      </c>
      <c r="O119" s="175">
        <v>255</v>
      </c>
      <c r="P119" s="175">
        <v>255</v>
      </c>
      <c r="Q119" s="175"/>
      <c r="R119" s="175"/>
      <c r="S119" s="175"/>
      <c r="T119" s="175"/>
      <c r="U119" s="175"/>
      <c r="V119" s="175"/>
      <c r="W119" s="175"/>
      <c r="X119" s="175"/>
      <c r="Y119" s="175"/>
      <c r="Z119" s="175"/>
      <c r="AA119" s="175"/>
      <c r="AB119" s="175"/>
      <c r="AC119" s="152" t="s">
        <v>255</v>
      </c>
      <c r="AD119" s="152" t="s">
        <v>256</v>
      </c>
      <c r="AE119" s="152" t="s">
        <v>255</v>
      </c>
      <c r="AF119" s="152" t="s">
        <v>256</v>
      </c>
      <c r="AG119" s="152" t="s">
        <v>257</v>
      </c>
      <c r="AH119" s="167" t="s">
        <v>258</v>
      </c>
      <c r="AI119" s="167" t="s">
        <v>259</v>
      </c>
      <c r="AJ119" s="175" t="s">
        <v>402</v>
      </c>
      <c r="AK119" s="152" t="s">
        <v>403</v>
      </c>
      <c r="AL119" s="152" t="s">
        <v>367</v>
      </c>
      <c r="AN119" s="134"/>
      <c r="AO119" s="134"/>
      <c r="AP119" s="134"/>
      <c r="AQ119" s="134"/>
      <c r="AR119" s="134"/>
      <c r="AS119" s="134"/>
      <c r="AT119" s="134"/>
      <c r="AU119" s="134"/>
      <c r="AV119" s="134"/>
      <c r="AW119" s="134"/>
      <c r="AX119" s="134"/>
      <c r="AY119" s="134"/>
      <c r="AZ119" s="134"/>
      <c r="BA119" s="134"/>
      <c r="BB119" s="134"/>
      <c r="BC119" s="134"/>
      <c r="BD119" s="134"/>
      <c r="BE119" s="134"/>
      <c r="BF119" s="134"/>
      <c r="BG119" s="134"/>
      <c r="BH119" s="134"/>
      <c r="BI119" s="134"/>
      <c r="BJ119" s="134"/>
      <c r="BK119" s="134"/>
      <c r="BL119" s="134"/>
      <c r="BM119" s="134"/>
      <c r="BN119" s="134"/>
      <c r="BO119" s="134"/>
      <c r="BP119" s="134"/>
      <c r="BQ119" s="134"/>
      <c r="BR119" s="134"/>
      <c r="BS119" s="134"/>
      <c r="BT119" s="134"/>
      <c r="BU119" s="134"/>
      <c r="BV119" s="134"/>
      <c r="BW119" s="134"/>
      <c r="BX119" s="134"/>
      <c r="BY119" s="134"/>
      <c r="BZ119" s="134"/>
      <c r="CA119" s="134"/>
      <c r="CB119" s="134"/>
      <c r="CC119" s="134"/>
      <c r="CD119" s="134"/>
      <c r="CE119" s="134"/>
      <c r="CF119" s="134"/>
      <c r="CG119" s="134"/>
      <c r="CH119" s="134"/>
      <c r="CI119" s="134"/>
      <c r="CJ119" s="134"/>
      <c r="CK119" s="134"/>
      <c r="CL119" s="134"/>
      <c r="CM119" s="134"/>
      <c r="CN119" s="134"/>
      <c r="CO119" s="134"/>
      <c r="CP119" s="134"/>
      <c r="CQ119" s="134"/>
      <c r="CR119" s="134"/>
      <c r="CS119" s="213"/>
    </row>
    <row r="120" s="127" customFormat="1" ht="100" hidden="1" customHeight="1" spans="1:96">
      <c r="A120" s="149" t="s">
        <v>41</v>
      </c>
      <c r="B120" s="148" t="s">
        <v>260</v>
      </c>
      <c r="C120" s="148"/>
      <c r="D120" s="148"/>
      <c r="E120" s="149"/>
      <c r="F120" s="149"/>
      <c r="G120" s="149"/>
      <c r="H120" s="149"/>
      <c r="I120" s="149"/>
      <c r="J120" s="148"/>
      <c r="K120" s="178">
        <f t="shared" ref="K120:AB120" si="37">K121</f>
        <v>0</v>
      </c>
      <c r="L120" s="178">
        <f t="shared" si="37"/>
        <v>0</v>
      </c>
      <c r="M120" s="178">
        <f t="shared" si="37"/>
        <v>0</v>
      </c>
      <c r="N120" s="178">
        <f t="shared" si="37"/>
        <v>0</v>
      </c>
      <c r="O120" s="178">
        <f t="shared" si="37"/>
        <v>0</v>
      </c>
      <c r="P120" s="178">
        <f t="shared" si="37"/>
        <v>0</v>
      </c>
      <c r="Q120" s="178">
        <f t="shared" si="37"/>
        <v>0</v>
      </c>
      <c r="R120" s="178">
        <f t="shared" si="37"/>
        <v>0</v>
      </c>
      <c r="S120" s="178">
        <f t="shared" si="37"/>
        <v>0</v>
      </c>
      <c r="T120" s="178">
        <f t="shared" si="37"/>
        <v>0</v>
      </c>
      <c r="U120" s="178">
        <f t="shared" si="37"/>
        <v>0</v>
      </c>
      <c r="V120" s="178">
        <f t="shared" si="37"/>
        <v>0</v>
      </c>
      <c r="W120" s="178">
        <f t="shared" si="37"/>
        <v>0</v>
      </c>
      <c r="X120" s="178">
        <f t="shared" si="37"/>
        <v>0</v>
      </c>
      <c r="Y120" s="178">
        <f t="shared" si="37"/>
        <v>0</v>
      </c>
      <c r="Z120" s="178">
        <f t="shared" si="37"/>
        <v>0</v>
      </c>
      <c r="AA120" s="178">
        <f t="shared" si="37"/>
        <v>0</v>
      </c>
      <c r="AB120" s="178">
        <f t="shared" si="37"/>
        <v>0</v>
      </c>
      <c r="AC120" s="184"/>
      <c r="AD120" s="184"/>
      <c r="AE120" s="184"/>
      <c r="AF120" s="184"/>
      <c r="AG120" s="217"/>
      <c r="AH120" s="217"/>
      <c r="AI120" s="217"/>
      <c r="AJ120" s="217"/>
      <c r="AK120" s="217"/>
      <c r="AL120" s="217"/>
      <c r="AM120" s="217"/>
      <c r="AN120" s="218"/>
      <c r="AO120" s="218"/>
      <c r="AP120" s="218"/>
      <c r="AQ120" s="218"/>
      <c r="AR120" s="218"/>
      <c r="AS120" s="218"/>
      <c r="AT120" s="218"/>
      <c r="AU120" s="218"/>
      <c r="AV120" s="218"/>
      <c r="AW120" s="218"/>
      <c r="AX120" s="218"/>
      <c r="AY120" s="218"/>
      <c r="AZ120" s="218"/>
      <c r="BA120" s="218"/>
      <c r="BB120" s="218"/>
      <c r="BC120" s="218"/>
      <c r="BD120" s="218"/>
      <c r="BE120" s="218"/>
      <c r="BF120" s="218"/>
      <c r="BG120" s="218"/>
      <c r="BH120" s="218"/>
      <c r="BI120" s="218"/>
      <c r="BJ120" s="218"/>
      <c r="BK120" s="218"/>
      <c r="BL120" s="218"/>
      <c r="BM120" s="218"/>
      <c r="BN120" s="218"/>
      <c r="BO120" s="218"/>
      <c r="BP120" s="218"/>
      <c r="BQ120" s="218"/>
      <c r="BR120" s="218"/>
      <c r="BS120" s="218"/>
      <c r="BT120" s="218"/>
      <c r="BU120" s="218"/>
      <c r="BV120" s="218"/>
      <c r="BW120" s="218"/>
      <c r="BX120" s="218"/>
      <c r="BY120" s="218"/>
      <c r="BZ120" s="218"/>
      <c r="CA120" s="218"/>
      <c r="CB120" s="218"/>
      <c r="CC120" s="218"/>
      <c r="CD120" s="218"/>
      <c r="CE120" s="218"/>
      <c r="CF120" s="218"/>
      <c r="CG120" s="218"/>
      <c r="CH120" s="218"/>
      <c r="CI120" s="218"/>
      <c r="CJ120" s="218"/>
      <c r="CK120" s="218"/>
      <c r="CL120" s="218"/>
      <c r="CM120" s="218"/>
      <c r="CN120" s="218"/>
      <c r="CO120" s="218"/>
      <c r="CP120" s="218"/>
      <c r="CQ120" s="218"/>
      <c r="CR120" s="218"/>
    </row>
    <row r="121" s="127" customFormat="1" ht="100" hidden="1" customHeight="1" spans="1:96">
      <c r="A121" s="156" t="s">
        <v>58</v>
      </c>
      <c r="B121" s="148" t="s">
        <v>261</v>
      </c>
      <c r="C121" s="148"/>
      <c r="D121" s="148"/>
      <c r="E121" s="149"/>
      <c r="F121" s="149"/>
      <c r="G121" s="149"/>
      <c r="H121" s="149"/>
      <c r="I121" s="149"/>
      <c r="J121" s="148"/>
      <c r="K121" s="178"/>
      <c r="L121" s="178"/>
      <c r="M121" s="178"/>
      <c r="N121" s="178"/>
      <c r="O121" s="178"/>
      <c r="P121" s="178"/>
      <c r="Q121" s="178"/>
      <c r="R121" s="178"/>
      <c r="S121" s="178"/>
      <c r="T121" s="178"/>
      <c r="U121" s="178"/>
      <c r="V121" s="178"/>
      <c r="W121" s="178"/>
      <c r="X121" s="178"/>
      <c r="Y121" s="178"/>
      <c r="Z121" s="178"/>
      <c r="AA121" s="178"/>
      <c r="AB121" s="178"/>
      <c r="AC121" s="184"/>
      <c r="AD121" s="184"/>
      <c r="AE121" s="184"/>
      <c r="AF121" s="184"/>
      <c r="AG121" s="217"/>
      <c r="AH121" s="217"/>
      <c r="AI121" s="217"/>
      <c r="AJ121" s="217"/>
      <c r="AK121" s="217"/>
      <c r="AL121" s="217"/>
      <c r="AM121" s="217"/>
      <c r="AN121" s="218"/>
      <c r="AO121" s="218"/>
      <c r="AP121" s="218"/>
      <c r="AQ121" s="218"/>
      <c r="AR121" s="218"/>
      <c r="AS121" s="218"/>
      <c r="AT121" s="218"/>
      <c r="AU121" s="218"/>
      <c r="AV121" s="218"/>
      <c r="AW121" s="218"/>
      <c r="AX121" s="218"/>
      <c r="AY121" s="218"/>
      <c r="AZ121" s="218"/>
      <c r="BA121" s="218"/>
      <c r="BB121" s="218"/>
      <c r="BC121" s="218"/>
      <c r="BD121" s="218"/>
      <c r="BE121" s="218"/>
      <c r="BF121" s="218"/>
      <c r="BG121" s="218"/>
      <c r="BH121" s="218"/>
      <c r="BI121" s="218"/>
      <c r="BJ121" s="218"/>
      <c r="BK121" s="218"/>
      <c r="BL121" s="218"/>
      <c r="BM121" s="218"/>
      <c r="BN121" s="218"/>
      <c r="BO121" s="218"/>
      <c r="BP121" s="218"/>
      <c r="BQ121" s="218"/>
      <c r="BR121" s="218"/>
      <c r="BS121" s="218"/>
      <c r="BT121" s="218"/>
      <c r="BU121" s="218"/>
      <c r="BV121" s="218"/>
      <c r="BW121" s="218"/>
      <c r="BX121" s="218"/>
      <c r="BY121" s="218"/>
      <c r="BZ121" s="218"/>
      <c r="CA121" s="218"/>
      <c r="CB121" s="218"/>
      <c r="CC121" s="218"/>
      <c r="CD121" s="218"/>
      <c r="CE121" s="218"/>
      <c r="CF121" s="218"/>
      <c r="CG121" s="218"/>
      <c r="CH121" s="218"/>
      <c r="CI121" s="218"/>
      <c r="CJ121" s="218"/>
      <c r="CK121" s="218"/>
      <c r="CL121" s="218"/>
      <c r="CM121" s="218"/>
      <c r="CN121" s="218"/>
      <c r="CO121" s="218"/>
      <c r="CP121" s="218"/>
      <c r="CQ121" s="218"/>
      <c r="CR121" s="218"/>
    </row>
    <row r="122" s="127" customFormat="1" ht="100" hidden="1" customHeight="1" spans="1:96">
      <c r="A122" s="147" t="s">
        <v>39</v>
      </c>
      <c r="B122" s="148" t="s">
        <v>262</v>
      </c>
      <c r="C122" s="148"/>
      <c r="D122" s="148"/>
      <c r="E122" s="149"/>
      <c r="F122" s="149"/>
      <c r="G122" s="149"/>
      <c r="H122" s="149"/>
      <c r="I122" s="149"/>
      <c r="J122" s="148"/>
      <c r="K122" s="178">
        <f t="shared" ref="K122:AB122" si="38">K123</f>
        <v>0</v>
      </c>
      <c r="L122" s="178">
        <f t="shared" si="38"/>
        <v>0</v>
      </c>
      <c r="M122" s="178">
        <f t="shared" si="38"/>
        <v>0</v>
      </c>
      <c r="N122" s="178">
        <f t="shared" si="38"/>
        <v>0</v>
      </c>
      <c r="O122" s="178">
        <f t="shared" si="38"/>
        <v>0</v>
      </c>
      <c r="P122" s="178">
        <f t="shared" si="38"/>
        <v>0</v>
      </c>
      <c r="Q122" s="178">
        <f t="shared" si="38"/>
        <v>0</v>
      </c>
      <c r="R122" s="178">
        <f t="shared" si="38"/>
        <v>0</v>
      </c>
      <c r="S122" s="178">
        <f t="shared" si="38"/>
        <v>0</v>
      </c>
      <c r="T122" s="178">
        <f t="shared" si="38"/>
        <v>0</v>
      </c>
      <c r="U122" s="178">
        <f t="shared" si="38"/>
        <v>0</v>
      </c>
      <c r="V122" s="178">
        <f t="shared" si="38"/>
        <v>0</v>
      </c>
      <c r="W122" s="178">
        <f t="shared" si="38"/>
        <v>0</v>
      </c>
      <c r="X122" s="178">
        <f t="shared" si="38"/>
        <v>0</v>
      </c>
      <c r="Y122" s="178">
        <f t="shared" si="38"/>
        <v>0</v>
      </c>
      <c r="Z122" s="178">
        <f t="shared" si="38"/>
        <v>0</v>
      </c>
      <c r="AA122" s="178">
        <f t="shared" si="38"/>
        <v>0</v>
      </c>
      <c r="AB122" s="178">
        <f t="shared" si="38"/>
        <v>0</v>
      </c>
      <c r="AC122" s="184"/>
      <c r="AD122" s="184"/>
      <c r="AE122" s="184"/>
      <c r="AF122" s="184"/>
      <c r="AG122" s="217"/>
      <c r="AH122" s="217"/>
      <c r="AI122" s="217"/>
      <c r="AJ122" s="217"/>
      <c r="AK122" s="217"/>
      <c r="AL122" s="217"/>
      <c r="AM122" s="217"/>
      <c r="AN122" s="218"/>
      <c r="AO122" s="218"/>
      <c r="AP122" s="218"/>
      <c r="AQ122" s="218"/>
      <c r="AR122" s="218"/>
      <c r="AS122" s="218"/>
      <c r="AT122" s="218"/>
      <c r="AU122" s="218"/>
      <c r="AV122" s="218"/>
      <c r="AW122" s="218"/>
      <c r="AX122" s="218"/>
      <c r="AY122" s="218"/>
      <c r="AZ122" s="218"/>
      <c r="BA122" s="218"/>
      <c r="BB122" s="218"/>
      <c r="BC122" s="218"/>
      <c r="BD122" s="218"/>
      <c r="BE122" s="218"/>
      <c r="BF122" s="218"/>
      <c r="BG122" s="218"/>
      <c r="BH122" s="218"/>
      <c r="BI122" s="218"/>
      <c r="BJ122" s="218"/>
      <c r="BK122" s="218"/>
      <c r="BL122" s="218"/>
      <c r="BM122" s="218"/>
      <c r="BN122" s="218"/>
      <c r="BO122" s="218"/>
      <c r="BP122" s="218"/>
      <c r="BQ122" s="218"/>
      <c r="BR122" s="218"/>
      <c r="BS122" s="218"/>
      <c r="BT122" s="218"/>
      <c r="BU122" s="218"/>
      <c r="BV122" s="218"/>
      <c r="BW122" s="218"/>
      <c r="BX122" s="218"/>
      <c r="BY122" s="218"/>
      <c r="BZ122" s="218"/>
      <c r="CA122" s="218"/>
      <c r="CB122" s="218"/>
      <c r="CC122" s="218"/>
      <c r="CD122" s="218"/>
      <c r="CE122" s="218"/>
      <c r="CF122" s="218"/>
      <c r="CG122" s="218"/>
      <c r="CH122" s="218"/>
      <c r="CI122" s="218"/>
      <c r="CJ122" s="218"/>
      <c r="CK122" s="218"/>
      <c r="CL122" s="218"/>
      <c r="CM122" s="218"/>
      <c r="CN122" s="218"/>
      <c r="CO122" s="218"/>
      <c r="CP122" s="218"/>
      <c r="CQ122" s="218"/>
      <c r="CR122" s="218"/>
    </row>
    <row r="123" s="127" customFormat="1" ht="100" hidden="1" customHeight="1" spans="1:96">
      <c r="A123" s="147" t="s">
        <v>41</v>
      </c>
      <c r="B123" s="148" t="s">
        <v>262</v>
      </c>
      <c r="C123" s="148"/>
      <c r="D123" s="148"/>
      <c r="E123" s="149"/>
      <c r="F123" s="149"/>
      <c r="G123" s="149"/>
      <c r="H123" s="149"/>
      <c r="I123" s="149"/>
      <c r="J123" s="148"/>
      <c r="K123" s="178">
        <f t="shared" ref="K123:AB123" si="39">K124</f>
        <v>0</v>
      </c>
      <c r="L123" s="178">
        <f t="shared" si="39"/>
        <v>0</v>
      </c>
      <c r="M123" s="178">
        <f t="shared" si="39"/>
        <v>0</v>
      </c>
      <c r="N123" s="178">
        <f t="shared" si="39"/>
        <v>0</v>
      </c>
      <c r="O123" s="178">
        <f t="shared" si="39"/>
        <v>0</v>
      </c>
      <c r="P123" s="178">
        <f t="shared" si="39"/>
        <v>0</v>
      </c>
      <c r="Q123" s="178">
        <f t="shared" si="39"/>
        <v>0</v>
      </c>
      <c r="R123" s="178">
        <f t="shared" si="39"/>
        <v>0</v>
      </c>
      <c r="S123" s="178">
        <f t="shared" si="39"/>
        <v>0</v>
      </c>
      <c r="T123" s="178">
        <f t="shared" si="39"/>
        <v>0</v>
      </c>
      <c r="U123" s="178">
        <f t="shared" si="39"/>
        <v>0</v>
      </c>
      <c r="V123" s="178">
        <f t="shared" si="39"/>
        <v>0</v>
      </c>
      <c r="W123" s="178">
        <f t="shared" si="39"/>
        <v>0</v>
      </c>
      <c r="X123" s="178">
        <f t="shared" si="39"/>
        <v>0</v>
      </c>
      <c r="Y123" s="178">
        <f t="shared" si="39"/>
        <v>0</v>
      </c>
      <c r="Z123" s="178">
        <f t="shared" si="39"/>
        <v>0</v>
      </c>
      <c r="AA123" s="178">
        <f t="shared" si="39"/>
        <v>0</v>
      </c>
      <c r="AB123" s="178">
        <f t="shared" si="39"/>
        <v>0</v>
      </c>
      <c r="AC123" s="184"/>
      <c r="AD123" s="184"/>
      <c r="AE123" s="184"/>
      <c r="AF123" s="184"/>
      <c r="AG123" s="217"/>
      <c r="AH123" s="217"/>
      <c r="AI123" s="217"/>
      <c r="AJ123" s="217"/>
      <c r="AK123" s="217"/>
      <c r="AL123" s="217"/>
      <c r="AM123" s="217"/>
      <c r="AN123" s="218"/>
      <c r="AO123" s="218"/>
      <c r="AP123" s="218"/>
      <c r="AQ123" s="218"/>
      <c r="AR123" s="218"/>
      <c r="AS123" s="218"/>
      <c r="AT123" s="218"/>
      <c r="AU123" s="218"/>
      <c r="AV123" s="218"/>
      <c r="AW123" s="218"/>
      <c r="AX123" s="218"/>
      <c r="AY123" s="218"/>
      <c r="AZ123" s="218"/>
      <c r="BA123" s="218"/>
      <c r="BB123" s="218"/>
      <c r="BC123" s="218"/>
      <c r="BD123" s="218"/>
      <c r="BE123" s="218"/>
      <c r="BF123" s="218"/>
      <c r="BG123" s="218"/>
      <c r="BH123" s="218"/>
      <c r="BI123" s="218"/>
      <c r="BJ123" s="218"/>
      <c r="BK123" s="218"/>
      <c r="BL123" s="218"/>
      <c r="BM123" s="218"/>
      <c r="BN123" s="218"/>
      <c r="BO123" s="218"/>
      <c r="BP123" s="218"/>
      <c r="BQ123" s="218"/>
      <c r="BR123" s="218"/>
      <c r="BS123" s="218"/>
      <c r="BT123" s="218"/>
      <c r="BU123" s="218"/>
      <c r="BV123" s="218"/>
      <c r="BW123" s="218"/>
      <c r="BX123" s="218"/>
      <c r="BY123" s="218"/>
      <c r="BZ123" s="218"/>
      <c r="CA123" s="218"/>
      <c r="CB123" s="218"/>
      <c r="CC123" s="218"/>
      <c r="CD123" s="218"/>
      <c r="CE123" s="218"/>
      <c r="CF123" s="218"/>
      <c r="CG123" s="218"/>
      <c r="CH123" s="218"/>
      <c r="CI123" s="218"/>
      <c r="CJ123" s="218"/>
      <c r="CK123" s="218"/>
      <c r="CL123" s="218"/>
      <c r="CM123" s="218"/>
      <c r="CN123" s="218"/>
      <c r="CO123" s="218"/>
      <c r="CP123" s="218"/>
      <c r="CQ123" s="218"/>
      <c r="CR123" s="218"/>
    </row>
    <row r="124" s="127" customFormat="1" ht="100" hidden="1" customHeight="1" spans="1:96">
      <c r="A124" s="147" t="s">
        <v>58</v>
      </c>
      <c r="B124" s="148" t="s">
        <v>262</v>
      </c>
      <c r="C124" s="148"/>
      <c r="D124" s="148"/>
      <c r="E124" s="149"/>
      <c r="F124" s="149"/>
      <c r="G124" s="149"/>
      <c r="H124" s="149"/>
      <c r="I124" s="149"/>
      <c r="J124" s="148"/>
      <c r="K124" s="178"/>
      <c r="L124" s="178"/>
      <c r="M124" s="178"/>
      <c r="N124" s="178"/>
      <c r="O124" s="178"/>
      <c r="P124" s="178"/>
      <c r="Q124" s="178"/>
      <c r="R124" s="178"/>
      <c r="S124" s="178"/>
      <c r="T124" s="178"/>
      <c r="U124" s="178"/>
      <c r="V124" s="178"/>
      <c r="W124" s="178"/>
      <c r="X124" s="178"/>
      <c r="Y124" s="178"/>
      <c r="Z124" s="178"/>
      <c r="AA124" s="178"/>
      <c r="AB124" s="178"/>
      <c r="AC124" s="184"/>
      <c r="AD124" s="184"/>
      <c r="AE124" s="184"/>
      <c r="AF124" s="184"/>
      <c r="AG124" s="217"/>
      <c r="AH124" s="217"/>
      <c r="AI124" s="217"/>
      <c r="AJ124" s="217"/>
      <c r="AK124" s="217"/>
      <c r="AL124" s="217"/>
      <c r="AM124" s="217"/>
      <c r="AN124" s="218"/>
      <c r="AO124" s="218"/>
      <c r="AP124" s="218"/>
      <c r="AQ124" s="218"/>
      <c r="AR124" s="218"/>
      <c r="AS124" s="218"/>
      <c r="AT124" s="218"/>
      <c r="AU124" s="218"/>
      <c r="AV124" s="218"/>
      <c r="AW124" s="218"/>
      <c r="AX124" s="218"/>
      <c r="AY124" s="218"/>
      <c r="AZ124" s="218"/>
      <c r="BA124" s="218"/>
      <c r="BB124" s="218"/>
      <c r="BC124" s="218"/>
      <c r="BD124" s="218"/>
      <c r="BE124" s="218"/>
      <c r="BF124" s="218"/>
      <c r="BG124" s="218"/>
      <c r="BH124" s="218"/>
      <c r="BI124" s="218"/>
      <c r="BJ124" s="218"/>
      <c r="BK124" s="218"/>
      <c r="BL124" s="218"/>
      <c r="BM124" s="218"/>
      <c r="BN124" s="218"/>
      <c r="BO124" s="218"/>
      <c r="BP124" s="218"/>
      <c r="BQ124" s="218"/>
      <c r="BR124" s="218"/>
      <c r="BS124" s="218"/>
      <c r="BT124" s="218"/>
      <c r="BU124" s="218"/>
      <c r="BV124" s="218"/>
      <c r="BW124" s="218"/>
      <c r="BX124" s="218"/>
      <c r="BY124" s="218"/>
      <c r="BZ124" s="218"/>
      <c r="CA124" s="218"/>
      <c r="CB124" s="218"/>
      <c r="CC124" s="218"/>
      <c r="CD124" s="218"/>
      <c r="CE124" s="218"/>
      <c r="CF124" s="218"/>
      <c r="CG124" s="218"/>
      <c r="CH124" s="218"/>
      <c r="CI124" s="218"/>
      <c r="CJ124" s="218"/>
      <c r="CK124" s="218"/>
      <c r="CL124" s="218"/>
      <c r="CM124" s="218"/>
      <c r="CN124" s="218"/>
      <c r="CO124" s="218"/>
      <c r="CP124" s="218"/>
      <c r="CQ124" s="218"/>
      <c r="CR124" s="218"/>
    </row>
    <row r="125" s="127" customFormat="1" ht="100" hidden="1" customHeight="1" spans="1:96">
      <c r="A125" s="147" t="s">
        <v>39</v>
      </c>
      <c r="B125" s="148" t="s">
        <v>79</v>
      </c>
      <c r="C125" s="148"/>
      <c r="D125" s="148"/>
      <c r="E125" s="149"/>
      <c r="F125" s="149"/>
      <c r="G125" s="149"/>
      <c r="H125" s="149"/>
      <c r="I125" s="149"/>
      <c r="J125" s="148"/>
      <c r="K125" s="178">
        <f t="shared" ref="K125:AB125" si="40">K126</f>
        <v>3962</v>
      </c>
      <c r="L125" s="178">
        <f t="shared" si="40"/>
        <v>3962</v>
      </c>
      <c r="M125" s="178">
        <f t="shared" si="40"/>
        <v>0</v>
      </c>
      <c r="N125" s="178">
        <f t="shared" si="40"/>
        <v>37</v>
      </c>
      <c r="O125" s="178">
        <f t="shared" si="40"/>
        <v>37</v>
      </c>
      <c r="P125" s="178">
        <f t="shared" si="40"/>
        <v>0</v>
      </c>
      <c r="Q125" s="178">
        <f t="shared" si="40"/>
        <v>37</v>
      </c>
      <c r="R125" s="178">
        <f t="shared" si="40"/>
        <v>0</v>
      </c>
      <c r="S125" s="178">
        <f t="shared" si="40"/>
        <v>0</v>
      </c>
      <c r="T125" s="178">
        <f t="shared" si="40"/>
        <v>0</v>
      </c>
      <c r="U125" s="178">
        <f t="shared" si="40"/>
        <v>0</v>
      </c>
      <c r="V125" s="178">
        <f t="shared" si="40"/>
        <v>0</v>
      </c>
      <c r="W125" s="178">
        <f t="shared" si="40"/>
        <v>0</v>
      </c>
      <c r="X125" s="178">
        <f t="shared" si="40"/>
        <v>0</v>
      </c>
      <c r="Y125" s="178">
        <f t="shared" si="40"/>
        <v>0</v>
      </c>
      <c r="Z125" s="178">
        <f t="shared" si="40"/>
        <v>0</v>
      </c>
      <c r="AA125" s="178">
        <f t="shared" si="40"/>
        <v>0</v>
      </c>
      <c r="AB125" s="178">
        <f t="shared" si="40"/>
        <v>0</v>
      </c>
      <c r="AC125" s="184"/>
      <c r="AD125" s="184"/>
      <c r="AE125" s="184"/>
      <c r="AF125" s="184"/>
      <c r="AG125" s="217"/>
      <c r="AH125" s="217"/>
      <c r="AI125" s="217"/>
      <c r="AJ125" s="217"/>
      <c r="AK125" s="217"/>
      <c r="AL125" s="217"/>
      <c r="AM125" s="217"/>
      <c r="AN125" s="218"/>
      <c r="AO125" s="218"/>
      <c r="AP125" s="218"/>
      <c r="AQ125" s="218"/>
      <c r="AR125" s="218"/>
      <c r="AS125" s="218"/>
      <c r="AT125" s="218"/>
      <c r="AU125" s="218"/>
      <c r="AV125" s="218"/>
      <c r="AW125" s="218"/>
      <c r="AX125" s="218"/>
      <c r="AY125" s="218"/>
      <c r="AZ125" s="218"/>
      <c r="BA125" s="218"/>
      <c r="BB125" s="218"/>
      <c r="BC125" s="218"/>
      <c r="BD125" s="218"/>
      <c r="BE125" s="218"/>
      <c r="BF125" s="218"/>
      <c r="BG125" s="218"/>
      <c r="BH125" s="218"/>
      <c r="BI125" s="218"/>
      <c r="BJ125" s="218"/>
      <c r="BK125" s="218"/>
      <c r="BL125" s="218"/>
      <c r="BM125" s="218"/>
      <c r="BN125" s="218"/>
      <c r="BO125" s="218"/>
      <c r="BP125" s="218"/>
      <c r="BQ125" s="218"/>
      <c r="BR125" s="218"/>
      <c r="BS125" s="218"/>
      <c r="BT125" s="218"/>
      <c r="BU125" s="218"/>
      <c r="BV125" s="218"/>
      <c r="BW125" s="218"/>
      <c r="BX125" s="218"/>
      <c r="BY125" s="218"/>
      <c r="BZ125" s="218"/>
      <c r="CA125" s="218"/>
      <c r="CB125" s="218"/>
      <c r="CC125" s="218"/>
      <c r="CD125" s="218"/>
      <c r="CE125" s="218"/>
      <c r="CF125" s="218"/>
      <c r="CG125" s="218"/>
      <c r="CH125" s="218"/>
      <c r="CI125" s="218"/>
      <c r="CJ125" s="218"/>
      <c r="CK125" s="218"/>
      <c r="CL125" s="218"/>
      <c r="CM125" s="218"/>
      <c r="CN125" s="218"/>
      <c r="CO125" s="218"/>
      <c r="CP125" s="218"/>
      <c r="CQ125" s="218"/>
      <c r="CR125" s="218"/>
    </row>
    <row r="126" s="127" customFormat="1" ht="100" hidden="1" customHeight="1" spans="1:96">
      <c r="A126" s="147" t="s">
        <v>41</v>
      </c>
      <c r="B126" s="148" t="s">
        <v>79</v>
      </c>
      <c r="C126" s="148"/>
      <c r="D126" s="148"/>
      <c r="E126" s="149"/>
      <c r="F126" s="149"/>
      <c r="G126" s="149"/>
      <c r="H126" s="149"/>
      <c r="I126" s="149"/>
      <c r="J126" s="148"/>
      <c r="K126" s="178">
        <f t="shared" ref="K126:AB126" si="41">K127+K128</f>
        <v>3962</v>
      </c>
      <c r="L126" s="178">
        <f t="shared" si="41"/>
        <v>3962</v>
      </c>
      <c r="M126" s="178">
        <f t="shared" si="41"/>
        <v>0</v>
      </c>
      <c r="N126" s="178">
        <f t="shared" si="41"/>
        <v>37</v>
      </c>
      <c r="O126" s="178">
        <f t="shared" si="41"/>
        <v>37</v>
      </c>
      <c r="P126" s="178">
        <f t="shared" si="41"/>
        <v>0</v>
      </c>
      <c r="Q126" s="178">
        <f t="shared" si="41"/>
        <v>37</v>
      </c>
      <c r="R126" s="178">
        <f t="shared" si="41"/>
        <v>0</v>
      </c>
      <c r="S126" s="178">
        <f t="shared" si="41"/>
        <v>0</v>
      </c>
      <c r="T126" s="178">
        <f t="shared" si="41"/>
        <v>0</v>
      </c>
      <c r="U126" s="178">
        <f t="shared" si="41"/>
        <v>0</v>
      </c>
      <c r="V126" s="178">
        <f t="shared" si="41"/>
        <v>0</v>
      </c>
      <c r="W126" s="178">
        <f t="shared" si="41"/>
        <v>0</v>
      </c>
      <c r="X126" s="178">
        <f t="shared" si="41"/>
        <v>0</v>
      </c>
      <c r="Y126" s="178">
        <f t="shared" si="41"/>
        <v>0</v>
      </c>
      <c r="Z126" s="178">
        <f t="shared" si="41"/>
        <v>0</v>
      </c>
      <c r="AA126" s="178">
        <f t="shared" si="41"/>
        <v>0</v>
      </c>
      <c r="AB126" s="178">
        <f t="shared" si="41"/>
        <v>0</v>
      </c>
      <c r="AC126" s="216"/>
      <c r="AD126" s="184"/>
      <c r="AE126" s="184"/>
      <c r="AF126" s="184"/>
      <c r="AG126" s="217"/>
      <c r="AH126" s="217"/>
      <c r="AI126" s="217"/>
      <c r="AJ126" s="217"/>
      <c r="AK126" s="217"/>
      <c r="AL126" s="217"/>
      <c r="AM126" s="217"/>
      <c r="AN126" s="218"/>
      <c r="AO126" s="218"/>
      <c r="AP126" s="218"/>
      <c r="AQ126" s="218"/>
      <c r="AR126" s="218"/>
      <c r="AS126" s="218"/>
      <c r="AT126" s="218"/>
      <c r="AU126" s="218"/>
      <c r="AV126" s="218"/>
      <c r="AW126" s="218"/>
      <c r="AX126" s="218"/>
      <c r="AY126" s="218"/>
      <c r="AZ126" s="218"/>
      <c r="BA126" s="218"/>
      <c r="BB126" s="218"/>
      <c r="BC126" s="218"/>
      <c r="BD126" s="218"/>
      <c r="BE126" s="218"/>
      <c r="BF126" s="218"/>
      <c r="BG126" s="218"/>
      <c r="BH126" s="218"/>
      <c r="BI126" s="218"/>
      <c r="BJ126" s="218"/>
      <c r="BK126" s="218"/>
      <c r="BL126" s="218"/>
      <c r="BM126" s="218"/>
      <c r="BN126" s="218"/>
      <c r="BO126" s="218"/>
      <c r="BP126" s="218"/>
      <c r="BQ126" s="218"/>
      <c r="BR126" s="218"/>
      <c r="BS126" s="218"/>
      <c r="BT126" s="218"/>
      <c r="BU126" s="218"/>
      <c r="BV126" s="218"/>
      <c r="BW126" s="218"/>
      <c r="BX126" s="218"/>
      <c r="BY126" s="218"/>
      <c r="BZ126" s="218"/>
      <c r="CA126" s="218"/>
      <c r="CB126" s="218"/>
      <c r="CC126" s="218"/>
      <c r="CD126" s="218"/>
      <c r="CE126" s="218"/>
      <c r="CF126" s="218"/>
      <c r="CG126" s="218"/>
      <c r="CH126" s="218"/>
      <c r="CI126" s="218"/>
      <c r="CJ126" s="218"/>
      <c r="CK126" s="218"/>
      <c r="CL126" s="218"/>
      <c r="CM126" s="218"/>
      <c r="CN126" s="218"/>
      <c r="CO126" s="218"/>
      <c r="CP126" s="218"/>
      <c r="CQ126" s="218"/>
      <c r="CR126" s="218"/>
    </row>
    <row r="127" s="127" customFormat="1" ht="100" hidden="1" customHeight="1" spans="1:96">
      <c r="A127" s="156" t="s">
        <v>58</v>
      </c>
      <c r="B127" s="148" t="s">
        <v>263</v>
      </c>
      <c r="C127" s="148"/>
      <c r="D127" s="148"/>
      <c r="E127" s="149"/>
      <c r="F127" s="149"/>
      <c r="G127" s="149"/>
      <c r="H127" s="149"/>
      <c r="I127" s="149"/>
      <c r="J127" s="148"/>
      <c r="K127" s="178"/>
      <c r="L127" s="178"/>
      <c r="M127" s="178"/>
      <c r="N127" s="178"/>
      <c r="O127" s="178"/>
      <c r="P127" s="178"/>
      <c r="Q127" s="178"/>
      <c r="R127" s="178"/>
      <c r="S127" s="178"/>
      <c r="T127" s="178"/>
      <c r="U127" s="178"/>
      <c r="V127" s="178"/>
      <c r="W127" s="178"/>
      <c r="X127" s="178"/>
      <c r="Y127" s="178"/>
      <c r="Z127" s="178"/>
      <c r="AA127" s="178"/>
      <c r="AB127" s="178"/>
      <c r="AC127" s="184"/>
      <c r="AD127" s="184"/>
      <c r="AE127" s="184"/>
      <c r="AF127" s="184"/>
      <c r="AG127" s="217"/>
      <c r="AH127" s="217"/>
      <c r="AI127" s="217"/>
      <c r="AJ127" s="217"/>
      <c r="AK127" s="217"/>
      <c r="AL127" s="217"/>
      <c r="AM127" s="217"/>
      <c r="AN127" s="218"/>
      <c r="AO127" s="218"/>
      <c r="AP127" s="218"/>
      <c r="AQ127" s="218"/>
      <c r="AR127" s="218"/>
      <c r="AS127" s="218"/>
      <c r="AT127" s="218"/>
      <c r="AU127" s="218"/>
      <c r="AV127" s="218"/>
      <c r="AW127" s="218"/>
      <c r="AX127" s="218"/>
      <c r="AY127" s="218"/>
      <c r="AZ127" s="218"/>
      <c r="BA127" s="218"/>
      <c r="BB127" s="218"/>
      <c r="BC127" s="218"/>
      <c r="BD127" s="218"/>
      <c r="BE127" s="218"/>
      <c r="BF127" s="218"/>
      <c r="BG127" s="218"/>
      <c r="BH127" s="218"/>
      <c r="BI127" s="218"/>
      <c r="BJ127" s="218"/>
      <c r="BK127" s="218"/>
      <c r="BL127" s="218"/>
      <c r="BM127" s="218"/>
      <c r="BN127" s="218"/>
      <c r="BO127" s="218"/>
      <c r="BP127" s="218"/>
      <c r="BQ127" s="218"/>
      <c r="BR127" s="218"/>
      <c r="BS127" s="218"/>
      <c r="BT127" s="218"/>
      <c r="BU127" s="218"/>
      <c r="BV127" s="218"/>
      <c r="BW127" s="218"/>
      <c r="BX127" s="218"/>
      <c r="BY127" s="218"/>
      <c r="BZ127" s="218"/>
      <c r="CA127" s="218"/>
      <c r="CB127" s="218"/>
      <c r="CC127" s="218"/>
      <c r="CD127" s="218"/>
      <c r="CE127" s="218"/>
      <c r="CF127" s="218"/>
      <c r="CG127" s="218"/>
      <c r="CH127" s="218"/>
      <c r="CI127" s="218"/>
      <c r="CJ127" s="218"/>
      <c r="CK127" s="218"/>
      <c r="CL127" s="218"/>
      <c r="CM127" s="218"/>
      <c r="CN127" s="218"/>
      <c r="CO127" s="218"/>
      <c r="CP127" s="218"/>
      <c r="CQ127" s="218"/>
      <c r="CR127" s="218"/>
    </row>
    <row r="128" s="127" customFormat="1" ht="100" hidden="1" customHeight="1" spans="1:96">
      <c r="A128" s="156" t="s">
        <v>58</v>
      </c>
      <c r="B128" s="148" t="s">
        <v>264</v>
      </c>
      <c r="C128" s="148"/>
      <c r="D128" s="148"/>
      <c r="E128" s="149"/>
      <c r="F128" s="149"/>
      <c r="G128" s="149"/>
      <c r="H128" s="149"/>
      <c r="I128" s="149"/>
      <c r="J128" s="148"/>
      <c r="K128" s="178">
        <f t="shared" ref="K128:AB128" si="42">SUM(K129)</f>
        <v>3962</v>
      </c>
      <c r="L128" s="178">
        <f t="shared" si="42"/>
        <v>3962</v>
      </c>
      <c r="M128" s="178">
        <f t="shared" si="42"/>
        <v>0</v>
      </c>
      <c r="N128" s="178">
        <f t="shared" si="42"/>
        <v>37</v>
      </c>
      <c r="O128" s="178">
        <f t="shared" si="42"/>
        <v>37</v>
      </c>
      <c r="P128" s="178">
        <f t="shared" si="42"/>
        <v>0</v>
      </c>
      <c r="Q128" s="178">
        <f t="shared" si="42"/>
        <v>37</v>
      </c>
      <c r="R128" s="178">
        <f t="shared" si="42"/>
        <v>0</v>
      </c>
      <c r="S128" s="178">
        <f t="shared" si="42"/>
        <v>0</v>
      </c>
      <c r="T128" s="178">
        <f t="shared" si="42"/>
        <v>0</v>
      </c>
      <c r="U128" s="178">
        <f t="shared" si="42"/>
        <v>0</v>
      </c>
      <c r="V128" s="178">
        <f t="shared" si="42"/>
        <v>0</v>
      </c>
      <c r="W128" s="178">
        <f t="shared" si="42"/>
        <v>0</v>
      </c>
      <c r="X128" s="178">
        <f t="shared" si="42"/>
        <v>0</v>
      </c>
      <c r="Y128" s="178">
        <f t="shared" si="42"/>
        <v>0</v>
      </c>
      <c r="Z128" s="178">
        <f t="shared" si="42"/>
        <v>0</v>
      </c>
      <c r="AA128" s="178">
        <f t="shared" si="42"/>
        <v>0</v>
      </c>
      <c r="AB128" s="178">
        <f t="shared" si="42"/>
        <v>0</v>
      </c>
      <c r="AC128" s="184"/>
      <c r="AD128" s="184"/>
      <c r="AE128" s="184"/>
      <c r="AF128" s="184"/>
      <c r="AG128" s="217"/>
      <c r="AH128" s="217"/>
      <c r="AI128" s="217"/>
      <c r="AJ128" s="217"/>
      <c r="AK128" s="217"/>
      <c r="AL128" s="217"/>
      <c r="AM128" s="217"/>
      <c r="AN128" s="218"/>
      <c r="AO128" s="218"/>
      <c r="AP128" s="218"/>
      <c r="AQ128" s="218"/>
      <c r="AR128" s="218"/>
      <c r="AS128" s="218"/>
      <c r="AT128" s="218"/>
      <c r="AU128" s="218"/>
      <c r="AV128" s="218"/>
      <c r="AW128" s="218"/>
      <c r="AX128" s="218"/>
      <c r="AY128" s="218"/>
      <c r="AZ128" s="218"/>
      <c r="BA128" s="218"/>
      <c r="BB128" s="218"/>
      <c r="BC128" s="218"/>
      <c r="BD128" s="218"/>
      <c r="BE128" s="218"/>
      <c r="BF128" s="218"/>
      <c r="BG128" s="218"/>
      <c r="BH128" s="218"/>
      <c r="BI128" s="218"/>
      <c r="BJ128" s="218"/>
      <c r="BK128" s="218"/>
      <c r="BL128" s="218"/>
      <c r="BM128" s="218"/>
      <c r="BN128" s="218"/>
      <c r="BO128" s="218"/>
      <c r="BP128" s="218"/>
      <c r="BQ128" s="218"/>
      <c r="BR128" s="218"/>
      <c r="BS128" s="218"/>
      <c r="BT128" s="218"/>
      <c r="BU128" s="218"/>
      <c r="BV128" s="218"/>
      <c r="BW128" s="218"/>
      <c r="BX128" s="218"/>
      <c r="BY128" s="218"/>
      <c r="BZ128" s="218"/>
      <c r="CA128" s="218"/>
      <c r="CB128" s="218"/>
      <c r="CC128" s="218"/>
      <c r="CD128" s="218"/>
      <c r="CE128" s="218"/>
      <c r="CF128" s="218"/>
      <c r="CG128" s="218"/>
      <c r="CH128" s="218"/>
      <c r="CI128" s="218"/>
      <c r="CJ128" s="218"/>
      <c r="CK128" s="218"/>
      <c r="CL128" s="218"/>
      <c r="CM128" s="218"/>
      <c r="CN128" s="218"/>
      <c r="CO128" s="218"/>
      <c r="CP128" s="218"/>
      <c r="CQ128" s="218"/>
      <c r="CR128" s="218"/>
    </row>
    <row r="129" s="124" customFormat="1" ht="202.5" hidden="1" spans="1:97">
      <c r="A129" s="151">
        <v>27</v>
      </c>
      <c r="B129" s="152" t="s">
        <v>265</v>
      </c>
      <c r="C129" s="152">
        <v>2025</v>
      </c>
      <c r="D129" s="167" t="s">
        <v>266</v>
      </c>
      <c r="E129" s="152" t="s">
        <v>79</v>
      </c>
      <c r="F129" s="152" t="s">
        <v>264</v>
      </c>
      <c r="G129" s="152" t="s">
        <v>47</v>
      </c>
      <c r="H129" s="152" t="s">
        <v>48</v>
      </c>
      <c r="I129" s="152" t="s">
        <v>267</v>
      </c>
      <c r="J129" s="167" t="s">
        <v>268</v>
      </c>
      <c r="K129" s="152">
        <v>3962</v>
      </c>
      <c r="L129" s="152">
        <v>3962</v>
      </c>
      <c r="M129" s="152"/>
      <c r="N129" s="152">
        <v>37</v>
      </c>
      <c r="O129" s="152">
        <v>37</v>
      </c>
      <c r="P129" s="152"/>
      <c r="Q129" s="152">
        <v>37</v>
      </c>
      <c r="R129" s="152"/>
      <c r="S129" s="152"/>
      <c r="T129" s="152"/>
      <c r="U129" s="152"/>
      <c r="V129" s="152"/>
      <c r="W129" s="152"/>
      <c r="X129" s="152"/>
      <c r="Y129" s="152"/>
      <c r="Z129" s="152"/>
      <c r="AA129" s="152"/>
      <c r="AB129" s="152"/>
      <c r="AC129" s="167" t="s">
        <v>269</v>
      </c>
      <c r="AD129" s="152" t="s">
        <v>270</v>
      </c>
      <c r="AE129" s="152" t="s">
        <v>269</v>
      </c>
      <c r="AF129" s="152" t="s">
        <v>270</v>
      </c>
      <c r="AG129" s="152" t="s">
        <v>271</v>
      </c>
      <c r="AH129" s="167" t="s">
        <v>272</v>
      </c>
      <c r="AI129" s="167" t="s">
        <v>273</v>
      </c>
      <c r="AJ129" s="175" t="s">
        <v>402</v>
      </c>
      <c r="AK129" s="152" t="s">
        <v>403</v>
      </c>
      <c r="AL129" s="152" t="s">
        <v>367</v>
      </c>
      <c r="AN129" s="134"/>
      <c r="AO129" s="134"/>
      <c r="AP129" s="134"/>
      <c r="AQ129" s="134"/>
      <c r="AR129" s="134"/>
      <c r="AS129" s="134"/>
      <c r="AT129" s="134"/>
      <c r="AU129" s="134"/>
      <c r="AV129" s="134"/>
      <c r="AW129" s="134"/>
      <c r="AX129" s="134"/>
      <c r="AY129" s="134"/>
      <c r="AZ129" s="134"/>
      <c r="BA129" s="134"/>
      <c r="BB129" s="134"/>
      <c r="BC129" s="134"/>
      <c r="BD129" s="134"/>
      <c r="BE129" s="134"/>
      <c r="BF129" s="134"/>
      <c r="BG129" s="134"/>
      <c r="BH129" s="134"/>
      <c r="BI129" s="134"/>
      <c r="BJ129" s="134"/>
      <c r="BK129" s="134"/>
      <c r="BL129" s="134"/>
      <c r="BM129" s="134"/>
      <c r="BN129" s="134"/>
      <c r="BO129" s="134"/>
      <c r="BP129" s="134"/>
      <c r="BQ129" s="134"/>
      <c r="BR129" s="134"/>
      <c r="BS129" s="134"/>
      <c r="BT129" s="134"/>
      <c r="BU129" s="134"/>
      <c r="BV129" s="134"/>
      <c r="BW129" s="134"/>
      <c r="BX129" s="134"/>
      <c r="BY129" s="134"/>
      <c r="BZ129" s="134"/>
      <c r="CA129" s="134"/>
      <c r="CB129" s="134"/>
      <c r="CC129" s="134"/>
      <c r="CD129" s="134"/>
      <c r="CE129" s="134"/>
      <c r="CF129" s="134"/>
      <c r="CG129" s="134"/>
      <c r="CH129" s="134"/>
      <c r="CI129" s="134"/>
      <c r="CJ129" s="134"/>
      <c r="CK129" s="134"/>
      <c r="CL129" s="134"/>
      <c r="CM129" s="134"/>
      <c r="CN129" s="134"/>
      <c r="CO129" s="134"/>
      <c r="CP129" s="134"/>
      <c r="CQ129" s="134"/>
      <c r="CR129" s="134"/>
      <c r="CS129" s="213"/>
    </row>
    <row r="130" s="127" customFormat="1" ht="100" hidden="1" customHeight="1" spans="1:96">
      <c r="A130" s="156" t="s">
        <v>39</v>
      </c>
      <c r="B130" s="148" t="s">
        <v>274</v>
      </c>
      <c r="C130" s="148" t="s">
        <v>274</v>
      </c>
      <c r="D130" s="148" t="s">
        <v>274</v>
      </c>
      <c r="E130" s="149" t="s">
        <v>274</v>
      </c>
      <c r="F130" s="149" t="s">
        <v>274</v>
      </c>
      <c r="G130" s="149" t="s">
        <v>274</v>
      </c>
      <c r="H130" s="149" t="s">
        <v>274</v>
      </c>
      <c r="I130" s="149" t="s">
        <v>274</v>
      </c>
      <c r="J130" s="148" t="s">
        <v>274</v>
      </c>
      <c r="K130" s="178"/>
      <c r="L130" s="178"/>
      <c r="M130" s="178"/>
      <c r="N130" s="178"/>
      <c r="O130" s="178"/>
      <c r="P130" s="178"/>
      <c r="Q130" s="178"/>
      <c r="R130" s="178"/>
      <c r="S130" s="178"/>
      <c r="T130" s="178"/>
      <c r="U130" s="178"/>
      <c r="V130" s="178"/>
      <c r="W130" s="178"/>
      <c r="X130" s="178"/>
      <c r="Y130" s="178"/>
      <c r="Z130" s="178"/>
      <c r="AA130" s="178"/>
      <c r="AB130" s="178"/>
      <c r="AC130" s="184"/>
      <c r="AD130" s="184"/>
      <c r="AE130" s="184"/>
      <c r="AF130" s="184"/>
      <c r="AG130" s="217"/>
      <c r="AH130" s="217"/>
      <c r="AI130" s="217"/>
      <c r="AJ130" s="217"/>
      <c r="AK130" s="217"/>
      <c r="AL130" s="217"/>
      <c r="AM130" s="217"/>
      <c r="AN130" s="218"/>
      <c r="AO130" s="218"/>
      <c r="AP130" s="218"/>
      <c r="AQ130" s="218"/>
      <c r="AR130" s="218"/>
      <c r="AS130" s="218"/>
      <c r="AT130" s="218"/>
      <c r="AU130" s="218"/>
      <c r="AV130" s="218"/>
      <c r="AW130" s="218"/>
      <c r="AX130" s="218"/>
      <c r="AY130" s="218"/>
      <c r="AZ130" s="218"/>
      <c r="BA130" s="218"/>
      <c r="BB130" s="218"/>
      <c r="BC130" s="218"/>
      <c r="BD130" s="218"/>
      <c r="BE130" s="218"/>
      <c r="BF130" s="218"/>
      <c r="BG130" s="218"/>
      <c r="BH130" s="218"/>
      <c r="BI130" s="218"/>
      <c r="BJ130" s="218"/>
      <c r="BK130" s="218"/>
      <c r="BL130" s="218"/>
      <c r="BM130" s="218"/>
      <c r="BN130" s="218"/>
      <c r="BO130" s="218"/>
      <c r="BP130" s="218"/>
      <c r="BQ130" s="218"/>
      <c r="BR130" s="218"/>
      <c r="BS130" s="218"/>
      <c r="BT130" s="218"/>
      <c r="BU130" s="218"/>
      <c r="BV130" s="218"/>
      <c r="BW130" s="218"/>
      <c r="BX130" s="218"/>
      <c r="BY130" s="218"/>
      <c r="BZ130" s="218"/>
      <c r="CA130" s="218"/>
      <c r="CB130" s="218"/>
      <c r="CC130" s="218"/>
      <c r="CD130" s="218"/>
      <c r="CE130" s="218"/>
      <c r="CF130" s="218"/>
      <c r="CG130" s="218"/>
      <c r="CH130" s="218"/>
      <c r="CI130" s="218"/>
      <c r="CJ130" s="218"/>
      <c r="CK130" s="218"/>
      <c r="CL130" s="218"/>
      <c r="CM130" s="218"/>
      <c r="CN130" s="218"/>
      <c r="CO130" s="218"/>
      <c r="CP130" s="218"/>
      <c r="CQ130" s="218"/>
      <c r="CR130" s="218"/>
    </row>
  </sheetData>
  <autoFilter ref="A4:CS130">
    <filterColumn colId="38">
      <customFilters>
        <customFilter operator="equal" val="第二批启动"/>
      </customFilters>
    </filterColumn>
  </autoFilter>
  <mergeCells count="139">
    <mergeCell ref="A1:D1"/>
    <mergeCell ref="A2:AI2"/>
    <mergeCell ref="L3:M3"/>
    <mergeCell ref="O3:AB3"/>
    <mergeCell ref="AC3:AG3"/>
    <mergeCell ref="A6:J6"/>
    <mergeCell ref="B7:J7"/>
    <mergeCell ref="B8:J8"/>
    <mergeCell ref="B9:J9"/>
    <mergeCell ref="A10:J10"/>
    <mergeCell ref="B12:J12"/>
    <mergeCell ref="B14:J14"/>
    <mergeCell ref="B15:J15"/>
    <mergeCell ref="B16:J16"/>
    <mergeCell ref="B18:J18"/>
    <mergeCell ref="B20:J20"/>
    <mergeCell ref="B21:J21"/>
    <mergeCell ref="B22:J22"/>
    <mergeCell ref="B25:J25"/>
    <mergeCell ref="B26:J26"/>
    <mergeCell ref="B30:J30"/>
    <mergeCell ref="B31:J31"/>
    <mergeCell ref="B32:J32"/>
    <mergeCell ref="B33:J33"/>
    <mergeCell ref="B34:J34"/>
    <mergeCell ref="B38:J38"/>
    <mergeCell ref="B39:J39"/>
    <mergeCell ref="B40:J40"/>
    <mergeCell ref="B41:J41"/>
    <mergeCell ref="B44:J44"/>
    <mergeCell ref="B45:J45"/>
    <mergeCell ref="B46:J46"/>
    <mergeCell ref="B47:J47"/>
    <mergeCell ref="B48:J48"/>
    <mergeCell ref="B49:J49"/>
    <mergeCell ref="B50:J50"/>
    <mergeCell ref="B51:J51"/>
    <mergeCell ref="B52:J52"/>
    <mergeCell ref="B54:J54"/>
    <mergeCell ref="B55:J55"/>
    <mergeCell ref="B56:J56"/>
    <mergeCell ref="B57:J57"/>
    <mergeCell ref="B58:J58"/>
    <mergeCell ref="B59:J59"/>
    <mergeCell ref="B60:J60"/>
    <mergeCell ref="B62:J62"/>
    <mergeCell ref="B63:J63"/>
    <mergeCell ref="B64:J64"/>
    <mergeCell ref="B65:J65"/>
    <mergeCell ref="B66:J66"/>
    <mergeCell ref="B67:J67"/>
    <mergeCell ref="B68:J68"/>
    <mergeCell ref="B69:J69"/>
    <mergeCell ref="B70:J70"/>
    <mergeCell ref="B71:J71"/>
    <mergeCell ref="B72:J72"/>
    <mergeCell ref="B73:J73"/>
    <mergeCell ref="B74:J74"/>
    <mergeCell ref="B75:J75"/>
    <mergeCell ref="B76:J76"/>
    <mergeCell ref="B77:J77"/>
    <mergeCell ref="B78:J78"/>
    <mergeCell ref="B79:J79"/>
    <mergeCell ref="B80:J80"/>
    <mergeCell ref="B81:J81"/>
    <mergeCell ref="B85:J85"/>
    <mergeCell ref="B86:J86"/>
    <mergeCell ref="B87:J87"/>
    <mergeCell ref="B88:J88"/>
    <mergeCell ref="B89:J89"/>
    <mergeCell ref="B90:J90"/>
    <mergeCell ref="B91:J91"/>
    <mergeCell ref="B92:J92"/>
    <mergeCell ref="B97:J97"/>
    <mergeCell ref="B98:J98"/>
    <mergeCell ref="B99:J99"/>
    <mergeCell ref="B100:J100"/>
    <mergeCell ref="B101:J101"/>
    <mergeCell ref="B102:J102"/>
    <mergeCell ref="B103:J103"/>
    <mergeCell ref="B104:J104"/>
    <mergeCell ref="B105:J105"/>
    <mergeCell ref="B106:J106"/>
    <mergeCell ref="B107:J107"/>
    <mergeCell ref="B108:J108"/>
    <mergeCell ref="B109:J109"/>
    <mergeCell ref="B110:J110"/>
    <mergeCell ref="B111:J111"/>
    <mergeCell ref="B112:J112"/>
    <mergeCell ref="B113:J113"/>
    <mergeCell ref="B114:J114"/>
    <mergeCell ref="B115:J115"/>
    <mergeCell ref="B116:J116"/>
    <mergeCell ref="B117:J117"/>
    <mergeCell ref="B118:J118"/>
    <mergeCell ref="B120:J120"/>
    <mergeCell ref="B121:J121"/>
    <mergeCell ref="B122:J122"/>
    <mergeCell ref="B123:J123"/>
    <mergeCell ref="B124:J124"/>
    <mergeCell ref="B125:J125"/>
    <mergeCell ref="B126:J126"/>
    <mergeCell ref="B127:J127"/>
    <mergeCell ref="B128:J128"/>
    <mergeCell ref="B130:J130"/>
    <mergeCell ref="A3:A5"/>
    <mergeCell ref="B3:B5"/>
    <mergeCell ref="C3:C5"/>
    <mergeCell ref="D3:D5"/>
    <mergeCell ref="E3:E5"/>
    <mergeCell ref="F3:F5"/>
    <mergeCell ref="G3:G5"/>
    <mergeCell ref="H3:H5"/>
    <mergeCell ref="I3:I5"/>
    <mergeCell ref="J3:J5"/>
    <mergeCell ref="K3:K5"/>
    <mergeCell ref="L4:L5"/>
    <mergeCell ref="M4:M5"/>
    <mergeCell ref="N3:N5"/>
    <mergeCell ref="O4:O5"/>
    <mergeCell ref="S4:S5"/>
    <mergeCell ref="V4:V5"/>
    <mergeCell ref="W4:W5"/>
    <mergeCell ref="X4:X5"/>
    <mergeCell ref="Y4:Y5"/>
    <mergeCell ref="Z4:Z5"/>
    <mergeCell ref="AA4:AA5"/>
    <mergeCell ref="AB4:AB5"/>
    <mergeCell ref="AC4:AC5"/>
    <mergeCell ref="AD4:AD5"/>
    <mergeCell ref="AE4:AE5"/>
    <mergeCell ref="AF4:AF5"/>
    <mergeCell ref="AG4:AG5"/>
    <mergeCell ref="AH3:AH5"/>
    <mergeCell ref="AI3:AI5"/>
    <mergeCell ref="AJ3:AJ5"/>
    <mergeCell ref="AK3:AK5"/>
    <mergeCell ref="AL3:AL5"/>
    <mergeCell ref="AM3:AM5"/>
  </mergeCells>
  <conditionalFormatting sqref="D42">
    <cfRule type="expression" dxfId="0" priority="9">
      <formula>AND(COUNTIF(#REF!,D42)+COUNTIF(#REF!,D42)+COUNTIF(#REF!,D42)+COUNTIF(#REF!,D42)+COUNTIF(#REF!,D42)+COUNTIF(#REF!,D42)+COUNTIF(#REF!,D42)+COUNTIF(#REF!,D42)+COUNTIF(#REF!,D42)+COUNTIF(#REF!,D42)+COUNTIF(#REF!,D42)+COUNTIF(#REF!,D42)&gt;1,NOT(ISBLANK(D42)))</formula>
    </cfRule>
  </conditionalFormatting>
  <conditionalFormatting sqref="E42:F42">
    <cfRule type="expression" dxfId="0" priority="5">
      <formula>AND(COUNTIF(#REF!,E42)+COUNTIF(#REF!,E42)+COUNTIF(#REF!,E42)+COUNTIF(#REF!,E42)+COUNTIF(#REF!,E42)+COUNTIF(#REF!,E42)+COUNTIF(#REF!,E42)+COUNTIF(#REF!,E42)+COUNTIF(#REF!,E42)+COUNTIF(#REF!,E42)+COUNTIF(#REF!,E42)+COUNTIF(#REF!,E42)&gt;1,NOT(ISBLANK(E42)))</formula>
    </cfRule>
  </conditionalFormatting>
  <conditionalFormatting sqref="D43:F43">
    <cfRule type="expression" dxfId="0" priority="8">
      <formula>AND(COUNTIF(#REF!,D43)+COUNTIF(#REF!,D43)+COUNTIF(#REF!,D43)+COUNTIF(#REF!,D43)+COUNTIF(#REF!,D43)+COUNTIF(#REF!,D43)+COUNTIF(#REF!,D43)+COUNTIF(#REF!,D43)+COUNTIF(#REF!,D43)+COUNTIF(#REF!,D43)+COUNTIF(#REF!,D43)+COUNTIF(#REF!,D43)&gt;1,NOT(ISBLANK(D43)))</formula>
    </cfRule>
  </conditionalFormatting>
  <conditionalFormatting sqref="E82:F82">
    <cfRule type="expression" dxfId="0" priority="7">
      <formula>AND(COUNTIF(#REF!,E82)+COUNTIF(#REF!,E82)+COUNTIF(#REF!,E82)+COUNTIF(#REF!,E82)+COUNTIF(#REF!,E82)+COUNTIF(#REF!,E82)+COUNTIF(#REF!,E82)+COUNTIF(#REF!,E82)+COUNTIF(#REF!,E82)+COUNTIF(#REF!,E82)+COUNTIF(#REF!,E82)+COUNTIF(#REF!,E82)&gt;1,NOT(ISBLANK(E82)))</formula>
    </cfRule>
  </conditionalFormatting>
  <conditionalFormatting sqref="E93">
    <cfRule type="expression" dxfId="0" priority="4">
      <formula>AND(COUNTIF(#REF!,E93)+COUNTIF(#REF!,E93)+COUNTIF(#REF!,E93)+COUNTIF(#REF!,E93)+COUNTIF(#REF!,E93)+COUNTIF(#REF!,E93)+COUNTIF(#REF!,E93)+COUNTIF(#REF!,E93)+COUNTIF(#REF!,E93)+COUNTIF(#REF!,E93)+COUNTIF(#REF!,E93)+COUNTIF(#REF!,E93)&gt;1,NOT(ISBLANK(E93)))</formula>
    </cfRule>
  </conditionalFormatting>
  <conditionalFormatting sqref="E94">
    <cfRule type="expression" dxfId="0" priority="3">
      <formula>AND(COUNTIF(#REF!,E94)+COUNTIF(#REF!,E94)+COUNTIF(#REF!,E94)+COUNTIF(#REF!,E94)+COUNTIF(#REF!,E94)+COUNTIF(#REF!,E94)+COUNTIF(#REF!,E94)+COUNTIF(#REF!,E94)+COUNTIF(#REF!,E94)+COUNTIF(#REF!,E94)+COUNTIF(#REF!,E94)+COUNTIF(#REF!,E94)&gt;1,NOT(ISBLANK(E94)))</formula>
    </cfRule>
  </conditionalFormatting>
  <conditionalFormatting sqref="E95">
    <cfRule type="expression" dxfId="0" priority="2">
      <formula>AND(COUNTIF(#REF!,E95)+COUNTIF(#REF!,E95)+COUNTIF(#REF!,E95)+COUNTIF(#REF!,E95)+COUNTIF(#REF!,E95)+COUNTIF(#REF!,E95)+COUNTIF(#REF!,E95)+COUNTIF(#REF!,E95)+COUNTIF(#REF!,E95)+COUNTIF(#REF!,E95)+COUNTIF(#REF!,E95)+COUNTIF(#REF!,E95)&gt;1,NOT(ISBLANK(E95)))</formula>
    </cfRule>
  </conditionalFormatting>
  <conditionalFormatting sqref="E96">
    <cfRule type="expression" dxfId="0" priority="1">
      <formula>AND(COUNTIF(#REF!,E96)+COUNTIF(#REF!,E96)+COUNTIF(#REF!,E96)+COUNTIF(#REF!,E96)+COUNTIF(#REF!,E96)+COUNTIF(#REF!,E96)+COUNTIF(#REF!,E96)+COUNTIF(#REF!,E96)+COUNTIF(#REF!,E96)+COUNTIF(#REF!,E96)+COUNTIF(#REF!,E96)+COUNTIF(#REF!,E96)&gt;1,NOT(ISBLANK(E96)))</formula>
    </cfRule>
  </conditionalFormatting>
  <conditionalFormatting sqref="E83:F84">
    <cfRule type="expression" dxfId="0" priority="6">
      <formula>AND(COUNTIF(#REF!,E83)+COUNTIF(#REF!,E83)+COUNTIF(#REF!,E83)+COUNTIF(#REF!,E83)+COUNTIF(#REF!,E83)+COUNTIF(#REF!,E83)+COUNTIF(#REF!,E83)+COUNTIF(#REF!,E83)+COUNTIF(#REF!,E83)+COUNTIF(#REF!,E83)+COUNTIF(#REF!,E83)+COUNTIF(#REF!,E83)&gt;1,NOT(ISBLANK(E83)))</formula>
    </cfRule>
  </conditionalFormatting>
  <printOptions horizontalCentered="1"/>
  <pageMargins left="0.0777777777777778" right="0.0777777777777778" top="0.313888888888889" bottom="0.275" header="0.235416666666667" footer="0.196527777777778"/>
  <pageSetup paperSize="8" scale="20" fitToHeight="0" orientation="landscape" horizontalDpi="600"/>
  <headerFooter>
    <oddFooter>&amp;C第 &amp;P 页，共 &amp;N 页</oddFooter>
  </headerFooter>
  <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O103"/>
  <sheetViews>
    <sheetView view="pageBreakPreview" zoomScale="70" zoomScaleNormal="100" zoomScaleSheetLayoutView="70" workbookViewId="0">
      <pane xSplit="1" ySplit="5" topLeftCell="B60" activePane="bottomRight" state="frozen"/>
      <selection/>
      <selection pane="topRight"/>
      <selection pane="bottomLeft"/>
      <selection pane="bottomRight" activeCell="U12" sqref="U12"/>
    </sheetView>
  </sheetViews>
  <sheetFormatPr defaultColWidth="8.8" defaultRowHeight="13.5"/>
  <cols>
    <col min="1" max="1" width="9.44166666666667" customWidth="1"/>
    <col min="2" max="2" width="36.25" customWidth="1"/>
    <col min="3" max="3" width="7.60833333333333" customWidth="1"/>
    <col min="4" max="4" width="10.7666666666667" customWidth="1"/>
    <col min="5" max="5" width="10.5583333333333" customWidth="1"/>
    <col min="6" max="6" width="14.6" customWidth="1"/>
    <col min="7" max="7" width="17.25" customWidth="1"/>
    <col min="8" max="21" width="8.8" hidden="1" customWidth="1"/>
  </cols>
  <sheetData>
    <row r="1" customFormat="1" spans="1:1">
      <c r="A1" s="80" t="s">
        <v>0</v>
      </c>
    </row>
    <row r="2" s="73" customFormat="1" ht="36" customHeight="1" spans="1:7">
      <c r="A2" s="81" t="s">
        <v>357</v>
      </c>
      <c r="B2" s="81"/>
      <c r="C2" s="81"/>
      <c r="D2" s="81"/>
      <c r="E2" s="81"/>
      <c r="F2" s="81"/>
      <c r="G2" s="81"/>
    </row>
    <row r="3" s="74" customFormat="1" ht="21" customHeight="1" spans="1:7">
      <c r="A3" s="82" t="s">
        <v>3</v>
      </c>
      <c r="B3" s="82" t="s">
        <v>276</v>
      </c>
      <c r="C3" s="82" t="s">
        <v>277</v>
      </c>
      <c r="D3" s="83" t="s">
        <v>278</v>
      </c>
      <c r="E3" s="84"/>
      <c r="F3" s="85" t="s">
        <v>279</v>
      </c>
      <c r="G3" s="86"/>
    </row>
    <row r="4" s="74" customFormat="1" ht="35" customHeight="1" spans="1:7">
      <c r="A4" s="82"/>
      <c r="B4" s="82"/>
      <c r="C4" s="87"/>
      <c r="D4" s="82" t="s">
        <v>280</v>
      </c>
      <c r="E4" s="88" t="s">
        <v>281</v>
      </c>
      <c r="F4" s="85" t="s">
        <v>282</v>
      </c>
      <c r="G4" s="86" t="s">
        <v>283</v>
      </c>
    </row>
    <row r="5" s="75" customFormat="1" ht="23" customHeight="1" spans="1:12">
      <c r="A5" s="30" t="s">
        <v>38</v>
      </c>
      <c r="B5" s="31"/>
      <c r="C5" s="89">
        <f t="shared" ref="C5:G5" si="0">C6+C41+C58+C81+C89+C96+C99</f>
        <v>25</v>
      </c>
      <c r="D5" s="89" t="e">
        <f t="shared" si="0"/>
        <v>#VALUE!</v>
      </c>
      <c r="E5" s="89">
        <f t="shared" si="0"/>
        <v>14606.251</v>
      </c>
      <c r="F5" s="89">
        <f t="shared" si="0"/>
        <v>16971.41</v>
      </c>
      <c r="G5" s="90">
        <f t="shared" si="0"/>
        <v>1</v>
      </c>
      <c r="K5" s="105">
        <v>0</v>
      </c>
      <c r="L5" s="75">
        <v>100</v>
      </c>
    </row>
    <row r="6" s="76" customFormat="1" ht="14.25" spans="1:15">
      <c r="A6" s="91" t="s">
        <v>39</v>
      </c>
      <c r="B6" s="92" t="s">
        <v>40</v>
      </c>
      <c r="C6" s="93">
        <f t="shared" ref="C6:F6" si="1">C7+C21+C26+C30+C35+C14</f>
        <v>15</v>
      </c>
      <c r="D6" s="93" t="e">
        <f t="shared" si="1"/>
        <v>#VALUE!</v>
      </c>
      <c r="E6" s="93">
        <f t="shared" si="1"/>
        <v>10000.394</v>
      </c>
      <c r="F6" s="93">
        <f t="shared" si="1"/>
        <v>7610</v>
      </c>
      <c r="G6" s="94">
        <f>F6/$F$5</f>
        <v>0.448401164075348</v>
      </c>
      <c r="H6" s="73"/>
      <c r="I6" s="73"/>
      <c r="J6" s="73"/>
      <c r="K6" s="106">
        <v>0</v>
      </c>
      <c r="L6" s="76">
        <v>72.94</v>
      </c>
      <c r="M6" s="76" t="s">
        <v>284</v>
      </c>
      <c r="N6" s="76" t="s">
        <v>285</v>
      </c>
      <c r="O6" s="76" t="str">
        <f>N6&amp;B6&amp;"类项目"&amp;C6&amp;"个项目，计划投资"&amp;F6&amp;"万元，投资占比"&amp;L6&amp;M6&amp;"。"</f>
        <v>（一）产业发展类项目15个项目，计划投资7610万元，投资占比72.94%。</v>
      </c>
    </row>
    <row r="7" s="77" customFormat="1" ht="14.25" spans="1:15">
      <c r="A7" s="95" t="s">
        <v>41</v>
      </c>
      <c r="B7" s="96" t="s">
        <v>42</v>
      </c>
      <c r="C7" s="97">
        <f t="shared" ref="C7:G7" si="2">C8+C9+C10+C11+C12+C13</f>
        <v>4</v>
      </c>
      <c r="D7" s="98" t="e">
        <f t="shared" si="2"/>
        <v>#VALUE!</v>
      </c>
      <c r="E7" s="98">
        <f t="shared" si="2"/>
        <v>4800</v>
      </c>
      <c r="F7" s="98">
        <f t="shared" si="2"/>
        <v>2500</v>
      </c>
      <c r="G7" s="98">
        <f t="shared" si="2"/>
        <v>0.00229798231260691</v>
      </c>
      <c r="H7" s="73"/>
      <c r="I7" s="73"/>
      <c r="J7" s="73"/>
      <c r="K7" s="106">
        <v>0</v>
      </c>
      <c r="N7" s="107" t="s">
        <v>286</v>
      </c>
      <c r="O7" s="77" t="str">
        <f>N7&amp;B7&amp;C7&amp;"个，计划投资"&amp;F7&amp;"万元，其中："</f>
        <v>1.产业到户奖补4个，计划投资2500万元，其中：</v>
      </c>
    </row>
    <row r="8" s="73" customFormat="1" ht="14.25" spans="1:15">
      <c r="A8" s="99" t="s">
        <v>58</v>
      </c>
      <c r="B8" s="100" t="s">
        <v>59</v>
      </c>
      <c r="C8" s="62">
        <v>1</v>
      </c>
      <c r="D8" s="62" t="s">
        <v>23</v>
      </c>
      <c r="E8" s="62">
        <v>350</v>
      </c>
      <c r="F8" s="62">
        <v>39</v>
      </c>
      <c r="G8" s="94">
        <f>F8/$F$5</f>
        <v>0.00229798231260691</v>
      </c>
      <c r="H8" s="100"/>
      <c r="I8" s="100"/>
      <c r="J8" s="100"/>
      <c r="K8" s="108"/>
      <c r="O8" s="73" t="str">
        <f t="shared" ref="O8:O11" si="3">B8&amp;C8&amp;"个项目，建设规模"&amp;E8&amp;D8&amp;"，计划投资"&amp;F8&amp;"万元；"</f>
        <v>种植业1个项目，建设规模350户，计划投资39万元；</v>
      </c>
    </row>
    <row r="9" s="73" customFormat="1" ht="14.25" spans="1:15">
      <c r="A9" s="99" t="s">
        <v>58</v>
      </c>
      <c r="B9" s="100" t="s">
        <v>60</v>
      </c>
      <c r="C9" s="62">
        <v>1</v>
      </c>
      <c r="D9" s="62" t="s">
        <v>23</v>
      </c>
      <c r="E9" s="62">
        <v>3600</v>
      </c>
      <c r="F9" s="62">
        <v>2346</v>
      </c>
      <c r="G9" s="94"/>
      <c r="H9" s="100"/>
      <c r="I9" s="100"/>
      <c r="J9" s="100"/>
      <c r="K9" s="108"/>
      <c r="O9" s="73" t="str">
        <f t="shared" si="3"/>
        <v>畜牧业1个项目，建设规模3600户，计划投资2346万元；</v>
      </c>
    </row>
    <row r="10" s="73" customFormat="1" ht="14.25" spans="1:11">
      <c r="A10" s="99" t="s">
        <v>58</v>
      </c>
      <c r="B10" s="100" t="s">
        <v>61</v>
      </c>
      <c r="C10" s="62"/>
      <c r="D10" s="62"/>
      <c r="E10" s="62"/>
      <c r="F10" s="62"/>
      <c r="G10" s="94"/>
      <c r="H10" s="100"/>
      <c r="I10" s="100"/>
      <c r="J10" s="100"/>
      <c r="K10" s="108"/>
    </row>
    <row r="11" s="73" customFormat="1" ht="14.25" spans="1:15">
      <c r="A11" s="99" t="s">
        <v>58</v>
      </c>
      <c r="B11" s="100" t="s">
        <v>62</v>
      </c>
      <c r="C11" s="62"/>
      <c r="D11" s="62"/>
      <c r="E11" s="62"/>
      <c r="F11" s="62"/>
      <c r="G11" s="94"/>
      <c r="H11" s="100"/>
      <c r="I11" s="100"/>
      <c r="J11" s="100"/>
      <c r="K11" s="108"/>
      <c r="O11" s="73" t="str">
        <f t="shared" si="3"/>
        <v>渔业个项目，建设规模，计划投资万元；</v>
      </c>
    </row>
    <row r="12" s="73" customFormat="1" ht="14.25" spans="1:15">
      <c r="A12" s="99" t="s">
        <v>58</v>
      </c>
      <c r="B12" s="100" t="s">
        <v>63</v>
      </c>
      <c r="C12" s="62">
        <v>1</v>
      </c>
      <c r="D12" s="62" t="s">
        <v>23</v>
      </c>
      <c r="E12" s="62">
        <v>550</v>
      </c>
      <c r="F12" s="62">
        <v>55</v>
      </c>
      <c r="G12" s="94"/>
      <c r="H12" s="100"/>
      <c r="I12" s="100"/>
      <c r="J12" s="100"/>
      <c r="K12" s="108"/>
      <c r="O12" s="73" t="str">
        <f>B12&amp;C12&amp;"个项目，建设规模"&amp;E12&amp;D12&amp;"，计划投资"&amp;F12&amp;"万元。"</f>
        <v>庭院经济1个项目，建设规模550户，计划投资55万元。</v>
      </c>
    </row>
    <row r="13" customFormat="1" spans="1:11">
      <c r="A13" s="99" t="s">
        <v>58</v>
      </c>
      <c r="B13" s="100" t="s">
        <v>64</v>
      </c>
      <c r="C13" s="62">
        <v>1</v>
      </c>
      <c r="D13" s="62" t="s">
        <v>23</v>
      </c>
      <c r="E13" s="62">
        <v>300</v>
      </c>
      <c r="F13" s="62">
        <v>60</v>
      </c>
      <c r="G13" s="94"/>
      <c r="H13" s="100"/>
      <c r="I13" s="100"/>
      <c r="J13" s="100"/>
      <c r="K13" s="108"/>
    </row>
    <row r="14" customFormat="1" spans="1:11">
      <c r="A14" s="95" t="s">
        <v>41</v>
      </c>
      <c r="B14" s="95" t="s">
        <v>46</v>
      </c>
      <c r="C14" s="99">
        <f t="shared" ref="C14:F14" si="4">C15+C16+C17+C18+C19+C20</f>
        <v>4</v>
      </c>
      <c r="D14" s="99" t="e">
        <f t="shared" si="4"/>
        <v>#VALUE!</v>
      </c>
      <c r="E14" s="99">
        <f t="shared" si="4"/>
        <v>2584</v>
      </c>
      <c r="F14" s="99">
        <f t="shared" si="4"/>
        <v>2550</v>
      </c>
      <c r="G14" s="94">
        <f>F14/$F$5</f>
        <v>0.150252689670452</v>
      </c>
      <c r="H14" s="99"/>
      <c r="I14" s="99"/>
      <c r="J14" s="99"/>
      <c r="K14" s="108"/>
    </row>
    <row r="15" customFormat="1" spans="1:11">
      <c r="A15" s="99" t="s">
        <v>58</v>
      </c>
      <c r="B15" s="99" t="s">
        <v>65</v>
      </c>
      <c r="C15" s="99"/>
      <c r="D15" s="99"/>
      <c r="E15" s="99"/>
      <c r="F15" s="99"/>
      <c r="G15" s="94"/>
      <c r="H15" s="99"/>
      <c r="I15" s="99"/>
      <c r="J15" s="99"/>
      <c r="K15" s="108"/>
    </row>
    <row r="16" customFormat="1" spans="1:11">
      <c r="A16" s="99" t="s">
        <v>58</v>
      </c>
      <c r="B16" s="99" t="s">
        <v>66</v>
      </c>
      <c r="C16" s="99">
        <v>1</v>
      </c>
      <c r="D16" s="99" t="s">
        <v>287</v>
      </c>
      <c r="E16" s="99">
        <v>4</v>
      </c>
      <c r="F16" s="99">
        <v>1156</v>
      </c>
      <c r="G16" s="94">
        <f>F16/$F$5</f>
        <v>0.0681145526506048</v>
      </c>
      <c r="H16" s="99"/>
      <c r="I16" s="99"/>
      <c r="J16" s="99"/>
      <c r="K16" s="108"/>
    </row>
    <row r="17" customFormat="1" spans="1:11">
      <c r="A17" s="99" t="s">
        <v>58</v>
      </c>
      <c r="B17" s="99" t="s">
        <v>75</v>
      </c>
      <c r="C17" s="99"/>
      <c r="D17" s="99"/>
      <c r="E17" s="99"/>
      <c r="F17" s="99"/>
      <c r="G17" s="94"/>
      <c r="H17" s="99"/>
      <c r="I17" s="99"/>
      <c r="J17" s="99"/>
      <c r="K17" s="108"/>
    </row>
    <row r="18" customFormat="1" spans="1:11">
      <c r="A18" s="99" t="s">
        <v>58</v>
      </c>
      <c r="B18" s="99" t="s">
        <v>76</v>
      </c>
      <c r="C18" s="99">
        <v>3</v>
      </c>
      <c r="D18" s="99" t="s">
        <v>288</v>
      </c>
      <c r="E18" s="99">
        <v>2580</v>
      </c>
      <c r="F18" s="99">
        <v>1394</v>
      </c>
      <c r="G18" s="94">
        <f>F18/$F$5</f>
        <v>0.0821381370198469</v>
      </c>
      <c r="H18" s="99"/>
      <c r="I18" s="99"/>
      <c r="J18" s="99"/>
      <c r="K18" s="108"/>
    </row>
    <row r="19" customFormat="1" spans="1:11">
      <c r="A19" s="99" t="s">
        <v>58</v>
      </c>
      <c r="B19" s="99" t="s">
        <v>95</v>
      </c>
      <c r="C19" s="99"/>
      <c r="D19" s="99"/>
      <c r="E19" s="99"/>
      <c r="F19" s="99"/>
      <c r="G19" s="94"/>
      <c r="H19" s="99"/>
      <c r="I19" s="99"/>
      <c r="J19" s="99"/>
      <c r="K19" s="108"/>
    </row>
    <row r="20" customFormat="1" spans="1:11">
      <c r="A20" s="99" t="s">
        <v>58</v>
      </c>
      <c r="B20" s="99" t="s">
        <v>404</v>
      </c>
      <c r="C20" s="99"/>
      <c r="D20" s="99"/>
      <c r="E20" s="99"/>
      <c r="F20" s="99"/>
      <c r="G20" s="94"/>
      <c r="H20" s="99"/>
      <c r="I20" s="99"/>
      <c r="J20" s="99"/>
      <c r="K20" s="108"/>
    </row>
    <row r="21" s="78" customFormat="1" spans="1:15">
      <c r="A21" s="95" t="s">
        <v>41</v>
      </c>
      <c r="B21" s="96" t="s">
        <v>104</v>
      </c>
      <c r="C21" s="101">
        <f t="shared" ref="C21:F21" si="5">C22+C23+C24+C25</f>
        <v>3</v>
      </c>
      <c r="D21" s="101" t="e">
        <f t="shared" si="5"/>
        <v>#VALUE!</v>
      </c>
      <c r="E21" s="101">
        <f t="shared" si="5"/>
        <v>1300</v>
      </c>
      <c r="F21" s="101">
        <f t="shared" si="5"/>
        <v>650</v>
      </c>
      <c r="G21" s="94">
        <f>F21/$F$5</f>
        <v>0.0382997052101151</v>
      </c>
      <c r="H21"/>
      <c r="I21"/>
      <c r="J21"/>
      <c r="K21" s="108">
        <v>0</v>
      </c>
      <c r="N21" s="109" t="s">
        <v>290</v>
      </c>
      <c r="O21" s="78" t="str">
        <f>N21&amp;B21&amp;C21&amp;"个，计划投资"&amp;F21&amp;"万元，其中："</f>
        <v>2.加工流通项目3个，计划投资650万元，其中：</v>
      </c>
    </row>
    <row r="22" customFormat="1" spans="1:11">
      <c r="A22" s="99" t="s">
        <v>58</v>
      </c>
      <c r="B22" s="100" t="s">
        <v>105</v>
      </c>
      <c r="C22" s="100"/>
      <c r="D22" s="100"/>
      <c r="E22" s="100"/>
      <c r="F22" s="100"/>
      <c r="G22" s="94"/>
      <c r="H22" s="100"/>
      <c r="I22" s="100"/>
      <c r="J22" s="100"/>
      <c r="K22" s="108"/>
    </row>
    <row r="23" customFormat="1" spans="1:11">
      <c r="A23" s="99" t="s">
        <v>58</v>
      </c>
      <c r="B23" s="100" t="s">
        <v>106</v>
      </c>
      <c r="C23" s="100">
        <v>3</v>
      </c>
      <c r="D23" s="100" t="s">
        <v>358</v>
      </c>
      <c r="E23" s="100">
        <v>1300</v>
      </c>
      <c r="F23" s="100">
        <v>650</v>
      </c>
      <c r="G23" s="94">
        <f>F23/$F$5</f>
        <v>0.0382997052101151</v>
      </c>
      <c r="H23" s="100"/>
      <c r="I23" s="100"/>
      <c r="J23" s="100"/>
      <c r="K23" s="108"/>
    </row>
    <row r="24" customFormat="1" spans="1:15">
      <c r="A24" s="99" t="s">
        <v>58</v>
      </c>
      <c r="B24" s="100" t="s">
        <v>117</v>
      </c>
      <c r="C24" s="100"/>
      <c r="D24" s="100"/>
      <c r="E24" s="100"/>
      <c r="F24" s="100"/>
      <c r="G24" s="94"/>
      <c r="H24" s="100"/>
      <c r="I24" s="100"/>
      <c r="J24" s="100"/>
      <c r="K24" s="108"/>
      <c r="O24" t="str">
        <f>B24&amp;C24&amp;"个项目，建设规模"&amp;E24&amp;D24&amp;"，计划投资"&amp;F24&amp;"万元。"</f>
        <v>市场建设和农村电商物流个项目，建设规模，计划投资万元。</v>
      </c>
    </row>
    <row r="25" customFormat="1" spans="1:11">
      <c r="A25" s="99" t="s">
        <v>58</v>
      </c>
      <c r="B25" s="100" t="s">
        <v>118</v>
      </c>
      <c r="C25" s="100"/>
      <c r="D25" s="100"/>
      <c r="E25" s="100"/>
      <c r="F25" s="100"/>
      <c r="G25" s="94"/>
      <c r="H25" s="100"/>
      <c r="I25" s="100"/>
      <c r="J25" s="100"/>
      <c r="K25" s="108"/>
    </row>
    <row r="26" s="78" customFormat="1" spans="1:15">
      <c r="A26" s="95" t="s">
        <v>41</v>
      </c>
      <c r="B26" s="96" t="s">
        <v>119</v>
      </c>
      <c r="C26" s="101">
        <f t="shared" ref="C26:F26" si="6">C27+C28+C29</f>
        <v>3</v>
      </c>
      <c r="D26" s="101" t="e">
        <f t="shared" si="6"/>
        <v>#VALUE!</v>
      </c>
      <c r="E26" s="101">
        <f t="shared" si="6"/>
        <v>16.394</v>
      </c>
      <c r="F26" s="101">
        <f t="shared" si="6"/>
        <v>1660</v>
      </c>
      <c r="G26" s="94">
        <f>F26/$F$5</f>
        <v>0.097811554844294</v>
      </c>
      <c r="H26"/>
      <c r="I26"/>
      <c r="J26"/>
      <c r="K26" s="108">
        <v>0</v>
      </c>
      <c r="N26" s="109" t="s">
        <v>291</v>
      </c>
      <c r="O26" s="78" t="str">
        <f>N26&amp;B26&amp;C26&amp;"个，计划投资"&amp;F26&amp;"万元，其中："</f>
        <v>3.配套基础设施项目3个，计划投资1660万元，其中：</v>
      </c>
    </row>
    <row r="27" customFormat="1" ht="24" spans="1:15">
      <c r="A27" s="99" t="s">
        <v>58</v>
      </c>
      <c r="B27" s="100" t="s">
        <v>120</v>
      </c>
      <c r="C27" s="102">
        <v>3</v>
      </c>
      <c r="D27" s="102" t="s">
        <v>292</v>
      </c>
      <c r="E27" s="102">
        <v>16.394</v>
      </c>
      <c r="F27" s="102">
        <v>1660</v>
      </c>
      <c r="G27" s="94">
        <f>F27/$F$5</f>
        <v>0.097811554844294</v>
      </c>
      <c r="K27" s="108"/>
      <c r="O27" t="str">
        <f>B27&amp;C27&amp;"个项目，建设规模"&amp;E27&amp;D27&amp;"，计划投资"&amp;F27&amp;"万元；"</f>
        <v>小型农田水利设施建设(排碱渠、节水灌溉、防渗渠建设、其它乡村振兴有关的农田水利建设)3个项目，建设规模16.394公里，计划投资1660万元；</v>
      </c>
    </row>
    <row r="28" customFormat="1" spans="1:15">
      <c r="A28" s="99" t="s">
        <v>58</v>
      </c>
      <c r="B28" s="100" t="s">
        <v>149</v>
      </c>
      <c r="C28" s="102"/>
      <c r="D28" s="102"/>
      <c r="E28" s="102"/>
      <c r="F28" s="102"/>
      <c r="G28" s="94"/>
      <c r="K28" s="108"/>
      <c r="O28" t="str">
        <f>B28&amp;C28&amp;"个项目，建设规模"&amp;E28&amp;D28&amp;"，计划投资"&amp;F28&amp;"万元；"</f>
        <v>产业园（区）个项目，建设规模，计划投资万元；</v>
      </c>
    </row>
    <row r="29" customFormat="1" spans="1:15">
      <c r="A29" s="99" t="s">
        <v>58</v>
      </c>
      <c r="B29" s="100" t="s">
        <v>150</v>
      </c>
      <c r="C29" s="102"/>
      <c r="D29" s="102"/>
      <c r="E29" s="102"/>
      <c r="F29" s="102"/>
      <c r="G29" s="94"/>
      <c r="K29" s="108"/>
      <c r="O29" t="str">
        <f>B29&amp;C29&amp;"个项目，建设规模"&amp;E29&amp;D29&amp;"，计划投资"&amp;F29&amp;"万元。"</f>
        <v>其他（合作社补助、壮大村集体经济）个项目，建设规模，计划投资万元。</v>
      </c>
    </row>
    <row r="30" s="78" customFormat="1" spans="1:14">
      <c r="A30" s="95" t="s">
        <v>41</v>
      </c>
      <c r="B30" s="96" t="s">
        <v>151</v>
      </c>
      <c r="C30" s="101">
        <f t="shared" ref="C30:F30" si="7">C31+C32+C33+C34</f>
        <v>0</v>
      </c>
      <c r="D30" s="101">
        <f t="shared" si="7"/>
        <v>0</v>
      </c>
      <c r="E30" s="101">
        <f t="shared" si="7"/>
        <v>0</v>
      </c>
      <c r="F30" s="101">
        <f t="shared" si="7"/>
        <v>0</v>
      </c>
      <c r="G30" s="94"/>
      <c r="H30"/>
      <c r="I30"/>
      <c r="J30"/>
      <c r="K30" s="108">
        <v>0</v>
      </c>
      <c r="N30" s="109"/>
    </row>
    <row r="31" customFormat="1" spans="1:11">
      <c r="A31" s="99" t="s">
        <v>58</v>
      </c>
      <c r="B31" s="100" t="s">
        <v>152</v>
      </c>
      <c r="C31" s="102"/>
      <c r="D31" s="102"/>
      <c r="E31" s="102"/>
      <c r="F31" s="102"/>
      <c r="G31" s="94"/>
      <c r="K31" s="108"/>
    </row>
    <row r="32" customFormat="1" spans="1:11">
      <c r="A32" s="99" t="s">
        <v>58</v>
      </c>
      <c r="B32" s="100" t="s">
        <v>153</v>
      </c>
      <c r="C32" s="102"/>
      <c r="D32" s="102"/>
      <c r="E32" s="102"/>
      <c r="F32" s="102"/>
      <c r="G32" s="94"/>
      <c r="K32" s="108"/>
    </row>
    <row r="33" customFormat="1" spans="1:11">
      <c r="A33" s="99" t="s">
        <v>58</v>
      </c>
      <c r="B33" s="100" t="s">
        <v>154</v>
      </c>
      <c r="C33" s="102"/>
      <c r="D33" s="102"/>
      <c r="E33" s="102"/>
      <c r="F33" s="102"/>
      <c r="G33" s="94"/>
      <c r="K33" s="108"/>
    </row>
    <row r="34" customFormat="1" spans="1:11">
      <c r="A34" s="99" t="s">
        <v>58</v>
      </c>
      <c r="B34" s="100" t="s">
        <v>155</v>
      </c>
      <c r="C34" s="102"/>
      <c r="D34" s="102"/>
      <c r="E34" s="102"/>
      <c r="F34" s="102"/>
      <c r="G34" s="94"/>
      <c r="K34" s="108"/>
    </row>
    <row r="35" s="78" customFormat="1" spans="1:15">
      <c r="A35" s="95" t="s">
        <v>41</v>
      </c>
      <c r="B35" s="96" t="s">
        <v>156</v>
      </c>
      <c r="C35" s="101">
        <f t="shared" ref="C35:F35" si="8">C36+C37+C38+C39+C40</f>
        <v>1</v>
      </c>
      <c r="D35" s="101" t="e">
        <f t="shared" si="8"/>
        <v>#VALUE!</v>
      </c>
      <c r="E35" s="101">
        <f t="shared" si="8"/>
        <v>1300</v>
      </c>
      <c r="F35" s="101">
        <f t="shared" si="8"/>
        <v>250</v>
      </c>
      <c r="G35" s="94">
        <f>F35/$F$5</f>
        <v>0.0147306558500443</v>
      </c>
      <c r="H35"/>
      <c r="I35"/>
      <c r="J35"/>
      <c r="K35" s="108">
        <v>0</v>
      </c>
      <c r="N35" s="109" t="s">
        <v>293</v>
      </c>
      <c r="O35" s="78" t="str">
        <f>N35&amp;B35&amp;C35&amp;"个，计划投资"&amp;F35&amp;"万元，其中："</f>
        <v>4.金融保险配套项目1个，计划投资250万元，其中：</v>
      </c>
    </row>
    <row r="36" customFormat="1" spans="1:15">
      <c r="A36" s="99" t="s">
        <v>58</v>
      </c>
      <c r="B36" s="100" t="s">
        <v>157</v>
      </c>
      <c r="C36" s="102">
        <v>1</v>
      </c>
      <c r="D36" s="102" t="s">
        <v>23</v>
      </c>
      <c r="E36" s="102">
        <v>1300</v>
      </c>
      <c r="F36" s="102">
        <v>250</v>
      </c>
      <c r="G36" s="94">
        <f>F36/$F$5</f>
        <v>0.0147306558500443</v>
      </c>
      <c r="K36" s="108"/>
      <c r="O36" t="str">
        <f>B36&amp;C36&amp;"个项目，建设规模"&amp;E36&amp;D36&amp;"，计划投资"&amp;F36&amp;"万元。"</f>
        <v>小额贷款贴息1个项目，建设规模1300户，计划投资250万元。</v>
      </c>
    </row>
    <row r="37" customFormat="1" spans="1:11">
      <c r="A37" s="99" t="s">
        <v>58</v>
      </c>
      <c r="B37" s="100" t="s">
        <v>164</v>
      </c>
      <c r="C37" s="102"/>
      <c r="D37" s="102"/>
      <c r="E37" s="102"/>
      <c r="F37" s="102"/>
      <c r="G37" s="94"/>
      <c r="K37" s="108"/>
    </row>
    <row r="38" customFormat="1" spans="1:11">
      <c r="A38" s="99" t="s">
        <v>58</v>
      </c>
      <c r="B38" s="100" t="s">
        <v>165</v>
      </c>
      <c r="C38" s="102"/>
      <c r="D38" s="102"/>
      <c r="E38" s="102"/>
      <c r="F38" s="102"/>
      <c r="G38" s="94"/>
      <c r="K38" s="108"/>
    </row>
    <row r="39" customFormat="1" spans="1:11">
      <c r="A39" s="99" t="s">
        <v>58</v>
      </c>
      <c r="B39" s="100" t="s">
        <v>166</v>
      </c>
      <c r="C39" s="102"/>
      <c r="D39" s="102"/>
      <c r="E39" s="102"/>
      <c r="F39" s="102"/>
      <c r="G39" s="94"/>
      <c r="K39" s="108"/>
    </row>
    <row r="40" customFormat="1" spans="1:11">
      <c r="A40" s="99" t="s">
        <v>58</v>
      </c>
      <c r="B40" s="100" t="s">
        <v>167</v>
      </c>
      <c r="C40" s="102"/>
      <c r="D40" s="102"/>
      <c r="E40" s="102"/>
      <c r="F40" s="102"/>
      <c r="G40" s="94"/>
      <c r="K40" s="108"/>
    </row>
    <row r="41" s="79" customFormat="1" spans="1:15">
      <c r="A41" s="91" t="s">
        <v>39</v>
      </c>
      <c r="B41" s="92" t="s">
        <v>168</v>
      </c>
      <c r="C41" s="103">
        <f t="shared" ref="C41:F41" si="9">C42+C45+C49+C52+C56</f>
        <v>1</v>
      </c>
      <c r="D41" s="103" t="e">
        <f t="shared" si="9"/>
        <v>#VALUE!</v>
      </c>
      <c r="E41" s="103">
        <f t="shared" si="9"/>
        <v>0</v>
      </c>
      <c r="F41" s="103">
        <f t="shared" si="9"/>
        <v>100</v>
      </c>
      <c r="G41" s="94">
        <f>F41/$F$5</f>
        <v>0.00589226234001771</v>
      </c>
      <c r="H41"/>
      <c r="I41"/>
      <c r="J41"/>
      <c r="K41" s="108">
        <v>0</v>
      </c>
      <c r="L41" s="110">
        <v>0.7</v>
      </c>
      <c r="M41" s="110" t="s">
        <v>284</v>
      </c>
      <c r="N41" s="110" t="s">
        <v>294</v>
      </c>
      <c r="O41" s="110" t="str">
        <f>N41&amp;B41&amp;"类项目"&amp;C41&amp;"个项目，计划投资"&amp;F41&amp;"万元，投资占比"&amp;L41&amp;M41&amp;"。"</f>
        <v>（二）就业项目类项目1个项目，计划投资100万元，投资占比0.7%。</v>
      </c>
    </row>
    <row r="42" s="78" customFormat="1" spans="1:14">
      <c r="A42" s="95" t="s">
        <v>41</v>
      </c>
      <c r="B42" s="96" t="s">
        <v>169</v>
      </c>
      <c r="C42" s="101">
        <f t="shared" ref="C42:F42" si="10">C43+C44</f>
        <v>1</v>
      </c>
      <c r="D42" s="101" t="e">
        <f t="shared" si="10"/>
        <v>#VALUE!</v>
      </c>
      <c r="E42" s="101">
        <f t="shared" si="10"/>
        <v>0</v>
      </c>
      <c r="F42" s="101">
        <f t="shared" si="10"/>
        <v>100</v>
      </c>
      <c r="G42" s="94">
        <f>F42/$F$5</f>
        <v>0.00589226234001771</v>
      </c>
      <c r="H42"/>
      <c r="I42"/>
      <c r="J42"/>
      <c r="K42" s="108">
        <v>0</v>
      </c>
      <c r="N42" s="109"/>
    </row>
    <row r="43" customFormat="1" spans="1:11">
      <c r="A43" s="99" t="s">
        <v>58</v>
      </c>
      <c r="B43" s="100" t="s">
        <v>170</v>
      </c>
      <c r="C43" s="102">
        <v>1</v>
      </c>
      <c r="D43" s="102" t="s">
        <v>24</v>
      </c>
      <c r="E43" s="102"/>
      <c r="F43" s="102">
        <v>100</v>
      </c>
      <c r="G43" s="94">
        <f>F43/$F$5</f>
        <v>0.00589226234001771</v>
      </c>
      <c r="K43" s="108"/>
    </row>
    <row r="44" customFormat="1" spans="1:11">
      <c r="A44" s="99" t="s">
        <v>58</v>
      </c>
      <c r="B44" s="100" t="s">
        <v>179</v>
      </c>
      <c r="C44" s="102"/>
      <c r="D44" s="102"/>
      <c r="E44" s="102"/>
      <c r="F44" s="102"/>
      <c r="G44" s="94"/>
      <c r="K44" s="108"/>
    </row>
    <row r="45" s="78" customFormat="1" spans="1:14">
      <c r="A45" s="95" t="s">
        <v>41</v>
      </c>
      <c r="B45" s="96" t="s">
        <v>180</v>
      </c>
      <c r="C45" s="101"/>
      <c r="D45" s="101"/>
      <c r="E45" s="101"/>
      <c r="F45" s="101"/>
      <c r="G45" s="94"/>
      <c r="H45"/>
      <c r="I45"/>
      <c r="J45"/>
      <c r="K45" s="108">
        <v>0</v>
      </c>
      <c r="N45" s="109"/>
    </row>
    <row r="46" customFormat="1" spans="1:11">
      <c r="A46" s="99" t="s">
        <v>58</v>
      </c>
      <c r="B46" s="100" t="s">
        <v>181</v>
      </c>
      <c r="C46" s="102"/>
      <c r="D46" s="102"/>
      <c r="E46" s="102"/>
      <c r="F46" s="102"/>
      <c r="G46" s="94"/>
      <c r="K46" s="108"/>
    </row>
    <row r="47" customFormat="1" spans="1:11">
      <c r="A47" s="99" t="s">
        <v>58</v>
      </c>
      <c r="B47" s="100" t="s">
        <v>182</v>
      </c>
      <c r="C47" s="102"/>
      <c r="D47" s="102"/>
      <c r="E47" s="102"/>
      <c r="F47" s="102"/>
      <c r="G47" s="94"/>
      <c r="K47" s="108"/>
    </row>
    <row r="48" customFormat="1" spans="1:11">
      <c r="A48" s="99" t="s">
        <v>58</v>
      </c>
      <c r="B48" s="100" t="s">
        <v>183</v>
      </c>
      <c r="C48" s="102"/>
      <c r="D48" s="102"/>
      <c r="E48" s="102"/>
      <c r="F48" s="102"/>
      <c r="G48" s="94"/>
      <c r="K48" s="108"/>
    </row>
    <row r="49" s="78" customFormat="1" spans="1:14">
      <c r="A49" s="95" t="s">
        <v>41</v>
      </c>
      <c r="B49" s="96" t="s">
        <v>184</v>
      </c>
      <c r="C49" s="101"/>
      <c r="D49" s="101"/>
      <c r="E49" s="101"/>
      <c r="F49" s="101"/>
      <c r="G49" s="94"/>
      <c r="H49"/>
      <c r="I49"/>
      <c r="J49"/>
      <c r="K49" s="108">
        <v>0</v>
      </c>
      <c r="N49" s="109"/>
    </row>
    <row r="50" customFormat="1" spans="1:11">
      <c r="A50" s="99" t="s">
        <v>58</v>
      </c>
      <c r="B50" s="100" t="s">
        <v>185</v>
      </c>
      <c r="C50" s="102"/>
      <c r="D50" s="102"/>
      <c r="E50" s="102"/>
      <c r="F50" s="102"/>
      <c r="G50" s="94"/>
      <c r="K50" s="108"/>
    </row>
    <row r="51" customFormat="1" spans="1:11">
      <c r="A51" s="99" t="s">
        <v>58</v>
      </c>
      <c r="B51" s="100" t="s">
        <v>186</v>
      </c>
      <c r="C51" s="102"/>
      <c r="D51" s="102"/>
      <c r="E51" s="102"/>
      <c r="F51" s="102"/>
      <c r="G51" s="94"/>
      <c r="K51" s="108"/>
    </row>
    <row r="52" s="78" customFormat="1" spans="1:14">
      <c r="A52" s="95" t="s">
        <v>41</v>
      </c>
      <c r="B52" s="96" t="s">
        <v>187</v>
      </c>
      <c r="C52" s="101"/>
      <c r="D52" s="101"/>
      <c r="E52" s="101"/>
      <c r="F52" s="101"/>
      <c r="G52" s="94"/>
      <c r="H52"/>
      <c r="I52"/>
      <c r="J52"/>
      <c r="K52" s="108">
        <v>0</v>
      </c>
      <c r="N52" s="109"/>
    </row>
    <row r="53" customFormat="1" spans="1:11">
      <c r="A53" s="99" t="s">
        <v>58</v>
      </c>
      <c r="B53" s="100" t="s">
        <v>188</v>
      </c>
      <c r="C53" s="102"/>
      <c r="D53" s="102"/>
      <c r="E53" s="102"/>
      <c r="F53" s="102"/>
      <c r="G53" s="94"/>
      <c r="K53" s="108"/>
    </row>
    <row r="54" customFormat="1" spans="1:11">
      <c r="A54" s="99" t="s">
        <v>58</v>
      </c>
      <c r="B54" s="100" t="s">
        <v>189</v>
      </c>
      <c r="C54" s="102"/>
      <c r="D54" s="102"/>
      <c r="E54" s="102"/>
      <c r="F54" s="102"/>
      <c r="G54" s="94"/>
      <c r="K54" s="108"/>
    </row>
    <row r="55" customFormat="1" spans="1:11">
      <c r="A55" s="99" t="s">
        <v>58</v>
      </c>
      <c r="B55" s="100" t="s">
        <v>190</v>
      </c>
      <c r="C55" s="102"/>
      <c r="D55" s="102"/>
      <c r="E55" s="102"/>
      <c r="F55" s="102"/>
      <c r="G55" s="94"/>
      <c r="K55" s="108"/>
    </row>
    <row r="56" s="78" customFormat="1" spans="1:15">
      <c r="A56" s="95" t="s">
        <v>41</v>
      </c>
      <c r="B56" s="96" t="s">
        <v>191</v>
      </c>
      <c r="C56" s="101"/>
      <c r="D56" s="101"/>
      <c r="E56" s="101"/>
      <c r="F56" s="101"/>
      <c r="G56" s="94"/>
      <c r="H56"/>
      <c r="I56"/>
      <c r="J56"/>
      <c r="K56" s="108">
        <v>0</v>
      </c>
      <c r="N56" s="109" t="s">
        <v>286</v>
      </c>
      <c r="O56" s="78" t="str">
        <f>N56&amp;B56&amp;C56&amp;"个，计划投资"&amp;F56&amp;"万元，其中："</f>
        <v>1.公益性岗位个，计划投资万元，其中：</v>
      </c>
    </row>
    <row r="57" customFormat="1" spans="1:15">
      <c r="A57" s="99" t="s">
        <v>58</v>
      </c>
      <c r="B57" s="100" t="s">
        <v>191</v>
      </c>
      <c r="C57" s="102"/>
      <c r="D57" s="102"/>
      <c r="E57" s="102"/>
      <c r="F57" s="102"/>
      <c r="G57" s="94"/>
      <c r="K57" s="108"/>
      <c r="O57" t="str">
        <f>B57&amp;C57&amp;"个项目，建设规模"&amp;E57&amp;D57&amp;"，计划投资"&amp;F57&amp;"万元。"</f>
        <v>公益性岗位个项目，建设规模，计划投资万元。</v>
      </c>
    </row>
    <row r="58" s="79" customFormat="1" spans="1:15">
      <c r="A58" s="91" t="s">
        <v>39</v>
      </c>
      <c r="B58" s="92" t="s">
        <v>192</v>
      </c>
      <c r="C58" s="103">
        <f t="shared" ref="C58:F58" si="11">C59+C69+C74</f>
        <v>7</v>
      </c>
      <c r="D58" s="103" t="e">
        <f t="shared" si="11"/>
        <v>#VALUE!</v>
      </c>
      <c r="E58" s="103">
        <f t="shared" si="11"/>
        <v>59.857</v>
      </c>
      <c r="F58" s="103">
        <f t="shared" si="11"/>
        <v>8969.41</v>
      </c>
      <c r="G58" s="94">
        <f>F58/$F$5</f>
        <v>0.528501167551783</v>
      </c>
      <c r="H58"/>
      <c r="I58"/>
      <c r="J58"/>
      <c r="K58" s="108">
        <v>0</v>
      </c>
      <c r="L58" s="110">
        <v>24.97</v>
      </c>
      <c r="M58" s="110" t="s">
        <v>284</v>
      </c>
      <c r="N58" s="110" t="s">
        <v>295</v>
      </c>
      <c r="O58" s="110" t="str">
        <f>N58&amp;B58&amp;"类项目"&amp;C58&amp;"个项目，计划投资"&amp;F58&amp;"万元，投资占比"&amp;L58&amp;M58&amp;"。"</f>
        <v>（三）乡村建设行动类项目7个项目，计划投资8969.41万元，投资占比24.97%。</v>
      </c>
    </row>
    <row r="59" s="78" customFormat="1" spans="1:15">
      <c r="A59" s="95" t="s">
        <v>41</v>
      </c>
      <c r="B59" s="96" t="s">
        <v>193</v>
      </c>
      <c r="C59" s="101">
        <f t="shared" ref="C59:F59" si="12">C60+C61+C62+C63+C64+C65+C66+C67+C68</f>
        <v>4</v>
      </c>
      <c r="D59" s="101" t="e">
        <f t="shared" si="12"/>
        <v>#VALUE!</v>
      </c>
      <c r="E59" s="101">
        <f t="shared" si="12"/>
        <v>28.293</v>
      </c>
      <c r="F59" s="101">
        <f t="shared" si="12"/>
        <v>7019.41</v>
      </c>
      <c r="G59" s="94">
        <f>F59/$F$5</f>
        <v>0.413602051921437</v>
      </c>
      <c r="H59"/>
      <c r="I59"/>
      <c r="J59"/>
      <c r="K59" s="108">
        <v>0</v>
      </c>
      <c r="N59" s="109" t="s">
        <v>286</v>
      </c>
      <c r="O59" s="78" t="str">
        <f>N59&amp;B59&amp;"类项目"&amp;C59&amp;"个，计划投资"&amp;F59&amp;"万元，其中："</f>
        <v>1.农村基础设施（含产业基础设施配套）类项目4个，计划投资7019.41万元，其中：</v>
      </c>
    </row>
    <row r="60" customFormat="1" spans="1:11">
      <c r="A60" s="99" t="s">
        <v>58</v>
      </c>
      <c r="B60" s="100" t="s">
        <v>194</v>
      </c>
      <c r="C60" s="104"/>
      <c r="D60" s="104"/>
      <c r="E60" s="104"/>
      <c r="F60" s="104"/>
      <c r="G60" s="94"/>
      <c r="K60" s="111"/>
    </row>
    <row r="61" customFormat="1" ht="48" spans="1:15">
      <c r="A61" s="99" t="s">
        <v>58</v>
      </c>
      <c r="B61" s="100" t="s">
        <v>195</v>
      </c>
      <c r="C61" s="104"/>
      <c r="D61" s="104"/>
      <c r="E61" s="104"/>
      <c r="F61" s="104"/>
      <c r="G61" s="94"/>
      <c r="K61" s="111"/>
      <c r="O61" t="str">
        <f t="shared" ref="O61:O65" si="13">B61&amp;C61&amp;"个项目，建设规模"&amp;E61&amp;D61&amp;"，计划投资"&amp;F61&amp;"万元；"</f>
        <v>农村道路（县乡之间、乡乡之间、乡村之间及其沿线管理、服务等附属设施；道路安全生命防护工程、危旧桥梁改造；乡级客货运输站场、招呼站；村内道路、通户路等）个项目，建设规模，计划投资万元；</v>
      </c>
    </row>
    <row r="62" customFormat="1" spans="1:15">
      <c r="A62" s="99" t="s">
        <v>58</v>
      </c>
      <c r="B62" s="100" t="s">
        <v>196</v>
      </c>
      <c r="C62" s="104"/>
      <c r="D62" s="104"/>
      <c r="E62" s="104"/>
      <c r="F62" s="104"/>
      <c r="G62" s="94"/>
      <c r="K62" s="111"/>
      <c r="O62" t="str">
        <f t="shared" si="13"/>
        <v>产业路、资源路、旅游路建设个项目，建设规模，计划投资万元；</v>
      </c>
    </row>
    <row r="63" customFormat="1" spans="1:11">
      <c r="A63" s="99" t="s">
        <v>58</v>
      </c>
      <c r="B63" s="100" t="s">
        <v>197</v>
      </c>
      <c r="C63" s="104">
        <v>3</v>
      </c>
      <c r="D63" s="104" t="s">
        <v>292</v>
      </c>
      <c r="E63" s="104">
        <v>19.18</v>
      </c>
      <c r="F63" s="104">
        <v>4219.41</v>
      </c>
      <c r="G63" s="94">
        <f>F63/$F$5</f>
        <v>0.248618706400941</v>
      </c>
      <c r="K63" s="111"/>
    </row>
    <row r="64" customFormat="1" spans="1:11">
      <c r="A64" s="99" t="s">
        <v>58</v>
      </c>
      <c r="B64" s="100" t="s">
        <v>216</v>
      </c>
      <c r="C64" s="104"/>
      <c r="D64" s="104"/>
      <c r="E64" s="104"/>
      <c r="F64" s="104"/>
      <c r="G64" s="94"/>
      <c r="K64" s="111"/>
    </row>
    <row r="65" customFormat="1" ht="24" spans="1:15">
      <c r="A65" s="99" t="s">
        <v>58</v>
      </c>
      <c r="B65" s="100" t="s">
        <v>217</v>
      </c>
      <c r="C65" s="104"/>
      <c r="D65" s="104"/>
      <c r="E65" s="104"/>
      <c r="F65" s="104"/>
      <c r="G65" s="94"/>
      <c r="K65" s="111"/>
      <c r="O65" t="str">
        <f t="shared" si="13"/>
        <v>数字乡村建设（信息通信基础设施建设、数字化、智能化建设等）个项目，建设规模，计划投资万元；</v>
      </c>
    </row>
    <row r="66" customFormat="1" ht="24" spans="1:11">
      <c r="A66" s="99" t="s">
        <v>58</v>
      </c>
      <c r="B66" s="100" t="s">
        <v>405</v>
      </c>
      <c r="C66" s="104"/>
      <c r="D66" s="104"/>
      <c r="E66" s="104"/>
      <c r="F66" s="104"/>
      <c r="G66" s="94"/>
      <c r="K66" s="111"/>
    </row>
    <row r="67" customFormat="1" spans="1:11">
      <c r="A67" s="99" t="s">
        <v>58</v>
      </c>
      <c r="B67" s="100" t="s">
        <v>219</v>
      </c>
      <c r="C67" s="104"/>
      <c r="D67" s="104"/>
      <c r="E67" s="104"/>
      <c r="F67" s="104"/>
      <c r="G67" s="94"/>
      <c r="K67" s="111"/>
    </row>
    <row r="68" customFormat="1" spans="1:15">
      <c r="A68" s="99" t="s">
        <v>58</v>
      </c>
      <c r="B68" s="100" t="s">
        <v>220</v>
      </c>
      <c r="C68" s="104">
        <v>1</v>
      </c>
      <c r="D68" s="104" t="s">
        <v>292</v>
      </c>
      <c r="E68" s="104">
        <v>9.113</v>
      </c>
      <c r="F68" s="104">
        <v>2800</v>
      </c>
      <c r="G68" s="94"/>
      <c r="K68" s="111"/>
      <c r="O68" t="str">
        <f>B68&amp;C68&amp;"个项目，建设规模"&amp;E68&amp;D68&amp;"，计划投资"&amp;F68&amp;"万元。"</f>
        <v>其他（防洪工程、排碱渠，渠道清淤）1个项目，建设规模9.113公里，计划投资2800万元。</v>
      </c>
    </row>
    <row r="69" s="78" customFormat="1" spans="1:15">
      <c r="A69" s="96" t="s">
        <v>41</v>
      </c>
      <c r="B69" s="96" t="s">
        <v>221</v>
      </c>
      <c r="C69" s="112">
        <f t="shared" ref="C69:F69" si="14">C70+C71+C72+C73</f>
        <v>3</v>
      </c>
      <c r="D69" s="112" t="e">
        <f t="shared" si="14"/>
        <v>#VALUE!</v>
      </c>
      <c r="E69" s="112">
        <f t="shared" si="14"/>
        <v>31.564</v>
      </c>
      <c r="F69" s="112">
        <f t="shared" si="14"/>
        <v>1950</v>
      </c>
      <c r="G69" s="94">
        <f>F69/$F$5</f>
        <v>0.114899115630345</v>
      </c>
      <c r="H69"/>
      <c r="I69"/>
      <c r="J69"/>
      <c r="K69" s="111">
        <v>0</v>
      </c>
      <c r="N69" s="109" t="s">
        <v>290</v>
      </c>
      <c r="O69" s="78" t="str">
        <f>N69&amp;B69&amp;"类项目"&amp;C69&amp;"个，计划投资"&amp;F69&amp;"万元，其中："</f>
        <v>2.人居环境整治类项目3个，计划投资1950万元，其中：</v>
      </c>
    </row>
    <row r="70" customFormat="1" spans="1:11">
      <c r="A70" s="99" t="s">
        <v>58</v>
      </c>
      <c r="B70" s="100" t="s">
        <v>222</v>
      </c>
      <c r="C70" s="104"/>
      <c r="D70" s="104"/>
      <c r="E70" s="104"/>
      <c r="F70" s="104"/>
      <c r="G70" s="94"/>
      <c r="K70" s="111"/>
    </row>
    <row r="71" customFormat="1" spans="1:15">
      <c r="A71" s="99" t="s">
        <v>58</v>
      </c>
      <c r="B71" s="100" t="s">
        <v>223</v>
      </c>
      <c r="C71" s="104">
        <v>3</v>
      </c>
      <c r="D71" s="104" t="s">
        <v>292</v>
      </c>
      <c r="E71" s="104">
        <v>31.564</v>
      </c>
      <c r="F71" s="104">
        <v>1950</v>
      </c>
      <c r="G71" s="94">
        <f>F71/$F$5</f>
        <v>0.114899115630345</v>
      </c>
      <c r="K71" s="111"/>
      <c r="O71" t="str">
        <f>B71&amp;C71&amp;"个项目，建设规模"&amp;E71&amp;D71&amp;"，计划投资"&amp;F71&amp;"万元；"</f>
        <v>农村污水治理3个项目，建设规模31.564公里，计划投资1950万元；</v>
      </c>
    </row>
    <row r="72" customFormat="1" spans="1:15">
      <c r="A72" s="99" t="s">
        <v>58</v>
      </c>
      <c r="B72" s="100" t="s">
        <v>230</v>
      </c>
      <c r="C72" s="104"/>
      <c r="D72" s="104"/>
      <c r="E72" s="104"/>
      <c r="F72" s="104"/>
      <c r="G72" s="94"/>
      <c r="K72" s="111"/>
      <c r="O72" t="str">
        <f>B72&amp;C72&amp;"个项目，建设规模"&amp;E72&amp;D72&amp;"，计划投资"&amp;F72&amp;"万元；"</f>
        <v>农村垃圾治理个项目，建设规模，计划投资万元；</v>
      </c>
    </row>
    <row r="73" customFormat="1" spans="1:15">
      <c r="A73" s="99" t="s">
        <v>58</v>
      </c>
      <c r="B73" s="100" t="s">
        <v>231</v>
      </c>
      <c r="C73" s="104"/>
      <c r="D73" s="104"/>
      <c r="E73" s="104"/>
      <c r="F73" s="104"/>
      <c r="G73" s="94"/>
      <c r="K73" s="111"/>
      <c r="O73" t="str">
        <f>B73&amp;C73&amp;"个项目，建设规模"&amp;E73&amp;D73&amp;"，计划投资"&amp;F73&amp;"万元。"</f>
        <v>村容村貌提升个项目，建设规模，计划投资万元。</v>
      </c>
    </row>
    <row r="74" s="78" customFormat="1" spans="1:14">
      <c r="A74" s="96" t="s">
        <v>41</v>
      </c>
      <c r="B74" s="96" t="s">
        <v>232</v>
      </c>
      <c r="C74" s="113">
        <f t="shared" ref="C74:F74" si="15">C75+C76+C77+C78+C79+C80</f>
        <v>0</v>
      </c>
      <c r="D74" s="113">
        <f t="shared" si="15"/>
        <v>0</v>
      </c>
      <c r="E74" s="113">
        <f t="shared" si="15"/>
        <v>0</v>
      </c>
      <c r="F74" s="113">
        <f t="shared" si="15"/>
        <v>0</v>
      </c>
      <c r="G74" s="94"/>
      <c r="H74"/>
      <c r="I74"/>
      <c r="J74"/>
      <c r="K74" s="115">
        <v>0</v>
      </c>
      <c r="N74" s="109"/>
    </row>
    <row r="75" customFormat="1" spans="1:11">
      <c r="A75" s="99" t="s">
        <v>58</v>
      </c>
      <c r="B75" s="100" t="s">
        <v>233</v>
      </c>
      <c r="C75" s="104"/>
      <c r="D75" s="104"/>
      <c r="E75" s="104"/>
      <c r="F75" s="104"/>
      <c r="G75" s="94"/>
      <c r="K75" s="111"/>
    </row>
    <row r="76" customFormat="1" spans="1:11">
      <c r="A76" s="99" t="s">
        <v>58</v>
      </c>
      <c r="B76" s="100" t="s">
        <v>234</v>
      </c>
      <c r="C76" s="104"/>
      <c r="D76" s="104"/>
      <c r="E76" s="104"/>
      <c r="F76" s="104"/>
      <c r="G76" s="94"/>
      <c r="K76" s="111"/>
    </row>
    <row r="77" customFormat="1" ht="24" spans="1:11">
      <c r="A77" s="99" t="s">
        <v>58</v>
      </c>
      <c r="B77" s="100" t="s">
        <v>235</v>
      </c>
      <c r="C77" s="104"/>
      <c r="D77" s="104"/>
      <c r="E77" s="104"/>
      <c r="F77" s="104"/>
      <c r="G77" s="94"/>
      <c r="K77" s="111"/>
    </row>
    <row r="78" customFormat="1" spans="1:11">
      <c r="A78" s="99" t="s">
        <v>58</v>
      </c>
      <c r="B78" s="100" t="s">
        <v>236</v>
      </c>
      <c r="C78" s="104"/>
      <c r="D78" s="104"/>
      <c r="E78" s="104"/>
      <c r="F78" s="104"/>
      <c r="G78" s="94"/>
      <c r="K78" s="111"/>
    </row>
    <row r="79" customFormat="1" spans="1:11">
      <c r="A79" s="99" t="s">
        <v>58</v>
      </c>
      <c r="B79" s="100" t="s">
        <v>237</v>
      </c>
      <c r="C79" s="104"/>
      <c r="D79" s="104"/>
      <c r="E79" s="104"/>
      <c r="F79" s="104"/>
      <c r="G79" s="94"/>
      <c r="K79" s="111"/>
    </row>
    <row r="80" customFormat="1" ht="36" spans="1:11">
      <c r="A80" s="99" t="s">
        <v>58</v>
      </c>
      <c r="B80" s="100" t="s">
        <v>238</v>
      </c>
      <c r="C80" s="104"/>
      <c r="D80" s="104"/>
      <c r="E80" s="104"/>
      <c r="F80" s="104"/>
      <c r="G80" s="94"/>
      <c r="K80" s="111"/>
    </row>
    <row r="81" s="79" customFormat="1" spans="1:15">
      <c r="A81" s="91" t="s">
        <v>39</v>
      </c>
      <c r="B81" s="92" t="s">
        <v>239</v>
      </c>
      <c r="C81" s="114">
        <f t="shared" ref="C81:F81" si="16">C82</f>
        <v>0</v>
      </c>
      <c r="D81" s="114">
        <f t="shared" si="16"/>
        <v>0</v>
      </c>
      <c r="E81" s="114">
        <f t="shared" si="16"/>
        <v>0</v>
      </c>
      <c r="F81" s="114">
        <f t="shared" si="16"/>
        <v>0</v>
      </c>
      <c r="G81" s="94"/>
      <c r="H81"/>
      <c r="I81"/>
      <c r="J81"/>
      <c r="K81" s="111">
        <v>0</v>
      </c>
      <c r="L81" s="110">
        <v>0.17</v>
      </c>
      <c r="M81" s="110" t="s">
        <v>284</v>
      </c>
      <c r="N81" s="110" t="s">
        <v>296</v>
      </c>
      <c r="O81" s="110" t="str">
        <f>N81&amp;B81&amp;"类项目"&amp;C81&amp;"个项目，计划投资"&amp;F81&amp;"万元，投资占比"&amp;L81&amp;M81&amp;"。"</f>
        <v>（四）易地搬迁后扶类项目0个项目，计划投资0万元，投资占比0.17%。</v>
      </c>
    </row>
    <row r="82" s="78" customFormat="1" spans="1:15">
      <c r="A82" s="95" t="s">
        <v>41</v>
      </c>
      <c r="B82" s="96" t="s">
        <v>239</v>
      </c>
      <c r="C82" s="112">
        <f t="shared" ref="C82:F82" si="17">C83+C84+C85+C86+C87+C88</f>
        <v>0</v>
      </c>
      <c r="D82" s="112">
        <f t="shared" si="17"/>
        <v>0</v>
      </c>
      <c r="E82" s="112">
        <f t="shared" si="17"/>
        <v>0</v>
      </c>
      <c r="F82" s="112">
        <f t="shared" si="17"/>
        <v>0</v>
      </c>
      <c r="G82" s="94"/>
      <c r="H82"/>
      <c r="I82"/>
      <c r="J82"/>
      <c r="K82" s="111">
        <v>0</v>
      </c>
      <c r="N82" s="109" t="s">
        <v>286</v>
      </c>
      <c r="O82" s="78" t="str">
        <f>N82&amp;B82&amp;"类项目"&amp;C82&amp;"个，计划投资"&amp;F82&amp;"万元，其中："</f>
        <v>1.易地搬迁后扶类项目0个，计划投资0万元，其中：</v>
      </c>
    </row>
    <row r="83" customFormat="1" spans="1:11">
      <c r="A83" s="99" t="s">
        <v>58</v>
      </c>
      <c r="B83" s="100" t="s">
        <v>240</v>
      </c>
      <c r="C83" s="104"/>
      <c r="D83" s="104"/>
      <c r="E83" s="104"/>
      <c r="F83" s="104"/>
      <c r="G83" s="94"/>
      <c r="K83" s="111"/>
    </row>
    <row r="84" customFormat="1" spans="1:11">
      <c r="A84" s="99" t="s">
        <v>58</v>
      </c>
      <c r="B84" s="100" t="s">
        <v>241</v>
      </c>
      <c r="C84" s="104"/>
      <c r="D84" s="104"/>
      <c r="E84" s="104"/>
      <c r="F84" s="104"/>
      <c r="G84" s="94"/>
      <c r="K84" s="111"/>
    </row>
    <row r="85" customFormat="1" spans="1:11">
      <c r="A85" s="99" t="s">
        <v>58</v>
      </c>
      <c r="B85" s="100" t="s">
        <v>242</v>
      </c>
      <c r="C85" s="104"/>
      <c r="D85" s="104"/>
      <c r="E85" s="104"/>
      <c r="F85" s="104"/>
      <c r="G85" s="94"/>
      <c r="K85" s="111"/>
    </row>
    <row r="86" customFormat="1" spans="1:11">
      <c r="A86" s="99" t="s">
        <v>58</v>
      </c>
      <c r="B86" s="100" t="s">
        <v>243</v>
      </c>
      <c r="C86" s="104"/>
      <c r="D86" s="104"/>
      <c r="E86" s="104"/>
      <c r="F86" s="104"/>
      <c r="G86" s="94"/>
      <c r="K86" s="111"/>
    </row>
    <row r="87" customFormat="1" spans="1:15">
      <c r="A87" s="99" t="s">
        <v>58</v>
      </c>
      <c r="B87" s="100" t="s">
        <v>244</v>
      </c>
      <c r="C87" s="104"/>
      <c r="D87" s="104"/>
      <c r="E87" s="104"/>
      <c r="F87" s="104"/>
      <c r="G87" s="94"/>
      <c r="K87" s="111"/>
      <c r="O87" t="str">
        <f>B87&amp;C87&amp;"个项目，建设规模"&amp;E87&amp;D87&amp;"，计划投资"&amp;F87&amp;"万元。"</f>
        <v>必要基础设施建设个项目，建设规模，计划投资万元。</v>
      </c>
    </row>
    <row r="88" customFormat="1" spans="1:11">
      <c r="A88" s="99" t="s">
        <v>58</v>
      </c>
      <c r="B88" s="100" t="s">
        <v>245</v>
      </c>
      <c r="C88" s="104"/>
      <c r="D88" s="104"/>
      <c r="E88" s="104"/>
      <c r="F88" s="104"/>
      <c r="G88" s="94"/>
      <c r="K88" s="111"/>
    </row>
    <row r="89" s="79" customFormat="1" spans="1:15">
      <c r="A89" s="91" t="s">
        <v>39</v>
      </c>
      <c r="B89" s="92" t="s">
        <v>246</v>
      </c>
      <c r="C89" s="114">
        <f t="shared" ref="C89:F89" si="18">C90+C94+C92</f>
        <v>1</v>
      </c>
      <c r="D89" s="114" t="e">
        <f t="shared" si="18"/>
        <v>#VALUE!</v>
      </c>
      <c r="E89" s="114">
        <f t="shared" si="18"/>
        <v>850</v>
      </c>
      <c r="F89" s="114">
        <f t="shared" si="18"/>
        <v>255</v>
      </c>
      <c r="G89" s="94">
        <f>F89/$F$5</f>
        <v>0.0150252689670452</v>
      </c>
      <c r="H89"/>
      <c r="I89"/>
      <c r="J89"/>
      <c r="K89" s="111">
        <v>0</v>
      </c>
      <c r="L89" s="110">
        <v>1.18</v>
      </c>
      <c r="M89" s="110" t="s">
        <v>284</v>
      </c>
      <c r="N89" s="110" t="s">
        <v>297</v>
      </c>
      <c r="O89" s="110" t="str">
        <f>N89&amp;B89&amp;"类项目"&amp;C89&amp;"个项目，计划投资"&amp;F89&amp;"万元，投资占比"&amp;L89&amp;M89&amp;"。"</f>
        <v>（五）巩固三保障成果类项目1个项目，计划投资255万元，投资占比1.18%。</v>
      </c>
    </row>
    <row r="90" s="78" customFormat="1" spans="1:14">
      <c r="A90" s="96" t="s">
        <v>41</v>
      </c>
      <c r="B90" s="96" t="s">
        <v>247</v>
      </c>
      <c r="C90" s="112">
        <f t="shared" ref="C90:F90" si="19">C91</f>
        <v>0</v>
      </c>
      <c r="D90" s="112">
        <f t="shared" si="19"/>
        <v>0</v>
      </c>
      <c r="E90" s="112">
        <f t="shared" si="19"/>
        <v>0</v>
      </c>
      <c r="F90" s="112">
        <f t="shared" si="19"/>
        <v>0</v>
      </c>
      <c r="G90" s="94"/>
      <c r="H90"/>
      <c r="I90"/>
      <c r="J90"/>
      <c r="K90" s="111">
        <v>0</v>
      </c>
      <c r="N90" s="109"/>
    </row>
    <row r="91" customFormat="1" spans="1:11">
      <c r="A91" s="99" t="s">
        <v>58</v>
      </c>
      <c r="B91" s="100" t="s">
        <v>248</v>
      </c>
      <c r="C91" s="104"/>
      <c r="D91" s="104"/>
      <c r="E91" s="104"/>
      <c r="F91" s="104"/>
      <c r="G91" s="94"/>
      <c r="K91" s="111"/>
    </row>
    <row r="92" s="78" customFormat="1" spans="1:15">
      <c r="A92" s="96" t="s">
        <v>41</v>
      </c>
      <c r="B92" s="96" t="s">
        <v>249</v>
      </c>
      <c r="C92" s="112">
        <f t="shared" ref="C92:F92" si="20">C93</f>
        <v>1</v>
      </c>
      <c r="D92" s="112" t="str">
        <f t="shared" si="20"/>
        <v>人</v>
      </c>
      <c r="E92" s="112">
        <f t="shared" si="20"/>
        <v>850</v>
      </c>
      <c r="F92" s="112">
        <f t="shared" si="20"/>
        <v>255</v>
      </c>
      <c r="G92" s="94">
        <f>F92/$F$5</f>
        <v>0.0150252689670452</v>
      </c>
      <c r="H92"/>
      <c r="I92"/>
      <c r="J92"/>
      <c r="K92" s="111">
        <v>0</v>
      </c>
      <c r="N92" s="109" t="s">
        <v>286</v>
      </c>
      <c r="O92" s="78" t="str">
        <f>N92&amp;B92&amp;"类项目"&amp;C92&amp;"个，计划投资"&amp;F92&amp;"万元，其中："</f>
        <v>1.教育类项目1个，计划投资255万元，其中：</v>
      </c>
    </row>
    <row r="93" customFormat="1" spans="1:15">
      <c r="A93" s="99" t="s">
        <v>58</v>
      </c>
      <c r="B93" s="100" t="s">
        <v>250</v>
      </c>
      <c r="C93" s="104">
        <v>1</v>
      </c>
      <c r="D93" s="104" t="s">
        <v>24</v>
      </c>
      <c r="E93" s="104">
        <v>850</v>
      </c>
      <c r="F93" s="104">
        <v>255</v>
      </c>
      <c r="G93" s="94">
        <f>F93/$F$5</f>
        <v>0.0150252689670452</v>
      </c>
      <c r="K93" s="111"/>
      <c r="O93" t="str">
        <f>B93&amp;C93&amp;"个项目，建设规模"&amp;E93&amp;D93&amp;"，计划投资"&amp;F93&amp;"万元。"</f>
        <v>享受"雨露计划+"职业教育补助1个项目，建设规模850人，计划投资255万元。</v>
      </c>
    </row>
    <row r="94" s="78" customFormat="1" spans="1:14">
      <c r="A94" s="96" t="s">
        <v>41</v>
      </c>
      <c r="B94" s="96" t="s">
        <v>260</v>
      </c>
      <c r="C94" s="112">
        <f t="shared" ref="C94:F94" si="21">C95</f>
        <v>0</v>
      </c>
      <c r="D94" s="112">
        <f t="shared" si="21"/>
        <v>0</v>
      </c>
      <c r="E94" s="112">
        <f t="shared" si="21"/>
        <v>0</v>
      </c>
      <c r="F94" s="112">
        <f t="shared" si="21"/>
        <v>0</v>
      </c>
      <c r="G94" s="94"/>
      <c r="H94"/>
      <c r="I94"/>
      <c r="J94"/>
      <c r="K94" s="111">
        <v>0</v>
      </c>
      <c r="N94" s="109"/>
    </row>
    <row r="95" customFormat="1" spans="1:11">
      <c r="A95" s="99" t="s">
        <v>58</v>
      </c>
      <c r="B95" s="100" t="s">
        <v>261</v>
      </c>
      <c r="C95" s="104"/>
      <c r="D95" s="104"/>
      <c r="E95" s="104"/>
      <c r="F95" s="104"/>
      <c r="G95" s="94"/>
      <c r="K95" s="111"/>
    </row>
    <row r="96" s="79" customFormat="1" spans="1:11">
      <c r="A96" s="91" t="s">
        <v>39</v>
      </c>
      <c r="B96" s="92" t="s">
        <v>262</v>
      </c>
      <c r="C96" s="114">
        <f t="shared" ref="C96:F96" si="22">C97</f>
        <v>0</v>
      </c>
      <c r="D96" s="114">
        <f t="shared" si="22"/>
        <v>0</v>
      </c>
      <c r="E96" s="114">
        <f t="shared" si="22"/>
        <v>0</v>
      </c>
      <c r="F96" s="114">
        <f t="shared" si="22"/>
        <v>0</v>
      </c>
      <c r="G96" s="94"/>
      <c r="H96"/>
      <c r="I96"/>
      <c r="J96"/>
      <c r="K96" s="111">
        <v>0</v>
      </c>
    </row>
    <row r="97" s="78" customFormat="1" spans="1:14">
      <c r="A97" s="95" t="s">
        <v>41</v>
      </c>
      <c r="B97" s="96" t="s">
        <v>262</v>
      </c>
      <c r="C97" s="112">
        <f t="shared" ref="C97:F97" si="23">C98</f>
        <v>0</v>
      </c>
      <c r="D97" s="112">
        <f t="shared" si="23"/>
        <v>0</v>
      </c>
      <c r="E97" s="112">
        <f t="shared" si="23"/>
        <v>0</v>
      </c>
      <c r="F97" s="112">
        <f t="shared" si="23"/>
        <v>0</v>
      </c>
      <c r="G97" s="94"/>
      <c r="H97"/>
      <c r="I97"/>
      <c r="J97"/>
      <c r="K97" s="111">
        <v>0</v>
      </c>
      <c r="N97" s="109"/>
    </row>
    <row r="98" customFormat="1" spans="1:11">
      <c r="A98" s="99" t="s">
        <v>58</v>
      </c>
      <c r="B98" s="100" t="s">
        <v>262</v>
      </c>
      <c r="C98" s="104"/>
      <c r="D98" s="104"/>
      <c r="E98" s="104"/>
      <c r="F98" s="104"/>
      <c r="G98" s="94"/>
      <c r="K98" s="111"/>
    </row>
    <row r="99" s="79" customFormat="1" spans="1:15">
      <c r="A99" s="91" t="s">
        <v>39</v>
      </c>
      <c r="B99" s="92" t="s">
        <v>79</v>
      </c>
      <c r="C99" s="114">
        <f t="shared" ref="C99:F99" si="24">C100</f>
        <v>1</v>
      </c>
      <c r="D99" s="114" t="e">
        <f t="shared" si="24"/>
        <v>#VALUE!</v>
      </c>
      <c r="E99" s="114">
        <f t="shared" si="24"/>
        <v>3696</v>
      </c>
      <c r="F99" s="114">
        <f t="shared" si="24"/>
        <v>37</v>
      </c>
      <c r="G99" s="94">
        <f>F99/$F$5</f>
        <v>0.00218013706580655</v>
      </c>
      <c r="H99"/>
      <c r="I99"/>
      <c r="J99"/>
      <c r="K99" s="111">
        <v>0</v>
      </c>
      <c r="L99" s="110">
        <v>0.04</v>
      </c>
      <c r="M99" s="110" t="s">
        <v>284</v>
      </c>
      <c r="N99" s="110" t="s">
        <v>298</v>
      </c>
      <c r="O99" s="110" t="str">
        <f>N99&amp;B99&amp;"类项目"&amp;C99&amp;"个项目，计划投资"&amp;F99&amp;"万元，投资占比"&amp;L99&amp;M99&amp;"。"</f>
        <v>（六）其他类项目1个项目，计划投资37万元，投资占比0.04%。</v>
      </c>
    </row>
    <row r="100" s="78" customFormat="1" spans="1:15">
      <c r="A100" s="95" t="s">
        <v>41</v>
      </c>
      <c r="B100" s="96" t="s">
        <v>79</v>
      </c>
      <c r="C100" s="112">
        <f t="shared" ref="C100:F100" si="25">C101+C102+C103</f>
        <v>1</v>
      </c>
      <c r="D100" s="112" t="e">
        <f t="shared" si="25"/>
        <v>#VALUE!</v>
      </c>
      <c r="E100" s="112">
        <f t="shared" si="25"/>
        <v>3696</v>
      </c>
      <c r="F100" s="112">
        <f t="shared" si="25"/>
        <v>37</v>
      </c>
      <c r="G100" s="94">
        <f>F100/$F$5</f>
        <v>0.00218013706580655</v>
      </c>
      <c r="H100"/>
      <c r="I100"/>
      <c r="J100"/>
      <c r="K100" s="111">
        <v>0</v>
      </c>
      <c r="N100" s="109" t="s">
        <v>286</v>
      </c>
      <c r="O100" s="78" t="str">
        <f>N100&amp;B100&amp;"类项目"&amp;C100&amp;"个，计划投资"&amp;F100&amp;"万元，其中："</f>
        <v>1.其他类项目1个，计划投资37万元，其中：</v>
      </c>
    </row>
    <row r="101" customFormat="1" spans="1:11">
      <c r="A101" s="99" t="s">
        <v>58</v>
      </c>
      <c r="B101" s="100" t="s">
        <v>263</v>
      </c>
      <c r="C101" s="104"/>
      <c r="D101" s="104"/>
      <c r="E101" s="104"/>
      <c r="F101" s="104"/>
      <c r="G101" s="94"/>
      <c r="K101" s="111"/>
    </row>
    <row r="102" customFormat="1" spans="1:15">
      <c r="A102" s="99" t="s">
        <v>58</v>
      </c>
      <c r="B102" s="100" t="s">
        <v>264</v>
      </c>
      <c r="C102" s="104">
        <v>1</v>
      </c>
      <c r="D102" s="104" t="s">
        <v>23</v>
      </c>
      <c r="E102" s="104">
        <v>3696</v>
      </c>
      <c r="F102" s="104">
        <v>37</v>
      </c>
      <c r="G102" s="94">
        <f>F102/$F$5</f>
        <v>0.00218013706580655</v>
      </c>
      <c r="K102" s="111"/>
      <c r="O102" t="str">
        <f>B102&amp;C102&amp;"个项目，建设规模"&amp;E102&amp;D102&amp;"，计划投资"&amp;F102&amp;"万元。"</f>
        <v>困难群众饮用低氟茶1个项目，建设规模3696户，计划投资37万元。</v>
      </c>
    </row>
    <row r="103" customFormat="1" spans="1:11">
      <c r="A103" s="99" t="s">
        <v>58</v>
      </c>
      <c r="B103" s="100" t="s">
        <v>274</v>
      </c>
      <c r="C103" s="104"/>
      <c r="D103" s="104"/>
      <c r="E103" s="104"/>
      <c r="F103" s="104"/>
      <c r="G103" s="94">
        <f>F103/$F$5</f>
        <v>0</v>
      </c>
      <c r="K103" s="111"/>
    </row>
  </sheetData>
  <autoFilter ref="A4:O103"/>
  <mergeCells count="7">
    <mergeCell ref="A2:G2"/>
    <mergeCell ref="D3:E3"/>
    <mergeCell ref="F3:G3"/>
    <mergeCell ref="A5:B5"/>
    <mergeCell ref="A3:A4"/>
    <mergeCell ref="B3:B4"/>
    <mergeCell ref="C3:C4"/>
  </mergeCells>
  <printOptions horizontalCentered="1"/>
  <pageMargins left="0.554166666666667" right="0.554166666666667" top="0.668055555555556" bottom="0.393055555555556" header="0.5" footer="0.313888888888889"/>
  <pageSetup paperSize="9" scale="87" fitToHeight="0" orientation="portrait" horizontalDpi="600"/>
  <headerFooter>
    <oddFooter>&amp;C第 &amp;P 页，共 &amp;N 页</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O103"/>
  <sheetViews>
    <sheetView view="pageBreakPreview" zoomScale="70" zoomScaleNormal="100" zoomScaleSheetLayoutView="70" workbookViewId="0">
      <pane xSplit="1" ySplit="5" topLeftCell="B63" activePane="bottomRight" state="frozen"/>
      <selection/>
      <selection pane="topRight"/>
      <selection pane="bottomLeft"/>
      <selection pane="bottomRight" activeCell="U12" sqref="U12"/>
    </sheetView>
  </sheetViews>
  <sheetFormatPr defaultColWidth="8.8" defaultRowHeight="13.5"/>
  <cols>
    <col min="1" max="1" width="9.44166666666667" customWidth="1"/>
    <col min="2" max="2" width="36.25" customWidth="1"/>
    <col min="3" max="3" width="7.60833333333333" customWidth="1"/>
    <col min="4" max="4" width="10.7666666666667" customWidth="1"/>
    <col min="5" max="5" width="10.5583333333333" customWidth="1"/>
    <col min="6" max="6" width="14.6" customWidth="1"/>
    <col min="7" max="7" width="17.25" customWidth="1"/>
    <col min="8" max="21" width="8.8" hidden="1" customWidth="1"/>
  </cols>
  <sheetData>
    <row r="1" customFormat="1" spans="1:1">
      <c r="A1" s="80" t="s">
        <v>0</v>
      </c>
    </row>
    <row r="2" s="73" customFormat="1" ht="36" customHeight="1" spans="1:7">
      <c r="A2" s="81" t="s">
        <v>357</v>
      </c>
      <c r="B2" s="81"/>
      <c r="C2" s="81"/>
      <c r="D2" s="81"/>
      <c r="E2" s="81"/>
      <c r="F2" s="81"/>
      <c r="G2" s="81"/>
    </row>
    <row r="3" s="74" customFormat="1" ht="21" customHeight="1" spans="1:7">
      <c r="A3" s="82" t="s">
        <v>3</v>
      </c>
      <c r="B3" s="82" t="s">
        <v>276</v>
      </c>
      <c r="C3" s="82" t="s">
        <v>277</v>
      </c>
      <c r="D3" s="83" t="s">
        <v>278</v>
      </c>
      <c r="E3" s="84"/>
      <c r="F3" s="85" t="s">
        <v>279</v>
      </c>
      <c r="G3" s="86"/>
    </row>
    <row r="4" s="74" customFormat="1" ht="35" customHeight="1" spans="1:7">
      <c r="A4" s="82"/>
      <c r="B4" s="82"/>
      <c r="C4" s="87"/>
      <c r="D4" s="82" t="s">
        <v>280</v>
      </c>
      <c r="E4" s="88" t="s">
        <v>281</v>
      </c>
      <c r="F4" s="85" t="s">
        <v>282</v>
      </c>
      <c r="G4" s="86" t="s">
        <v>283</v>
      </c>
    </row>
    <row r="5" s="75" customFormat="1" ht="23" customHeight="1" spans="1:12">
      <c r="A5" s="30" t="s">
        <v>38</v>
      </c>
      <c r="B5" s="31"/>
      <c r="C5" s="89">
        <f t="shared" ref="C5:G5" si="0">C6+C41+C58+C81+C89+C96+C99</f>
        <v>27</v>
      </c>
      <c r="D5" s="89" t="e">
        <f t="shared" si="0"/>
        <v>#VALUE!</v>
      </c>
      <c r="E5" s="89">
        <f t="shared" si="0"/>
        <v>14611.187</v>
      </c>
      <c r="F5" s="89">
        <f t="shared" si="0"/>
        <v>17709.39</v>
      </c>
      <c r="G5" s="90">
        <f t="shared" si="0"/>
        <v>1</v>
      </c>
      <c r="K5" s="105">
        <v>0</v>
      </c>
      <c r="L5" s="75">
        <v>100</v>
      </c>
    </row>
    <row r="6" s="76" customFormat="1" ht="14.25" spans="1:15">
      <c r="A6" s="91" t="s">
        <v>39</v>
      </c>
      <c r="B6" s="92" t="s">
        <v>40</v>
      </c>
      <c r="C6" s="93">
        <f t="shared" ref="C6:F6" si="1">C7+C21+C26+C30+C35+C14</f>
        <v>16</v>
      </c>
      <c r="D6" s="93" t="e">
        <f t="shared" si="1"/>
        <v>#VALUE!</v>
      </c>
      <c r="E6" s="93">
        <f t="shared" si="1"/>
        <v>10000.394</v>
      </c>
      <c r="F6" s="93">
        <f t="shared" si="1"/>
        <v>8000</v>
      </c>
      <c r="G6" s="94">
        <f>F6/$F$5</f>
        <v>0.451737750425057</v>
      </c>
      <c r="H6" s="73"/>
      <c r="I6" s="73"/>
      <c r="J6" s="73"/>
      <c r="K6" s="106">
        <v>0</v>
      </c>
      <c r="L6" s="76">
        <v>72.94</v>
      </c>
      <c r="M6" s="76" t="s">
        <v>284</v>
      </c>
      <c r="N6" s="76" t="s">
        <v>285</v>
      </c>
      <c r="O6" s="76" t="str">
        <f>N6&amp;B6&amp;"类项目"&amp;C6&amp;"个项目，计划投资"&amp;F6&amp;"万元，投资占比"&amp;L6&amp;M6&amp;"。"</f>
        <v>（一）产业发展类项目16个项目，计划投资8000万元，投资占比72.94%。</v>
      </c>
    </row>
    <row r="7" s="77" customFormat="1" ht="14.25" spans="1:15">
      <c r="A7" s="95" t="s">
        <v>41</v>
      </c>
      <c r="B7" s="96" t="s">
        <v>42</v>
      </c>
      <c r="C7" s="97">
        <f t="shared" ref="C7:G7" si="2">C8+C9+C10+C11+C12+C13</f>
        <v>4</v>
      </c>
      <c r="D7" s="98" t="e">
        <f t="shared" si="2"/>
        <v>#VALUE!</v>
      </c>
      <c r="E7" s="98">
        <f t="shared" si="2"/>
        <v>4800</v>
      </c>
      <c r="F7" s="98">
        <f t="shared" si="2"/>
        <v>2500</v>
      </c>
      <c r="G7" s="98">
        <f t="shared" si="2"/>
        <v>0.00220222153332215</v>
      </c>
      <c r="H7" s="73"/>
      <c r="I7" s="73"/>
      <c r="J7" s="73"/>
      <c r="K7" s="106">
        <v>0</v>
      </c>
      <c r="N7" s="107" t="s">
        <v>286</v>
      </c>
      <c r="O7" s="77" t="str">
        <f>N7&amp;B7&amp;C7&amp;"个，计划投资"&amp;F7&amp;"万元，其中："</f>
        <v>1.产业到户奖补4个，计划投资2500万元，其中：</v>
      </c>
    </row>
    <row r="8" s="73" customFormat="1" ht="14.25" spans="1:15">
      <c r="A8" s="99" t="s">
        <v>58</v>
      </c>
      <c r="B8" s="100" t="s">
        <v>59</v>
      </c>
      <c r="C8" s="62">
        <v>1</v>
      </c>
      <c r="D8" s="62" t="s">
        <v>23</v>
      </c>
      <c r="E8" s="62">
        <v>350</v>
      </c>
      <c r="F8" s="62">
        <v>39</v>
      </c>
      <c r="G8" s="94">
        <f>F8/$F$5</f>
        <v>0.00220222153332215</v>
      </c>
      <c r="H8" s="100"/>
      <c r="I8" s="100"/>
      <c r="J8" s="100"/>
      <c r="K8" s="108"/>
      <c r="O8" s="73" t="str">
        <f t="shared" ref="O8:O11" si="3">B8&amp;C8&amp;"个项目，建设规模"&amp;E8&amp;D8&amp;"，计划投资"&amp;F8&amp;"万元；"</f>
        <v>种植业1个项目，建设规模350户，计划投资39万元；</v>
      </c>
    </row>
    <row r="9" s="73" customFormat="1" ht="14.25" spans="1:15">
      <c r="A9" s="99" t="s">
        <v>58</v>
      </c>
      <c r="B9" s="100" t="s">
        <v>60</v>
      </c>
      <c r="C9" s="62">
        <v>1</v>
      </c>
      <c r="D9" s="62" t="s">
        <v>23</v>
      </c>
      <c r="E9" s="62">
        <v>3600</v>
      </c>
      <c r="F9" s="62">
        <v>2346</v>
      </c>
      <c r="G9" s="94"/>
      <c r="H9" s="100"/>
      <c r="I9" s="100"/>
      <c r="J9" s="100"/>
      <c r="K9" s="108"/>
      <c r="O9" s="73" t="str">
        <f t="shared" si="3"/>
        <v>畜牧业1个项目，建设规模3600户，计划投资2346万元；</v>
      </c>
    </row>
    <row r="10" s="73" customFormat="1" ht="14.25" spans="1:11">
      <c r="A10" s="99" t="s">
        <v>58</v>
      </c>
      <c r="B10" s="100" t="s">
        <v>61</v>
      </c>
      <c r="C10" s="62"/>
      <c r="D10" s="62"/>
      <c r="E10" s="62"/>
      <c r="F10" s="62"/>
      <c r="G10" s="94"/>
      <c r="H10" s="100"/>
      <c r="I10" s="100"/>
      <c r="J10" s="100"/>
      <c r="K10" s="108"/>
    </row>
    <row r="11" s="73" customFormat="1" ht="14.25" spans="1:15">
      <c r="A11" s="99" t="s">
        <v>58</v>
      </c>
      <c r="B11" s="100" t="s">
        <v>62</v>
      </c>
      <c r="C11" s="62"/>
      <c r="D11" s="62"/>
      <c r="E11" s="62"/>
      <c r="F11" s="62"/>
      <c r="G11" s="94"/>
      <c r="H11" s="100"/>
      <c r="I11" s="100"/>
      <c r="J11" s="100"/>
      <c r="K11" s="108"/>
      <c r="O11" s="73" t="str">
        <f t="shared" si="3"/>
        <v>渔业个项目，建设规模，计划投资万元；</v>
      </c>
    </row>
    <row r="12" s="73" customFormat="1" ht="14.25" spans="1:15">
      <c r="A12" s="99" t="s">
        <v>58</v>
      </c>
      <c r="B12" s="100" t="s">
        <v>63</v>
      </c>
      <c r="C12" s="62">
        <v>1</v>
      </c>
      <c r="D12" s="62" t="s">
        <v>23</v>
      </c>
      <c r="E12" s="62">
        <v>550</v>
      </c>
      <c r="F12" s="62">
        <v>55</v>
      </c>
      <c r="G12" s="94"/>
      <c r="H12" s="100"/>
      <c r="I12" s="100"/>
      <c r="J12" s="100"/>
      <c r="K12" s="108"/>
      <c r="O12" s="73" t="str">
        <f>B12&amp;C12&amp;"个项目，建设规模"&amp;E12&amp;D12&amp;"，计划投资"&amp;F12&amp;"万元。"</f>
        <v>庭院经济1个项目，建设规模550户，计划投资55万元。</v>
      </c>
    </row>
    <row r="13" customFormat="1" spans="1:11">
      <c r="A13" s="99" t="s">
        <v>58</v>
      </c>
      <c r="B13" s="100" t="s">
        <v>64</v>
      </c>
      <c r="C13" s="62">
        <v>1</v>
      </c>
      <c r="D13" s="62" t="s">
        <v>23</v>
      </c>
      <c r="E13" s="62">
        <v>300</v>
      </c>
      <c r="F13" s="62">
        <v>60</v>
      </c>
      <c r="G13" s="94"/>
      <c r="H13" s="100"/>
      <c r="I13" s="100"/>
      <c r="J13" s="100"/>
      <c r="K13" s="108"/>
    </row>
    <row r="14" customFormat="1" spans="1:11">
      <c r="A14" s="95" t="s">
        <v>41</v>
      </c>
      <c r="B14" s="95" t="s">
        <v>46</v>
      </c>
      <c r="C14" s="99">
        <f t="shared" ref="C14:F14" si="4">C15+C16+C17+C18+C19+C20</f>
        <v>5</v>
      </c>
      <c r="D14" s="99" t="e">
        <f t="shared" si="4"/>
        <v>#VALUE!</v>
      </c>
      <c r="E14" s="99">
        <f t="shared" si="4"/>
        <v>2584</v>
      </c>
      <c r="F14" s="99">
        <f t="shared" si="4"/>
        <v>2940</v>
      </c>
      <c r="G14" s="94">
        <f>F14/$F$5</f>
        <v>0.166013623281208</v>
      </c>
      <c r="H14" s="99"/>
      <c r="I14" s="99"/>
      <c r="J14" s="99"/>
      <c r="K14" s="108"/>
    </row>
    <row r="15" customFormat="1" spans="1:11">
      <c r="A15" s="99" t="s">
        <v>58</v>
      </c>
      <c r="B15" s="99" t="s">
        <v>65</v>
      </c>
      <c r="C15" s="99"/>
      <c r="D15" s="99"/>
      <c r="E15" s="99"/>
      <c r="F15" s="99"/>
      <c r="G15" s="94"/>
      <c r="H15" s="99"/>
      <c r="I15" s="99"/>
      <c r="J15" s="99"/>
      <c r="K15" s="108"/>
    </row>
    <row r="16" customFormat="1" spans="1:11">
      <c r="A16" s="99" t="s">
        <v>58</v>
      </c>
      <c r="B16" s="99" t="s">
        <v>66</v>
      </c>
      <c r="C16" s="99">
        <v>2</v>
      </c>
      <c r="D16" s="99" t="s">
        <v>287</v>
      </c>
      <c r="E16" s="99">
        <v>4</v>
      </c>
      <c r="F16" s="99">
        <v>1546</v>
      </c>
      <c r="G16" s="94">
        <f>F16/$F$5</f>
        <v>0.0872983202696423</v>
      </c>
      <c r="H16" s="99"/>
      <c r="I16" s="99"/>
      <c r="J16" s="99"/>
      <c r="K16" s="108"/>
    </row>
    <row r="17" customFormat="1" spans="1:11">
      <c r="A17" s="99" t="s">
        <v>58</v>
      </c>
      <c r="B17" s="99" t="s">
        <v>75</v>
      </c>
      <c r="C17" s="99"/>
      <c r="D17" s="99"/>
      <c r="E17" s="99"/>
      <c r="F17" s="99"/>
      <c r="G17" s="94"/>
      <c r="H17" s="99"/>
      <c r="I17" s="99"/>
      <c r="J17" s="99"/>
      <c r="K17" s="108"/>
    </row>
    <row r="18" customFormat="1" spans="1:11">
      <c r="A18" s="99" t="s">
        <v>58</v>
      </c>
      <c r="B18" s="99" t="s">
        <v>76</v>
      </c>
      <c r="C18" s="99">
        <v>3</v>
      </c>
      <c r="D18" s="99" t="s">
        <v>288</v>
      </c>
      <c r="E18" s="99">
        <v>2580</v>
      </c>
      <c r="F18" s="99">
        <v>1394</v>
      </c>
      <c r="G18" s="94">
        <f>F18/$F$5</f>
        <v>0.0787153030115662</v>
      </c>
      <c r="H18" s="99"/>
      <c r="I18" s="99"/>
      <c r="J18" s="99"/>
      <c r="K18" s="108"/>
    </row>
    <row r="19" customFormat="1" spans="1:11">
      <c r="A19" s="99" t="s">
        <v>58</v>
      </c>
      <c r="B19" s="99" t="s">
        <v>95</v>
      </c>
      <c r="C19" s="99"/>
      <c r="D19" s="99"/>
      <c r="E19" s="99"/>
      <c r="F19" s="99"/>
      <c r="G19" s="94"/>
      <c r="H19" s="99"/>
      <c r="I19" s="99"/>
      <c r="J19" s="99"/>
      <c r="K19" s="108"/>
    </row>
    <row r="20" customFormat="1" spans="1:11">
      <c r="A20" s="99" t="s">
        <v>58</v>
      </c>
      <c r="B20" s="99" t="s">
        <v>404</v>
      </c>
      <c r="C20" s="99"/>
      <c r="D20" s="99"/>
      <c r="E20" s="99"/>
      <c r="F20" s="99"/>
      <c r="G20" s="94"/>
      <c r="H20" s="99"/>
      <c r="I20" s="99"/>
      <c r="J20" s="99"/>
      <c r="K20" s="108"/>
    </row>
    <row r="21" s="78" customFormat="1" spans="1:15">
      <c r="A21" s="95" t="s">
        <v>41</v>
      </c>
      <c r="B21" s="96" t="s">
        <v>104</v>
      </c>
      <c r="C21" s="101">
        <f t="shared" ref="C21:F21" si="5">C22+C23+C24+C25</f>
        <v>3</v>
      </c>
      <c r="D21" s="101" t="e">
        <f t="shared" si="5"/>
        <v>#VALUE!</v>
      </c>
      <c r="E21" s="101">
        <f t="shared" si="5"/>
        <v>1300</v>
      </c>
      <c r="F21" s="101">
        <f t="shared" si="5"/>
        <v>650</v>
      </c>
      <c r="G21" s="94">
        <f>F21/$F$5</f>
        <v>0.0367036922220359</v>
      </c>
      <c r="H21"/>
      <c r="I21"/>
      <c r="J21"/>
      <c r="K21" s="108">
        <v>0</v>
      </c>
      <c r="N21" s="109" t="s">
        <v>290</v>
      </c>
      <c r="O21" s="78" t="str">
        <f>N21&amp;B21&amp;C21&amp;"个，计划投资"&amp;F21&amp;"万元，其中："</f>
        <v>2.加工流通项目3个，计划投资650万元，其中：</v>
      </c>
    </row>
    <row r="22" customFormat="1" spans="1:11">
      <c r="A22" s="99" t="s">
        <v>58</v>
      </c>
      <c r="B22" s="100" t="s">
        <v>105</v>
      </c>
      <c r="C22" s="100"/>
      <c r="D22" s="100"/>
      <c r="E22" s="100"/>
      <c r="F22" s="100"/>
      <c r="G22" s="94"/>
      <c r="H22" s="100"/>
      <c r="I22" s="100"/>
      <c r="J22" s="100"/>
      <c r="K22" s="108"/>
    </row>
    <row r="23" customFormat="1" spans="1:11">
      <c r="A23" s="99" t="s">
        <v>58</v>
      </c>
      <c r="B23" s="100" t="s">
        <v>106</v>
      </c>
      <c r="C23" s="100">
        <v>3</v>
      </c>
      <c r="D23" s="100" t="s">
        <v>358</v>
      </c>
      <c r="E23" s="100">
        <v>1300</v>
      </c>
      <c r="F23" s="100">
        <v>650</v>
      </c>
      <c r="G23" s="94">
        <f>F23/$F$5</f>
        <v>0.0367036922220359</v>
      </c>
      <c r="H23" s="100"/>
      <c r="I23" s="100"/>
      <c r="J23" s="100"/>
      <c r="K23" s="108"/>
    </row>
    <row r="24" customFormat="1" spans="1:15">
      <c r="A24" s="99" t="s">
        <v>58</v>
      </c>
      <c r="B24" s="100" t="s">
        <v>117</v>
      </c>
      <c r="C24" s="100"/>
      <c r="D24" s="100"/>
      <c r="E24" s="100"/>
      <c r="F24" s="100"/>
      <c r="G24" s="94"/>
      <c r="H24" s="100"/>
      <c r="I24" s="100"/>
      <c r="J24" s="100"/>
      <c r="K24" s="108"/>
      <c r="O24" t="str">
        <f>B24&amp;C24&amp;"个项目，建设规模"&amp;E24&amp;D24&amp;"，计划投资"&amp;F24&amp;"万元。"</f>
        <v>市场建设和农村电商物流个项目，建设规模，计划投资万元。</v>
      </c>
    </row>
    <row r="25" customFormat="1" spans="1:11">
      <c r="A25" s="99" t="s">
        <v>58</v>
      </c>
      <c r="B25" s="100" t="s">
        <v>118</v>
      </c>
      <c r="C25" s="100"/>
      <c r="D25" s="100"/>
      <c r="E25" s="100"/>
      <c r="F25" s="100"/>
      <c r="G25" s="94"/>
      <c r="H25" s="100"/>
      <c r="I25" s="100"/>
      <c r="J25" s="100"/>
      <c r="K25" s="108"/>
    </row>
    <row r="26" s="78" customFormat="1" spans="1:15">
      <c r="A26" s="95" t="s">
        <v>41</v>
      </c>
      <c r="B26" s="96" t="s">
        <v>119</v>
      </c>
      <c r="C26" s="101">
        <f t="shared" ref="C26:F26" si="6">C27+C28+C29</f>
        <v>3</v>
      </c>
      <c r="D26" s="101" t="e">
        <f t="shared" si="6"/>
        <v>#VALUE!</v>
      </c>
      <c r="E26" s="101">
        <f t="shared" si="6"/>
        <v>16.394</v>
      </c>
      <c r="F26" s="101">
        <f t="shared" si="6"/>
        <v>1660</v>
      </c>
      <c r="G26" s="94">
        <f>F26/$F$5</f>
        <v>0.0937355832131993</v>
      </c>
      <c r="H26"/>
      <c r="I26"/>
      <c r="J26"/>
      <c r="K26" s="108">
        <v>0</v>
      </c>
      <c r="N26" s="109" t="s">
        <v>291</v>
      </c>
      <c r="O26" s="78" t="str">
        <f>N26&amp;B26&amp;C26&amp;"个，计划投资"&amp;F26&amp;"万元，其中："</f>
        <v>3.配套基础设施项目3个，计划投资1660万元，其中：</v>
      </c>
    </row>
    <row r="27" customFormat="1" ht="24" spans="1:15">
      <c r="A27" s="99" t="s">
        <v>58</v>
      </c>
      <c r="B27" s="100" t="s">
        <v>120</v>
      </c>
      <c r="C27" s="102">
        <v>3</v>
      </c>
      <c r="D27" s="102" t="s">
        <v>292</v>
      </c>
      <c r="E27" s="102">
        <v>16.394</v>
      </c>
      <c r="F27" s="102">
        <v>1660</v>
      </c>
      <c r="G27" s="94">
        <f>F27/$F$5</f>
        <v>0.0937355832131993</v>
      </c>
      <c r="K27" s="108"/>
      <c r="O27" t="str">
        <f>B27&amp;C27&amp;"个项目，建设规模"&amp;E27&amp;D27&amp;"，计划投资"&amp;F27&amp;"万元；"</f>
        <v>小型农田水利设施建设(排碱渠、节水灌溉、防渗渠建设、其它乡村振兴有关的农田水利建设)3个项目，建设规模16.394公里，计划投资1660万元；</v>
      </c>
    </row>
    <row r="28" customFormat="1" spans="1:15">
      <c r="A28" s="99" t="s">
        <v>58</v>
      </c>
      <c r="B28" s="100" t="s">
        <v>149</v>
      </c>
      <c r="C28" s="102"/>
      <c r="D28" s="102"/>
      <c r="E28" s="102"/>
      <c r="F28" s="102"/>
      <c r="G28" s="94"/>
      <c r="K28" s="108"/>
      <c r="O28" t="str">
        <f>B28&amp;C28&amp;"个项目，建设规模"&amp;E28&amp;D28&amp;"，计划投资"&amp;F28&amp;"万元；"</f>
        <v>产业园（区）个项目，建设规模，计划投资万元；</v>
      </c>
    </row>
    <row r="29" customFormat="1" spans="1:15">
      <c r="A29" s="99" t="s">
        <v>58</v>
      </c>
      <c r="B29" s="100" t="s">
        <v>150</v>
      </c>
      <c r="C29" s="102"/>
      <c r="D29" s="102"/>
      <c r="E29" s="102"/>
      <c r="F29" s="102"/>
      <c r="G29" s="94"/>
      <c r="K29" s="108"/>
      <c r="O29" t="str">
        <f>B29&amp;C29&amp;"个项目，建设规模"&amp;E29&amp;D29&amp;"，计划投资"&amp;F29&amp;"万元。"</f>
        <v>其他（合作社补助、壮大村集体经济）个项目，建设规模，计划投资万元。</v>
      </c>
    </row>
    <row r="30" s="78" customFormat="1" spans="1:14">
      <c r="A30" s="95" t="s">
        <v>41</v>
      </c>
      <c r="B30" s="96" t="s">
        <v>151</v>
      </c>
      <c r="C30" s="101">
        <f t="shared" ref="C30:F30" si="7">C31+C32+C33+C34</f>
        <v>0</v>
      </c>
      <c r="D30" s="101">
        <f t="shared" si="7"/>
        <v>0</v>
      </c>
      <c r="E30" s="101">
        <f t="shared" si="7"/>
        <v>0</v>
      </c>
      <c r="F30" s="101">
        <f t="shared" si="7"/>
        <v>0</v>
      </c>
      <c r="G30" s="94"/>
      <c r="H30"/>
      <c r="I30"/>
      <c r="J30"/>
      <c r="K30" s="108">
        <v>0</v>
      </c>
      <c r="N30" s="109"/>
    </row>
    <row r="31" customFormat="1" spans="1:11">
      <c r="A31" s="99" t="s">
        <v>58</v>
      </c>
      <c r="B31" s="100" t="s">
        <v>152</v>
      </c>
      <c r="C31" s="102"/>
      <c r="D31" s="102"/>
      <c r="E31" s="102"/>
      <c r="F31" s="102"/>
      <c r="G31" s="94"/>
      <c r="K31" s="108"/>
    </row>
    <row r="32" customFormat="1" spans="1:11">
      <c r="A32" s="99" t="s">
        <v>58</v>
      </c>
      <c r="B32" s="100" t="s">
        <v>153</v>
      </c>
      <c r="C32" s="102"/>
      <c r="D32" s="102"/>
      <c r="E32" s="102"/>
      <c r="F32" s="102"/>
      <c r="G32" s="94"/>
      <c r="K32" s="108"/>
    </row>
    <row r="33" customFormat="1" spans="1:11">
      <c r="A33" s="99" t="s">
        <v>58</v>
      </c>
      <c r="B33" s="100" t="s">
        <v>154</v>
      </c>
      <c r="C33" s="102"/>
      <c r="D33" s="102"/>
      <c r="E33" s="102"/>
      <c r="F33" s="102"/>
      <c r="G33" s="94"/>
      <c r="K33" s="108"/>
    </row>
    <row r="34" customFormat="1" spans="1:11">
      <c r="A34" s="99" t="s">
        <v>58</v>
      </c>
      <c r="B34" s="100" t="s">
        <v>155</v>
      </c>
      <c r="C34" s="102"/>
      <c r="D34" s="102"/>
      <c r="E34" s="102"/>
      <c r="F34" s="102"/>
      <c r="G34" s="94"/>
      <c r="K34" s="108"/>
    </row>
    <row r="35" s="78" customFormat="1" spans="1:15">
      <c r="A35" s="95" t="s">
        <v>41</v>
      </c>
      <c r="B35" s="96" t="s">
        <v>156</v>
      </c>
      <c r="C35" s="101">
        <f t="shared" ref="C35:F35" si="8">C36+C37+C38+C39+C40</f>
        <v>1</v>
      </c>
      <c r="D35" s="101" t="e">
        <f t="shared" si="8"/>
        <v>#VALUE!</v>
      </c>
      <c r="E35" s="101">
        <f t="shared" si="8"/>
        <v>1300</v>
      </c>
      <c r="F35" s="101">
        <f t="shared" si="8"/>
        <v>250</v>
      </c>
      <c r="G35" s="94">
        <f>F35/$F$5</f>
        <v>0.014116804700783</v>
      </c>
      <c r="H35"/>
      <c r="I35"/>
      <c r="J35"/>
      <c r="K35" s="108">
        <v>0</v>
      </c>
      <c r="N35" s="109" t="s">
        <v>293</v>
      </c>
      <c r="O35" s="78" t="str">
        <f>N35&amp;B35&amp;C35&amp;"个，计划投资"&amp;F35&amp;"万元，其中："</f>
        <v>4.金融保险配套项目1个，计划投资250万元，其中：</v>
      </c>
    </row>
    <row r="36" customFormat="1" spans="1:15">
      <c r="A36" s="99" t="s">
        <v>58</v>
      </c>
      <c r="B36" s="100" t="s">
        <v>157</v>
      </c>
      <c r="C36" s="102">
        <v>1</v>
      </c>
      <c r="D36" s="102" t="s">
        <v>23</v>
      </c>
      <c r="E36" s="102">
        <v>1300</v>
      </c>
      <c r="F36" s="102">
        <v>250</v>
      </c>
      <c r="G36" s="94">
        <f>F36/$F$5</f>
        <v>0.014116804700783</v>
      </c>
      <c r="K36" s="108"/>
      <c r="O36" t="str">
        <f>B36&amp;C36&amp;"个项目，建设规模"&amp;E36&amp;D36&amp;"，计划投资"&amp;F36&amp;"万元。"</f>
        <v>小额贷款贴息1个项目，建设规模1300户，计划投资250万元。</v>
      </c>
    </row>
    <row r="37" customFormat="1" spans="1:11">
      <c r="A37" s="99" t="s">
        <v>58</v>
      </c>
      <c r="B37" s="100" t="s">
        <v>164</v>
      </c>
      <c r="C37" s="102"/>
      <c r="D37" s="102"/>
      <c r="E37" s="102"/>
      <c r="F37" s="102"/>
      <c r="G37" s="94"/>
      <c r="K37" s="108"/>
    </row>
    <row r="38" customFormat="1" spans="1:11">
      <c r="A38" s="99" t="s">
        <v>58</v>
      </c>
      <c r="B38" s="100" t="s">
        <v>165</v>
      </c>
      <c r="C38" s="102"/>
      <c r="D38" s="102"/>
      <c r="E38" s="102"/>
      <c r="F38" s="102"/>
      <c r="G38" s="94"/>
      <c r="K38" s="108"/>
    </row>
    <row r="39" customFormat="1" spans="1:11">
      <c r="A39" s="99" t="s">
        <v>58</v>
      </c>
      <c r="B39" s="100" t="s">
        <v>166</v>
      </c>
      <c r="C39" s="102"/>
      <c r="D39" s="102"/>
      <c r="E39" s="102"/>
      <c r="F39" s="102"/>
      <c r="G39" s="94"/>
      <c r="K39" s="108"/>
    </row>
    <row r="40" customFormat="1" spans="1:11">
      <c r="A40" s="99" t="s">
        <v>58</v>
      </c>
      <c r="B40" s="100" t="s">
        <v>167</v>
      </c>
      <c r="C40" s="102"/>
      <c r="D40" s="102"/>
      <c r="E40" s="102"/>
      <c r="F40" s="102"/>
      <c r="G40" s="94"/>
      <c r="K40" s="108"/>
    </row>
    <row r="41" s="79" customFormat="1" spans="1:15">
      <c r="A41" s="91" t="s">
        <v>39</v>
      </c>
      <c r="B41" s="92" t="s">
        <v>168</v>
      </c>
      <c r="C41" s="103">
        <f t="shared" ref="C41:F41" si="9">C42+C45+C49+C52+C56</f>
        <v>1</v>
      </c>
      <c r="D41" s="103" t="e">
        <f t="shared" si="9"/>
        <v>#VALUE!</v>
      </c>
      <c r="E41" s="103">
        <f t="shared" si="9"/>
        <v>0</v>
      </c>
      <c r="F41" s="103">
        <f t="shared" si="9"/>
        <v>100</v>
      </c>
      <c r="G41" s="94">
        <f>F41/$F$5</f>
        <v>0.00564672188031321</v>
      </c>
      <c r="H41"/>
      <c r="I41"/>
      <c r="J41"/>
      <c r="K41" s="108">
        <v>0</v>
      </c>
      <c r="L41" s="110">
        <v>0.7</v>
      </c>
      <c r="M41" s="110" t="s">
        <v>284</v>
      </c>
      <c r="N41" s="110" t="s">
        <v>294</v>
      </c>
      <c r="O41" s="110" t="str">
        <f>N41&amp;B41&amp;"类项目"&amp;C41&amp;"个项目，计划投资"&amp;F41&amp;"万元，投资占比"&amp;L41&amp;M41&amp;"。"</f>
        <v>（二）就业项目类项目1个项目，计划投资100万元，投资占比0.7%。</v>
      </c>
    </row>
    <row r="42" s="78" customFormat="1" spans="1:14">
      <c r="A42" s="95" t="s">
        <v>41</v>
      </c>
      <c r="B42" s="96" t="s">
        <v>169</v>
      </c>
      <c r="C42" s="101">
        <f t="shared" ref="C42:F42" si="10">C43+C44</f>
        <v>1</v>
      </c>
      <c r="D42" s="101" t="e">
        <f t="shared" si="10"/>
        <v>#VALUE!</v>
      </c>
      <c r="E42" s="101">
        <f t="shared" si="10"/>
        <v>0</v>
      </c>
      <c r="F42" s="101">
        <f t="shared" si="10"/>
        <v>100</v>
      </c>
      <c r="G42" s="94">
        <f>F42/$F$5</f>
        <v>0.00564672188031321</v>
      </c>
      <c r="H42"/>
      <c r="I42"/>
      <c r="J42"/>
      <c r="K42" s="108">
        <v>0</v>
      </c>
      <c r="N42" s="109"/>
    </row>
    <row r="43" customFormat="1" spans="1:11">
      <c r="A43" s="99" t="s">
        <v>58</v>
      </c>
      <c r="B43" s="100" t="s">
        <v>170</v>
      </c>
      <c r="C43" s="102">
        <v>1</v>
      </c>
      <c r="D43" s="102" t="s">
        <v>24</v>
      </c>
      <c r="E43" s="102"/>
      <c r="F43" s="102">
        <v>100</v>
      </c>
      <c r="G43" s="94">
        <f>F43/$F$5</f>
        <v>0.00564672188031321</v>
      </c>
      <c r="K43" s="108"/>
    </row>
    <row r="44" customFormat="1" spans="1:11">
      <c r="A44" s="99" t="s">
        <v>58</v>
      </c>
      <c r="B44" s="100" t="s">
        <v>179</v>
      </c>
      <c r="C44" s="102"/>
      <c r="D44" s="102"/>
      <c r="E44" s="102"/>
      <c r="F44" s="102"/>
      <c r="G44" s="94"/>
      <c r="K44" s="108"/>
    </row>
    <row r="45" s="78" customFormat="1" spans="1:14">
      <c r="A45" s="95" t="s">
        <v>41</v>
      </c>
      <c r="B45" s="96" t="s">
        <v>180</v>
      </c>
      <c r="C45" s="101"/>
      <c r="D45" s="101"/>
      <c r="E45" s="101"/>
      <c r="F45" s="101"/>
      <c r="G45" s="94"/>
      <c r="H45"/>
      <c r="I45"/>
      <c r="J45"/>
      <c r="K45" s="108">
        <v>0</v>
      </c>
      <c r="N45" s="109"/>
    </row>
    <row r="46" customFormat="1" spans="1:11">
      <c r="A46" s="99" t="s">
        <v>58</v>
      </c>
      <c r="B46" s="100" t="s">
        <v>181</v>
      </c>
      <c r="C46" s="102"/>
      <c r="D46" s="102"/>
      <c r="E46" s="102"/>
      <c r="F46" s="102"/>
      <c r="G46" s="94"/>
      <c r="K46" s="108"/>
    </row>
    <row r="47" customFormat="1" spans="1:11">
      <c r="A47" s="99" t="s">
        <v>58</v>
      </c>
      <c r="B47" s="100" t="s">
        <v>182</v>
      </c>
      <c r="C47" s="102"/>
      <c r="D47" s="102"/>
      <c r="E47" s="102"/>
      <c r="F47" s="102"/>
      <c r="G47" s="94"/>
      <c r="K47" s="108"/>
    </row>
    <row r="48" customFormat="1" spans="1:11">
      <c r="A48" s="99" t="s">
        <v>58</v>
      </c>
      <c r="B48" s="100" t="s">
        <v>183</v>
      </c>
      <c r="C48" s="102"/>
      <c r="D48" s="102"/>
      <c r="E48" s="102"/>
      <c r="F48" s="102"/>
      <c r="G48" s="94"/>
      <c r="K48" s="108"/>
    </row>
    <row r="49" s="78" customFormat="1" spans="1:14">
      <c r="A49" s="95" t="s">
        <v>41</v>
      </c>
      <c r="B49" s="96" t="s">
        <v>184</v>
      </c>
      <c r="C49" s="101"/>
      <c r="D49" s="101"/>
      <c r="E49" s="101"/>
      <c r="F49" s="101"/>
      <c r="G49" s="94"/>
      <c r="H49"/>
      <c r="I49"/>
      <c r="J49"/>
      <c r="K49" s="108">
        <v>0</v>
      </c>
      <c r="N49" s="109"/>
    </row>
    <row r="50" customFormat="1" spans="1:11">
      <c r="A50" s="99" t="s">
        <v>58</v>
      </c>
      <c r="B50" s="100" t="s">
        <v>185</v>
      </c>
      <c r="C50" s="102"/>
      <c r="D50" s="102"/>
      <c r="E50" s="102"/>
      <c r="F50" s="102"/>
      <c r="G50" s="94"/>
      <c r="K50" s="108"/>
    </row>
    <row r="51" customFormat="1" spans="1:11">
      <c r="A51" s="99" t="s">
        <v>58</v>
      </c>
      <c r="B51" s="100" t="s">
        <v>186</v>
      </c>
      <c r="C51" s="102"/>
      <c r="D51" s="102"/>
      <c r="E51" s="102"/>
      <c r="F51" s="102"/>
      <c r="G51" s="94"/>
      <c r="K51" s="108"/>
    </row>
    <row r="52" s="78" customFormat="1" spans="1:14">
      <c r="A52" s="95" t="s">
        <v>41</v>
      </c>
      <c r="B52" s="96" t="s">
        <v>187</v>
      </c>
      <c r="C52" s="101"/>
      <c r="D52" s="101"/>
      <c r="E52" s="101"/>
      <c r="F52" s="101"/>
      <c r="G52" s="94"/>
      <c r="H52"/>
      <c r="I52"/>
      <c r="J52"/>
      <c r="K52" s="108">
        <v>0</v>
      </c>
      <c r="N52" s="109"/>
    </row>
    <row r="53" customFormat="1" spans="1:11">
      <c r="A53" s="99" t="s">
        <v>58</v>
      </c>
      <c r="B53" s="100" t="s">
        <v>188</v>
      </c>
      <c r="C53" s="102"/>
      <c r="D53" s="102"/>
      <c r="E53" s="102"/>
      <c r="F53" s="102"/>
      <c r="G53" s="94"/>
      <c r="K53" s="108"/>
    </row>
    <row r="54" customFormat="1" spans="1:11">
      <c r="A54" s="99" t="s">
        <v>58</v>
      </c>
      <c r="B54" s="100" t="s">
        <v>189</v>
      </c>
      <c r="C54" s="102"/>
      <c r="D54" s="102"/>
      <c r="E54" s="102"/>
      <c r="F54" s="102"/>
      <c r="G54" s="94"/>
      <c r="K54" s="108"/>
    </row>
    <row r="55" customFormat="1" spans="1:11">
      <c r="A55" s="99" t="s">
        <v>58</v>
      </c>
      <c r="B55" s="100" t="s">
        <v>190</v>
      </c>
      <c r="C55" s="102"/>
      <c r="D55" s="102"/>
      <c r="E55" s="102"/>
      <c r="F55" s="102"/>
      <c r="G55" s="94"/>
      <c r="K55" s="108"/>
    </row>
    <row r="56" s="78" customFormat="1" spans="1:15">
      <c r="A56" s="95" t="s">
        <v>41</v>
      </c>
      <c r="B56" s="96" t="s">
        <v>191</v>
      </c>
      <c r="C56" s="101"/>
      <c r="D56" s="101"/>
      <c r="E56" s="101"/>
      <c r="F56" s="101"/>
      <c r="G56" s="94"/>
      <c r="H56"/>
      <c r="I56"/>
      <c r="J56"/>
      <c r="K56" s="108">
        <v>0</v>
      </c>
      <c r="N56" s="109" t="s">
        <v>286</v>
      </c>
      <c r="O56" s="78" t="str">
        <f>N56&amp;B56&amp;C56&amp;"个，计划投资"&amp;F56&amp;"万元，其中："</f>
        <v>1.公益性岗位个，计划投资万元，其中：</v>
      </c>
    </row>
    <row r="57" customFormat="1" spans="1:15">
      <c r="A57" s="99" t="s">
        <v>58</v>
      </c>
      <c r="B57" s="100" t="s">
        <v>191</v>
      </c>
      <c r="C57" s="102"/>
      <c r="D57" s="102"/>
      <c r="E57" s="102"/>
      <c r="F57" s="102"/>
      <c r="G57" s="94"/>
      <c r="K57" s="108"/>
      <c r="O57" t="str">
        <f>B57&amp;C57&amp;"个项目，建设规模"&amp;E57&amp;D57&amp;"，计划投资"&amp;F57&amp;"万元。"</f>
        <v>公益性岗位个项目，建设规模，计划投资万元。</v>
      </c>
    </row>
    <row r="58" s="79" customFormat="1" spans="1:15">
      <c r="A58" s="91" t="s">
        <v>39</v>
      </c>
      <c r="B58" s="92" t="s">
        <v>192</v>
      </c>
      <c r="C58" s="103">
        <f t="shared" ref="C58:F58" si="11">C59+C69+C74</f>
        <v>8</v>
      </c>
      <c r="D58" s="103" t="e">
        <f t="shared" si="11"/>
        <v>#VALUE!</v>
      </c>
      <c r="E58" s="103">
        <f t="shared" si="11"/>
        <v>64.793</v>
      </c>
      <c r="F58" s="103">
        <f t="shared" si="11"/>
        <v>9317.39</v>
      </c>
      <c r="G58" s="94">
        <f>F58/$F$5</f>
        <v>0.526127099804115</v>
      </c>
      <c r="H58"/>
      <c r="I58"/>
      <c r="J58"/>
      <c r="K58" s="108">
        <v>0</v>
      </c>
      <c r="L58" s="110">
        <v>24.97</v>
      </c>
      <c r="M58" s="110" t="s">
        <v>284</v>
      </c>
      <c r="N58" s="110" t="s">
        <v>295</v>
      </c>
      <c r="O58" s="110" t="str">
        <f>N58&amp;B58&amp;"类项目"&amp;C58&amp;"个项目，计划投资"&amp;F58&amp;"万元，投资占比"&amp;L58&amp;M58&amp;"。"</f>
        <v>（三）乡村建设行动类项目8个项目，计划投资9317.39万元，投资占比24.97%。</v>
      </c>
    </row>
    <row r="59" s="78" customFormat="1" spans="1:15">
      <c r="A59" s="95" t="s">
        <v>41</v>
      </c>
      <c r="B59" s="96" t="s">
        <v>193</v>
      </c>
      <c r="C59" s="101">
        <f t="shared" ref="C59:F59" si="12">C60+C61+C62+C63+C64+C65+C66+C67+C68</f>
        <v>4</v>
      </c>
      <c r="D59" s="101" t="e">
        <f t="shared" si="12"/>
        <v>#VALUE!</v>
      </c>
      <c r="E59" s="101">
        <f t="shared" si="12"/>
        <v>29.293</v>
      </c>
      <c r="F59" s="101">
        <f t="shared" si="12"/>
        <v>6817.39</v>
      </c>
      <c r="G59" s="94">
        <f>F59/$F$5</f>
        <v>0.384959052796285</v>
      </c>
      <c r="H59"/>
      <c r="I59"/>
      <c r="J59"/>
      <c r="K59" s="108">
        <v>0</v>
      </c>
      <c r="N59" s="109" t="s">
        <v>286</v>
      </c>
      <c r="O59" s="78" t="str">
        <f>N59&amp;B59&amp;"类项目"&amp;C59&amp;"个，计划投资"&amp;F59&amp;"万元，其中："</f>
        <v>1.农村基础设施（含产业基础设施配套）类项目4个，计划投资6817.39万元，其中：</v>
      </c>
    </row>
    <row r="60" customFormat="1" spans="1:11">
      <c r="A60" s="99" t="s">
        <v>58</v>
      </c>
      <c r="B60" s="100" t="s">
        <v>194</v>
      </c>
      <c r="C60" s="104"/>
      <c r="D60" s="104"/>
      <c r="E60" s="104"/>
      <c r="F60" s="104"/>
      <c r="G60" s="94"/>
      <c r="K60" s="111"/>
    </row>
    <row r="61" customFormat="1" ht="48" spans="1:15">
      <c r="A61" s="99" t="s">
        <v>58</v>
      </c>
      <c r="B61" s="100" t="s">
        <v>195</v>
      </c>
      <c r="C61" s="104"/>
      <c r="D61" s="104"/>
      <c r="E61" s="104"/>
      <c r="F61" s="104"/>
      <c r="G61" s="94"/>
      <c r="K61" s="111"/>
      <c r="O61" t="str">
        <f t="shared" ref="O61:O65" si="13">B61&amp;C61&amp;"个项目，建设规模"&amp;E61&amp;D61&amp;"，计划投资"&amp;F61&amp;"万元；"</f>
        <v>农村道路（县乡之间、乡乡之间、乡村之间及其沿线管理、服务等附属设施；道路安全生命防护工程、危旧桥梁改造；乡级客货运输站场、招呼站；村内道路、通户路等）个项目，建设规模，计划投资万元；</v>
      </c>
    </row>
    <row r="62" customFormat="1" spans="1:15">
      <c r="A62" s="99" t="s">
        <v>58</v>
      </c>
      <c r="B62" s="100" t="s">
        <v>196</v>
      </c>
      <c r="C62" s="104"/>
      <c r="D62" s="104"/>
      <c r="E62" s="104"/>
      <c r="F62" s="104"/>
      <c r="G62" s="94"/>
      <c r="K62" s="111"/>
      <c r="O62" t="str">
        <f t="shared" si="13"/>
        <v>产业路、资源路、旅游路建设个项目，建设规模，计划投资万元；</v>
      </c>
    </row>
    <row r="63" customFormat="1" spans="1:11">
      <c r="A63" s="99" t="s">
        <v>58</v>
      </c>
      <c r="B63" s="100" t="s">
        <v>197</v>
      </c>
      <c r="C63" s="104">
        <v>3</v>
      </c>
      <c r="D63" s="104" t="s">
        <v>292</v>
      </c>
      <c r="E63" s="104">
        <v>20.18</v>
      </c>
      <c r="F63" s="104">
        <v>4017.39</v>
      </c>
      <c r="G63" s="94">
        <f>F63/$F$5</f>
        <v>0.226850840147515</v>
      </c>
      <c r="K63" s="111"/>
    </row>
    <row r="64" customFormat="1" spans="1:11">
      <c r="A64" s="99" t="s">
        <v>58</v>
      </c>
      <c r="B64" s="100" t="s">
        <v>216</v>
      </c>
      <c r="C64" s="104"/>
      <c r="D64" s="104"/>
      <c r="E64" s="104"/>
      <c r="F64" s="104"/>
      <c r="G64" s="94"/>
      <c r="K64" s="111"/>
    </row>
    <row r="65" customFormat="1" ht="24" spans="1:15">
      <c r="A65" s="99" t="s">
        <v>58</v>
      </c>
      <c r="B65" s="100" t="s">
        <v>217</v>
      </c>
      <c r="C65" s="104"/>
      <c r="D65" s="104"/>
      <c r="E65" s="104"/>
      <c r="F65" s="104"/>
      <c r="G65" s="94"/>
      <c r="K65" s="111"/>
      <c r="O65" t="str">
        <f t="shared" si="13"/>
        <v>数字乡村建设（信息通信基础设施建设、数字化、智能化建设等）个项目，建设规模，计划投资万元；</v>
      </c>
    </row>
    <row r="66" customFormat="1" ht="24" spans="1:11">
      <c r="A66" s="99" t="s">
        <v>58</v>
      </c>
      <c r="B66" s="100" t="s">
        <v>405</v>
      </c>
      <c r="C66" s="104"/>
      <c r="D66" s="104"/>
      <c r="E66" s="104"/>
      <c r="F66" s="104"/>
      <c r="G66" s="94"/>
      <c r="K66" s="111"/>
    </row>
    <row r="67" customFormat="1" spans="1:11">
      <c r="A67" s="99" t="s">
        <v>58</v>
      </c>
      <c r="B67" s="100" t="s">
        <v>219</v>
      </c>
      <c r="C67" s="104"/>
      <c r="D67" s="104"/>
      <c r="E67" s="104"/>
      <c r="F67" s="104"/>
      <c r="G67" s="94"/>
      <c r="K67" s="111"/>
    </row>
    <row r="68" customFormat="1" spans="1:15">
      <c r="A68" s="99" t="s">
        <v>58</v>
      </c>
      <c r="B68" s="100" t="s">
        <v>220</v>
      </c>
      <c r="C68" s="104">
        <v>1</v>
      </c>
      <c r="D68" s="104" t="s">
        <v>292</v>
      </c>
      <c r="E68" s="104">
        <v>9.113</v>
      </c>
      <c r="F68" s="104">
        <v>2800</v>
      </c>
      <c r="G68" s="94"/>
      <c r="K68" s="111"/>
      <c r="O68" t="str">
        <f>B68&amp;C68&amp;"个项目，建设规模"&amp;E68&amp;D68&amp;"，计划投资"&amp;F68&amp;"万元。"</f>
        <v>其他（防洪工程、排碱渠，渠道清淤）1个项目，建设规模9.113公里，计划投资2800万元。</v>
      </c>
    </row>
    <row r="69" s="78" customFormat="1" spans="1:15">
      <c r="A69" s="96" t="s">
        <v>41</v>
      </c>
      <c r="B69" s="96" t="s">
        <v>221</v>
      </c>
      <c r="C69" s="112">
        <f t="shared" ref="C69:F69" si="14">C70+C71+C72+C73</f>
        <v>4</v>
      </c>
      <c r="D69" s="112" t="e">
        <f t="shared" si="14"/>
        <v>#VALUE!</v>
      </c>
      <c r="E69" s="112">
        <f t="shared" si="14"/>
        <v>35.5</v>
      </c>
      <c r="F69" s="112">
        <f t="shared" si="14"/>
        <v>2500</v>
      </c>
      <c r="G69" s="94">
        <f>F69/$F$5</f>
        <v>0.14116804700783</v>
      </c>
      <c r="H69"/>
      <c r="I69"/>
      <c r="J69"/>
      <c r="K69" s="111">
        <v>0</v>
      </c>
      <c r="N69" s="109" t="s">
        <v>290</v>
      </c>
      <c r="O69" s="78" t="str">
        <f>N69&amp;B69&amp;"类项目"&amp;C69&amp;"个，计划投资"&amp;F69&amp;"万元，其中："</f>
        <v>2.人居环境整治类项目4个，计划投资2500万元，其中：</v>
      </c>
    </row>
    <row r="70" customFormat="1" spans="1:11">
      <c r="A70" s="99" t="s">
        <v>58</v>
      </c>
      <c r="B70" s="100" t="s">
        <v>222</v>
      </c>
      <c r="C70" s="104"/>
      <c r="D70" s="104"/>
      <c r="E70" s="104"/>
      <c r="F70" s="104"/>
      <c r="G70" s="94"/>
      <c r="K70" s="111"/>
    </row>
    <row r="71" customFormat="1" spans="1:15">
      <c r="A71" s="99" t="s">
        <v>58</v>
      </c>
      <c r="B71" s="100" t="s">
        <v>223</v>
      </c>
      <c r="C71" s="104">
        <v>4</v>
      </c>
      <c r="D71" s="104" t="s">
        <v>292</v>
      </c>
      <c r="E71" s="104">
        <v>35.5</v>
      </c>
      <c r="F71" s="104">
        <v>2500</v>
      </c>
      <c r="G71" s="94">
        <f>F71/$F$5</f>
        <v>0.14116804700783</v>
      </c>
      <c r="K71" s="111"/>
      <c r="O71" t="str">
        <f>B71&amp;C71&amp;"个项目，建设规模"&amp;E71&amp;D71&amp;"，计划投资"&amp;F71&amp;"万元；"</f>
        <v>农村污水治理4个项目，建设规模35.5公里，计划投资2500万元；</v>
      </c>
    </row>
    <row r="72" customFormat="1" spans="1:15">
      <c r="A72" s="99" t="s">
        <v>58</v>
      </c>
      <c r="B72" s="100" t="s">
        <v>230</v>
      </c>
      <c r="C72" s="104"/>
      <c r="D72" s="104"/>
      <c r="E72" s="104"/>
      <c r="F72" s="104"/>
      <c r="G72" s="94"/>
      <c r="K72" s="111"/>
      <c r="O72" t="str">
        <f>B72&amp;C72&amp;"个项目，建设规模"&amp;E72&amp;D72&amp;"，计划投资"&amp;F72&amp;"万元；"</f>
        <v>农村垃圾治理个项目，建设规模，计划投资万元；</v>
      </c>
    </row>
    <row r="73" customFormat="1" spans="1:15">
      <c r="A73" s="99" t="s">
        <v>58</v>
      </c>
      <c r="B73" s="100" t="s">
        <v>231</v>
      </c>
      <c r="C73" s="104"/>
      <c r="D73" s="104"/>
      <c r="E73" s="104"/>
      <c r="F73" s="104"/>
      <c r="G73" s="94"/>
      <c r="K73" s="111"/>
      <c r="O73" t="str">
        <f>B73&amp;C73&amp;"个项目，建设规模"&amp;E73&amp;D73&amp;"，计划投资"&amp;F73&amp;"万元。"</f>
        <v>村容村貌提升个项目，建设规模，计划投资万元。</v>
      </c>
    </row>
    <row r="74" s="78" customFormat="1" spans="1:14">
      <c r="A74" s="96" t="s">
        <v>41</v>
      </c>
      <c r="B74" s="96" t="s">
        <v>232</v>
      </c>
      <c r="C74" s="113">
        <f t="shared" ref="C74:F74" si="15">C75+C76+C77+C78+C79+C80</f>
        <v>0</v>
      </c>
      <c r="D74" s="113">
        <f t="shared" si="15"/>
        <v>0</v>
      </c>
      <c r="E74" s="113">
        <f t="shared" si="15"/>
        <v>0</v>
      </c>
      <c r="F74" s="113">
        <f t="shared" si="15"/>
        <v>0</v>
      </c>
      <c r="G74" s="94"/>
      <c r="H74"/>
      <c r="I74"/>
      <c r="J74"/>
      <c r="K74" s="115">
        <v>0</v>
      </c>
      <c r="N74" s="109"/>
    </row>
    <row r="75" customFormat="1" spans="1:11">
      <c r="A75" s="99" t="s">
        <v>58</v>
      </c>
      <c r="B75" s="100" t="s">
        <v>233</v>
      </c>
      <c r="C75" s="104"/>
      <c r="D75" s="104"/>
      <c r="E75" s="104"/>
      <c r="F75" s="104"/>
      <c r="G75" s="94"/>
      <c r="K75" s="111"/>
    </row>
    <row r="76" customFormat="1" spans="1:11">
      <c r="A76" s="99" t="s">
        <v>58</v>
      </c>
      <c r="B76" s="100" t="s">
        <v>234</v>
      </c>
      <c r="C76" s="104"/>
      <c r="D76" s="104"/>
      <c r="E76" s="104"/>
      <c r="F76" s="104"/>
      <c r="G76" s="94"/>
      <c r="K76" s="111"/>
    </row>
    <row r="77" customFormat="1" ht="24" spans="1:11">
      <c r="A77" s="99" t="s">
        <v>58</v>
      </c>
      <c r="B77" s="100" t="s">
        <v>235</v>
      </c>
      <c r="C77" s="104"/>
      <c r="D77" s="104"/>
      <c r="E77" s="104"/>
      <c r="F77" s="104"/>
      <c r="G77" s="94"/>
      <c r="K77" s="111"/>
    </row>
    <row r="78" customFormat="1" spans="1:11">
      <c r="A78" s="99" t="s">
        <v>58</v>
      </c>
      <c r="B78" s="100" t="s">
        <v>236</v>
      </c>
      <c r="C78" s="104"/>
      <c r="D78" s="104"/>
      <c r="E78" s="104"/>
      <c r="F78" s="104"/>
      <c r="G78" s="94"/>
      <c r="K78" s="111"/>
    </row>
    <row r="79" customFormat="1" spans="1:11">
      <c r="A79" s="99" t="s">
        <v>58</v>
      </c>
      <c r="B79" s="100" t="s">
        <v>237</v>
      </c>
      <c r="C79" s="104"/>
      <c r="D79" s="104"/>
      <c r="E79" s="104"/>
      <c r="F79" s="104"/>
      <c r="G79" s="94"/>
      <c r="K79" s="111"/>
    </row>
    <row r="80" customFormat="1" ht="36" spans="1:11">
      <c r="A80" s="99" t="s">
        <v>58</v>
      </c>
      <c r="B80" s="100" t="s">
        <v>238</v>
      </c>
      <c r="C80" s="104"/>
      <c r="D80" s="104"/>
      <c r="E80" s="104"/>
      <c r="F80" s="104"/>
      <c r="G80" s="94"/>
      <c r="K80" s="111"/>
    </row>
    <row r="81" s="79" customFormat="1" spans="1:15">
      <c r="A81" s="91" t="s">
        <v>39</v>
      </c>
      <c r="B81" s="92" t="s">
        <v>239</v>
      </c>
      <c r="C81" s="114">
        <f t="shared" ref="C81:F81" si="16">C82</f>
        <v>0</v>
      </c>
      <c r="D81" s="114">
        <f t="shared" si="16"/>
        <v>0</v>
      </c>
      <c r="E81" s="114">
        <f t="shared" si="16"/>
        <v>0</v>
      </c>
      <c r="F81" s="114">
        <f t="shared" si="16"/>
        <v>0</v>
      </c>
      <c r="G81" s="94"/>
      <c r="H81"/>
      <c r="I81"/>
      <c r="J81"/>
      <c r="K81" s="111">
        <v>0</v>
      </c>
      <c r="L81" s="110">
        <v>0.17</v>
      </c>
      <c r="M81" s="110" t="s">
        <v>284</v>
      </c>
      <c r="N81" s="110" t="s">
        <v>296</v>
      </c>
      <c r="O81" s="110" t="str">
        <f>N81&amp;B81&amp;"类项目"&amp;C81&amp;"个项目，计划投资"&amp;F81&amp;"万元，投资占比"&amp;L81&amp;M81&amp;"。"</f>
        <v>（四）易地搬迁后扶类项目0个项目，计划投资0万元，投资占比0.17%。</v>
      </c>
    </row>
    <row r="82" s="78" customFormat="1" spans="1:15">
      <c r="A82" s="95" t="s">
        <v>41</v>
      </c>
      <c r="B82" s="96" t="s">
        <v>239</v>
      </c>
      <c r="C82" s="112">
        <f t="shared" ref="C82:F82" si="17">C83+C84+C85+C86+C87+C88</f>
        <v>0</v>
      </c>
      <c r="D82" s="112">
        <f t="shared" si="17"/>
        <v>0</v>
      </c>
      <c r="E82" s="112">
        <f t="shared" si="17"/>
        <v>0</v>
      </c>
      <c r="F82" s="112">
        <f t="shared" si="17"/>
        <v>0</v>
      </c>
      <c r="G82" s="94"/>
      <c r="H82"/>
      <c r="I82"/>
      <c r="J82"/>
      <c r="K82" s="111">
        <v>0</v>
      </c>
      <c r="N82" s="109" t="s">
        <v>286</v>
      </c>
      <c r="O82" s="78" t="str">
        <f>N82&amp;B82&amp;"类项目"&amp;C82&amp;"个，计划投资"&amp;F82&amp;"万元，其中："</f>
        <v>1.易地搬迁后扶类项目0个，计划投资0万元，其中：</v>
      </c>
    </row>
    <row r="83" customFormat="1" spans="1:11">
      <c r="A83" s="99" t="s">
        <v>58</v>
      </c>
      <c r="B83" s="100" t="s">
        <v>240</v>
      </c>
      <c r="C83" s="104"/>
      <c r="D83" s="104"/>
      <c r="E83" s="104"/>
      <c r="F83" s="104"/>
      <c r="G83" s="94"/>
      <c r="K83" s="111"/>
    </row>
    <row r="84" customFormat="1" spans="1:11">
      <c r="A84" s="99" t="s">
        <v>58</v>
      </c>
      <c r="B84" s="100" t="s">
        <v>241</v>
      </c>
      <c r="C84" s="104"/>
      <c r="D84" s="104"/>
      <c r="E84" s="104"/>
      <c r="F84" s="104"/>
      <c r="G84" s="94"/>
      <c r="K84" s="111"/>
    </row>
    <row r="85" customFormat="1" spans="1:11">
      <c r="A85" s="99" t="s">
        <v>58</v>
      </c>
      <c r="B85" s="100" t="s">
        <v>242</v>
      </c>
      <c r="C85" s="104"/>
      <c r="D85" s="104"/>
      <c r="E85" s="104"/>
      <c r="F85" s="104"/>
      <c r="G85" s="94"/>
      <c r="K85" s="111"/>
    </row>
    <row r="86" customFormat="1" spans="1:11">
      <c r="A86" s="99" t="s">
        <v>58</v>
      </c>
      <c r="B86" s="100" t="s">
        <v>243</v>
      </c>
      <c r="C86" s="104"/>
      <c r="D86" s="104"/>
      <c r="E86" s="104"/>
      <c r="F86" s="104"/>
      <c r="G86" s="94"/>
      <c r="K86" s="111"/>
    </row>
    <row r="87" customFormat="1" spans="1:15">
      <c r="A87" s="99" t="s">
        <v>58</v>
      </c>
      <c r="B87" s="100" t="s">
        <v>244</v>
      </c>
      <c r="C87" s="104"/>
      <c r="D87" s="104"/>
      <c r="E87" s="104"/>
      <c r="F87" s="104"/>
      <c r="G87" s="94"/>
      <c r="K87" s="111"/>
      <c r="O87" t="str">
        <f>B87&amp;C87&amp;"个项目，建设规模"&amp;E87&amp;D87&amp;"，计划投资"&amp;F87&amp;"万元。"</f>
        <v>必要基础设施建设个项目，建设规模，计划投资万元。</v>
      </c>
    </row>
    <row r="88" customFormat="1" spans="1:11">
      <c r="A88" s="99" t="s">
        <v>58</v>
      </c>
      <c r="B88" s="100" t="s">
        <v>245</v>
      </c>
      <c r="C88" s="104"/>
      <c r="D88" s="104"/>
      <c r="E88" s="104"/>
      <c r="F88" s="104"/>
      <c r="G88" s="94"/>
      <c r="K88" s="111"/>
    </row>
    <row r="89" s="79" customFormat="1" spans="1:15">
      <c r="A89" s="91" t="s">
        <v>39</v>
      </c>
      <c r="B89" s="92" t="s">
        <v>246</v>
      </c>
      <c r="C89" s="114">
        <f t="shared" ref="C89:F89" si="18">C90+C94+C92</f>
        <v>1</v>
      </c>
      <c r="D89" s="114" t="e">
        <f t="shared" si="18"/>
        <v>#VALUE!</v>
      </c>
      <c r="E89" s="114">
        <f t="shared" si="18"/>
        <v>850</v>
      </c>
      <c r="F89" s="114">
        <f t="shared" si="18"/>
        <v>255</v>
      </c>
      <c r="G89" s="94">
        <f>F89/$F$5</f>
        <v>0.0143991407947987</v>
      </c>
      <c r="H89"/>
      <c r="I89"/>
      <c r="J89"/>
      <c r="K89" s="111">
        <v>0</v>
      </c>
      <c r="L89" s="110">
        <v>1.18</v>
      </c>
      <c r="M89" s="110" t="s">
        <v>284</v>
      </c>
      <c r="N89" s="110" t="s">
        <v>297</v>
      </c>
      <c r="O89" s="110" t="str">
        <f>N89&amp;B89&amp;"类项目"&amp;C89&amp;"个项目，计划投资"&amp;F89&amp;"万元，投资占比"&amp;L89&amp;M89&amp;"。"</f>
        <v>（五）巩固三保障成果类项目1个项目，计划投资255万元，投资占比1.18%。</v>
      </c>
    </row>
    <row r="90" s="78" customFormat="1" spans="1:14">
      <c r="A90" s="96" t="s">
        <v>41</v>
      </c>
      <c r="B90" s="96" t="s">
        <v>247</v>
      </c>
      <c r="C90" s="112">
        <f t="shared" ref="C90:F90" si="19">C91</f>
        <v>0</v>
      </c>
      <c r="D90" s="112">
        <f t="shared" si="19"/>
        <v>0</v>
      </c>
      <c r="E90" s="112">
        <f t="shared" si="19"/>
        <v>0</v>
      </c>
      <c r="F90" s="112">
        <f t="shared" si="19"/>
        <v>0</v>
      </c>
      <c r="G90" s="94"/>
      <c r="H90"/>
      <c r="I90"/>
      <c r="J90"/>
      <c r="K90" s="111">
        <v>0</v>
      </c>
      <c r="N90" s="109"/>
    </row>
    <row r="91" customFormat="1" spans="1:11">
      <c r="A91" s="99" t="s">
        <v>58</v>
      </c>
      <c r="B91" s="100" t="s">
        <v>248</v>
      </c>
      <c r="C91" s="104"/>
      <c r="D91" s="104"/>
      <c r="E91" s="104"/>
      <c r="F91" s="104"/>
      <c r="G91" s="94"/>
      <c r="K91" s="111"/>
    </row>
    <row r="92" s="78" customFormat="1" spans="1:15">
      <c r="A92" s="96" t="s">
        <v>41</v>
      </c>
      <c r="B92" s="96" t="s">
        <v>249</v>
      </c>
      <c r="C92" s="112">
        <f t="shared" ref="C92:F92" si="20">C93</f>
        <v>1</v>
      </c>
      <c r="D92" s="112" t="str">
        <f t="shared" si="20"/>
        <v>人</v>
      </c>
      <c r="E92" s="112">
        <f t="shared" si="20"/>
        <v>850</v>
      </c>
      <c r="F92" s="112">
        <f t="shared" si="20"/>
        <v>255</v>
      </c>
      <c r="G92" s="94">
        <f>F92/$F$5</f>
        <v>0.0143991407947987</v>
      </c>
      <c r="H92"/>
      <c r="I92"/>
      <c r="J92"/>
      <c r="K92" s="111">
        <v>0</v>
      </c>
      <c r="N92" s="109" t="s">
        <v>286</v>
      </c>
      <c r="O92" s="78" t="str">
        <f>N92&amp;B92&amp;"类项目"&amp;C92&amp;"个，计划投资"&amp;F92&amp;"万元，其中："</f>
        <v>1.教育类项目1个，计划投资255万元，其中：</v>
      </c>
    </row>
    <row r="93" customFormat="1" spans="1:15">
      <c r="A93" s="99" t="s">
        <v>58</v>
      </c>
      <c r="B93" s="100" t="s">
        <v>250</v>
      </c>
      <c r="C93" s="104">
        <v>1</v>
      </c>
      <c r="D93" s="104" t="s">
        <v>24</v>
      </c>
      <c r="E93" s="104">
        <v>850</v>
      </c>
      <c r="F93" s="104">
        <v>255</v>
      </c>
      <c r="G93" s="94">
        <f>F93/$F$5</f>
        <v>0.0143991407947987</v>
      </c>
      <c r="K93" s="111"/>
      <c r="O93" t="str">
        <f>B93&amp;C93&amp;"个项目，建设规模"&amp;E93&amp;D93&amp;"，计划投资"&amp;F93&amp;"万元。"</f>
        <v>享受"雨露计划+"职业教育补助1个项目，建设规模850人，计划投资255万元。</v>
      </c>
    </row>
    <row r="94" s="78" customFormat="1" spans="1:14">
      <c r="A94" s="96" t="s">
        <v>41</v>
      </c>
      <c r="B94" s="96" t="s">
        <v>260</v>
      </c>
      <c r="C94" s="112">
        <f t="shared" ref="C94:F94" si="21">C95</f>
        <v>0</v>
      </c>
      <c r="D94" s="112">
        <f t="shared" si="21"/>
        <v>0</v>
      </c>
      <c r="E94" s="112">
        <f t="shared" si="21"/>
        <v>0</v>
      </c>
      <c r="F94" s="112">
        <f t="shared" si="21"/>
        <v>0</v>
      </c>
      <c r="G94" s="94"/>
      <c r="H94"/>
      <c r="I94"/>
      <c r="J94"/>
      <c r="K94" s="111">
        <v>0</v>
      </c>
      <c r="N94" s="109"/>
    </row>
    <row r="95" customFormat="1" spans="1:11">
      <c r="A95" s="99" t="s">
        <v>58</v>
      </c>
      <c r="B95" s="100" t="s">
        <v>261</v>
      </c>
      <c r="C95" s="104"/>
      <c r="D95" s="104"/>
      <c r="E95" s="104"/>
      <c r="F95" s="104"/>
      <c r="G95" s="94"/>
      <c r="K95" s="111"/>
    </row>
    <row r="96" s="79" customFormat="1" spans="1:11">
      <c r="A96" s="91" t="s">
        <v>39</v>
      </c>
      <c r="B96" s="92" t="s">
        <v>262</v>
      </c>
      <c r="C96" s="114">
        <f t="shared" ref="C96:F96" si="22">C97</f>
        <v>0</v>
      </c>
      <c r="D96" s="114">
        <f t="shared" si="22"/>
        <v>0</v>
      </c>
      <c r="E96" s="114">
        <f t="shared" si="22"/>
        <v>0</v>
      </c>
      <c r="F96" s="114">
        <f t="shared" si="22"/>
        <v>0</v>
      </c>
      <c r="G96" s="94"/>
      <c r="H96"/>
      <c r="I96"/>
      <c r="J96"/>
      <c r="K96" s="111">
        <v>0</v>
      </c>
    </row>
    <row r="97" s="78" customFormat="1" spans="1:14">
      <c r="A97" s="95" t="s">
        <v>41</v>
      </c>
      <c r="B97" s="96" t="s">
        <v>262</v>
      </c>
      <c r="C97" s="112">
        <f t="shared" ref="C97:F97" si="23">C98</f>
        <v>0</v>
      </c>
      <c r="D97" s="112">
        <f t="shared" si="23"/>
        <v>0</v>
      </c>
      <c r="E97" s="112">
        <f t="shared" si="23"/>
        <v>0</v>
      </c>
      <c r="F97" s="112">
        <f t="shared" si="23"/>
        <v>0</v>
      </c>
      <c r="G97" s="94"/>
      <c r="H97"/>
      <c r="I97"/>
      <c r="J97"/>
      <c r="K97" s="111">
        <v>0</v>
      </c>
      <c r="N97" s="109"/>
    </row>
    <row r="98" customFormat="1" spans="1:11">
      <c r="A98" s="99" t="s">
        <v>58</v>
      </c>
      <c r="B98" s="100" t="s">
        <v>262</v>
      </c>
      <c r="C98" s="104"/>
      <c r="D98" s="104"/>
      <c r="E98" s="104"/>
      <c r="F98" s="104"/>
      <c r="G98" s="94"/>
      <c r="K98" s="111"/>
    </row>
    <row r="99" s="79" customFormat="1" spans="1:15">
      <c r="A99" s="91" t="s">
        <v>39</v>
      </c>
      <c r="B99" s="92" t="s">
        <v>79</v>
      </c>
      <c r="C99" s="114">
        <f t="shared" ref="C99:F99" si="24">C100</f>
        <v>1</v>
      </c>
      <c r="D99" s="114" t="e">
        <f t="shared" si="24"/>
        <v>#VALUE!</v>
      </c>
      <c r="E99" s="114">
        <f t="shared" si="24"/>
        <v>3696</v>
      </c>
      <c r="F99" s="114">
        <f t="shared" si="24"/>
        <v>37</v>
      </c>
      <c r="G99" s="94">
        <f>F99/$F$5</f>
        <v>0.00208928709571589</v>
      </c>
      <c r="H99"/>
      <c r="I99"/>
      <c r="J99"/>
      <c r="K99" s="111">
        <v>0</v>
      </c>
      <c r="L99" s="110">
        <v>0.04</v>
      </c>
      <c r="M99" s="110" t="s">
        <v>284</v>
      </c>
      <c r="N99" s="110" t="s">
        <v>298</v>
      </c>
      <c r="O99" s="110" t="str">
        <f>N99&amp;B99&amp;"类项目"&amp;C99&amp;"个项目，计划投资"&amp;F99&amp;"万元，投资占比"&amp;L99&amp;M99&amp;"。"</f>
        <v>（六）其他类项目1个项目，计划投资37万元，投资占比0.04%。</v>
      </c>
    </row>
    <row r="100" s="78" customFormat="1" spans="1:15">
      <c r="A100" s="95" t="s">
        <v>41</v>
      </c>
      <c r="B100" s="96" t="s">
        <v>79</v>
      </c>
      <c r="C100" s="112">
        <f t="shared" ref="C100:F100" si="25">C101+C102+C103</f>
        <v>1</v>
      </c>
      <c r="D100" s="112" t="e">
        <f t="shared" si="25"/>
        <v>#VALUE!</v>
      </c>
      <c r="E100" s="112">
        <f t="shared" si="25"/>
        <v>3696</v>
      </c>
      <c r="F100" s="112">
        <f t="shared" si="25"/>
        <v>37</v>
      </c>
      <c r="G100" s="94">
        <f>F100/$F$5</f>
        <v>0.00208928709571589</v>
      </c>
      <c r="H100"/>
      <c r="I100"/>
      <c r="J100"/>
      <c r="K100" s="111">
        <v>0</v>
      </c>
      <c r="N100" s="109" t="s">
        <v>286</v>
      </c>
      <c r="O100" s="78" t="str">
        <f>N100&amp;B100&amp;"类项目"&amp;C100&amp;"个，计划投资"&amp;F100&amp;"万元，其中："</f>
        <v>1.其他类项目1个，计划投资37万元，其中：</v>
      </c>
    </row>
    <row r="101" customFormat="1" spans="1:11">
      <c r="A101" s="99" t="s">
        <v>58</v>
      </c>
      <c r="B101" s="100" t="s">
        <v>263</v>
      </c>
      <c r="C101" s="104"/>
      <c r="D101" s="104"/>
      <c r="E101" s="104"/>
      <c r="F101" s="104"/>
      <c r="G101" s="94"/>
      <c r="K101" s="111"/>
    </row>
    <row r="102" customFormat="1" spans="1:15">
      <c r="A102" s="99" t="s">
        <v>58</v>
      </c>
      <c r="B102" s="100" t="s">
        <v>264</v>
      </c>
      <c r="C102" s="104">
        <v>1</v>
      </c>
      <c r="D102" s="104" t="s">
        <v>23</v>
      </c>
      <c r="E102" s="104">
        <v>3696</v>
      </c>
      <c r="F102" s="104">
        <v>37</v>
      </c>
      <c r="G102" s="94">
        <f>F102/$F$5</f>
        <v>0.00208928709571589</v>
      </c>
      <c r="K102" s="111"/>
      <c r="O102" t="str">
        <f>B102&amp;C102&amp;"个项目，建设规模"&amp;E102&amp;D102&amp;"，计划投资"&amp;F102&amp;"万元。"</f>
        <v>困难群众饮用低氟茶1个项目，建设规模3696户，计划投资37万元。</v>
      </c>
    </row>
    <row r="103" customFormat="1" spans="1:11">
      <c r="A103" s="99" t="s">
        <v>58</v>
      </c>
      <c r="B103" s="100" t="s">
        <v>274</v>
      </c>
      <c r="C103" s="104"/>
      <c r="D103" s="104"/>
      <c r="E103" s="104"/>
      <c r="F103" s="104"/>
      <c r="G103" s="94">
        <f>F103/$F$5</f>
        <v>0</v>
      </c>
      <c r="K103" s="111"/>
    </row>
  </sheetData>
  <autoFilter ref="A4:O103"/>
  <mergeCells count="7">
    <mergeCell ref="A2:G2"/>
    <mergeCell ref="D3:E3"/>
    <mergeCell ref="F3:G3"/>
    <mergeCell ref="A5:B5"/>
    <mergeCell ref="A3:A4"/>
    <mergeCell ref="B3:B4"/>
    <mergeCell ref="C3:C4"/>
  </mergeCells>
  <printOptions horizontalCentered="1"/>
  <pageMargins left="0.554166666666667" right="0.554166666666667" top="0.668055555555556" bottom="0.393055555555556" header="0.5" footer="0.313888888888889"/>
  <pageSetup paperSize="9" scale="87" fitToHeight="0" orientation="portrait" horizontalDpi="600"/>
  <headerFooter>
    <oddFooter>&amp;C第 &amp;P 页，共 &amp;N 页</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O103"/>
  <sheetViews>
    <sheetView view="pageBreakPreview" zoomScale="70" zoomScaleNormal="100" zoomScaleSheetLayoutView="70" workbookViewId="0">
      <pane xSplit="1" ySplit="5" topLeftCell="B6" activePane="bottomRight" state="frozen"/>
      <selection/>
      <selection pane="topRight"/>
      <selection pane="bottomLeft"/>
      <selection pane="bottomRight" activeCell="U12" sqref="U12"/>
    </sheetView>
  </sheetViews>
  <sheetFormatPr defaultColWidth="8.8" defaultRowHeight="13.5"/>
  <cols>
    <col min="1" max="1" width="9.44166666666667" customWidth="1"/>
    <col min="2" max="2" width="36.25" customWidth="1"/>
    <col min="3" max="3" width="7.60833333333333" customWidth="1"/>
    <col min="4" max="4" width="10.7666666666667" customWidth="1"/>
    <col min="5" max="5" width="10.5583333333333" customWidth="1"/>
    <col min="6" max="6" width="14.6" customWidth="1"/>
    <col min="7" max="7" width="17.25" customWidth="1"/>
    <col min="8" max="21" width="8.8" hidden="1" customWidth="1"/>
  </cols>
  <sheetData>
    <row r="1" customFormat="1" spans="1:1">
      <c r="A1" s="80" t="s">
        <v>0</v>
      </c>
    </row>
    <row r="2" s="73" customFormat="1" ht="36" customHeight="1" spans="1:7">
      <c r="A2" s="81" t="s">
        <v>357</v>
      </c>
      <c r="B2" s="81"/>
      <c r="C2" s="81"/>
      <c r="D2" s="81"/>
      <c r="E2" s="81"/>
      <c r="F2" s="81"/>
      <c r="G2" s="81"/>
    </row>
    <row r="3" s="74" customFormat="1" ht="21" customHeight="1" spans="1:7">
      <c r="A3" s="82" t="s">
        <v>3</v>
      </c>
      <c r="B3" s="82" t="s">
        <v>276</v>
      </c>
      <c r="C3" s="82" t="s">
        <v>277</v>
      </c>
      <c r="D3" s="83" t="s">
        <v>278</v>
      </c>
      <c r="E3" s="84"/>
      <c r="F3" s="85" t="s">
        <v>279</v>
      </c>
      <c r="G3" s="86"/>
    </row>
    <row r="4" s="74" customFormat="1" ht="35" customHeight="1" spans="1:7">
      <c r="A4" s="82"/>
      <c r="B4" s="82"/>
      <c r="C4" s="87"/>
      <c r="D4" s="82" t="s">
        <v>280</v>
      </c>
      <c r="E4" s="88" t="s">
        <v>281</v>
      </c>
      <c r="F4" s="85" t="s">
        <v>282</v>
      </c>
      <c r="G4" s="86" t="s">
        <v>283</v>
      </c>
    </row>
    <row r="5" s="75" customFormat="1" ht="23" customHeight="1" spans="1:12">
      <c r="A5" s="30" t="s">
        <v>38</v>
      </c>
      <c r="B5" s="31"/>
      <c r="C5" s="89">
        <f t="shared" ref="C5:G5" si="0">C6+C41+C58+C81+C89+C96+C99</f>
        <v>8</v>
      </c>
      <c r="D5" s="89" t="e">
        <f t="shared" si="0"/>
        <v>#VALUE!</v>
      </c>
      <c r="E5" s="89">
        <f t="shared" si="0"/>
        <v>7958.18</v>
      </c>
      <c r="F5" s="89">
        <f t="shared" si="0"/>
        <v>6157.39</v>
      </c>
      <c r="G5" s="90">
        <f t="shared" si="0"/>
        <v>1</v>
      </c>
      <c r="K5" s="105">
        <v>0</v>
      </c>
      <c r="L5" s="75">
        <v>100</v>
      </c>
    </row>
    <row r="6" s="76" customFormat="1" ht="14.25" spans="1:15">
      <c r="A6" s="91" t="s">
        <v>39</v>
      </c>
      <c r="B6" s="92" t="s">
        <v>40</v>
      </c>
      <c r="C6" s="93">
        <f t="shared" ref="C6:F6" si="1">C7+C21+C26+C30+C35+C14</f>
        <v>5</v>
      </c>
      <c r="D6" s="93" t="e">
        <f t="shared" si="1"/>
        <v>#VALUE!</v>
      </c>
      <c r="E6" s="93">
        <f t="shared" si="1"/>
        <v>4856</v>
      </c>
      <c r="F6" s="93">
        <f t="shared" si="1"/>
        <v>2390</v>
      </c>
      <c r="G6" s="94">
        <f>F6/$F$5</f>
        <v>0.388151473270331</v>
      </c>
      <c r="H6" s="73"/>
      <c r="I6" s="73"/>
      <c r="J6" s="73"/>
      <c r="K6" s="106">
        <v>0</v>
      </c>
      <c r="L6" s="76">
        <v>72.94</v>
      </c>
      <c r="M6" s="76" t="s">
        <v>284</v>
      </c>
      <c r="N6" s="76" t="s">
        <v>285</v>
      </c>
      <c r="O6" s="76" t="str">
        <f>N6&amp;B6&amp;"类项目"&amp;C6&amp;"个项目，计划投资"&amp;F6&amp;"万元，投资占比"&amp;L6&amp;M6&amp;"。"</f>
        <v>（一）产业发展类项目5个项目，计划投资2390万元，投资占比72.94%。</v>
      </c>
    </row>
    <row r="7" s="77" customFormat="1" ht="14.25" spans="1:15">
      <c r="A7" s="95" t="s">
        <v>41</v>
      </c>
      <c r="B7" s="96" t="s">
        <v>42</v>
      </c>
      <c r="C7" s="97">
        <f t="shared" ref="C7:G7" si="2">C8+C9+C10+C11+C12+C13</f>
        <v>4</v>
      </c>
      <c r="D7" s="98" t="e">
        <f t="shared" si="2"/>
        <v>#VALUE!</v>
      </c>
      <c r="E7" s="98">
        <f t="shared" si="2"/>
        <v>4855</v>
      </c>
      <c r="F7" s="98">
        <f t="shared" si="2"/>
        <v>2000</v>
      </c>
      <c r="G7" s="98">
        <f t="shared" si="2"/>
        <v>0.324812948343373</v>
      </c>
      <c r="H7" s="73"/>
      <c r="I7" s="73"/>
      <c r="J7" s="73"/>
      <c r="K7" s="106">
        <v>0</v>
      </c>
      <c r="N7" s="107" t="s">
        <v>286</v>
      </c>
      <c r="O7" s="77" t="str">
        <f>N7&amp;B7&amp;C7&amp;"个，计划投资"&amp;F7&amp;"万元，其中："</f>
        <v>1.产业到户奖补4个，计划投资2000万元，其中：</v>
      </c>
    </row>
    <row r="8" s="73" customFormat="1" ht="14.25" spans="1:15">
      <c r="A8" s="99" t="s">
        <v>58</v>
      </c>
      <c r="B8" s="100" t="s">
        <v>59</v>
      </c>
      <c r="C8" s="62">
        <v>1</v>
      </c>
      <c r="D8" s="62" t="s">
        <v>23</v>
      </c>
      <c r="E8" s="62">
        <v>380</v>
      </c>
      <c r="F8" s="62">
        <v>25</v>
      </c>
      <c r="G8" s="94">
        <f>F8/$F$5</f>
        <v>0.00406016185429216</v>
      </c>
      <c r="H8" s="100"/>
      <c r="I8" s="100"/>
      <c r="J8" s="100"/>
      <c r="K8" s="108"/>
      <c r="O8" s="73" t="str">
        <f t="shared" ref="O8:O11" si="3">B8&amp;C8&amp;"个项目，建设规模"&amp;E8&amp;D8&amp;"，计划投资"&amp;F8&amp;"万元；"</f>
        <v>种植业1个项目，建设规模380户，计划投资25万元；</v>
      </c>
    </row>
    <row r="9" s="73" customFormat="1" ht="14.25" spans="1:15">
      <c r="A9" s="99" t="s">
        <v>58</v>
      </c>
      <c r="B9" s="100" t="s">
        <v>60</v>
      </c>
      <c r="C9" s="62">
        <v>1</v>
      </c>
      <c r="D9" s="62" t="s">
        <v>23</v>
      </c>
      <c r="E9" s="62">
        <v>3200</v>
      </c>
      <c r="F9" s="62">
        <v>1780</v>
      </c>
      <c r="G9" s="94">
        <f>F9/$F$5</f>
        <v>0.289083524025602</v>
      </c>
      <c r="H9" s="100"/>
      <c r="I9" s="100"/>
      <c r="J9" s="100"/>
      <c r="K9" s="108"/>
      <c r="O9" s="73" t="str">
        <f t="shared" si="3"/>
        <v>畜牧业1个项目，建设规模3200户，计划投资1780万元；</v>
      </c>
    </row>
    <row r="10" s="73" customFormat="1" ht="14.25" spans="1:11">
      <c r="A10" s="99" t="s">
        <v>58</v>
      </c>
      <c r="B10" s="100" t="s">
        <v>61</v>
      </c>
      <c r="C10" s="62"/>
      <c r="D10" s="62"/>
      <c r="E10" s="62"/>
      <c r="F10" s="62"/>
      <c r="G10" s="94"/>
      <c r="H10" s="100"/>
      <c r="I10" s="100"/>
      <c r="J10" s="100"/>
      <c r="K10" s="108"/>
    </row>
    <row r="11" s="73" customFormat="1" ht="14.25" spans="1:15">
      <c r="A11" s="99" t="s">
        <v>58</v>
      </c>
      <c r="B11" s="100" t="s">
        <v>62</v>
      </c>
      <c r="C11" s="62"/>
      <c r="D11" s="62"/>
      <c r="E11" s="62"/>
      <c r="F11" s="62"/>
      <c r="G11" s="94"/>
      <c r="H11" s="100"/>
      <c r="I11" s="100"/>
      <c r="J11" s="100"/>
      <c r="K11" s="108"/>
      <c r="O11" s="73" t="str">
        <f t="shared" si="3"/>
        <v>渔业个项目，建设规模，计划投资万元；</v>
      </c>
    </row>
    <row r="12" s="73" customFormat="1" ht="14.25" spans="1:15">
      <c r="A12" s="99" t="s">
        <v>58</v>
      </c>
      <c r="B12" s="100" t="s">
        <v>63</v>
      </c>
      <c r="C12" s="62">
        <v>1</v>
      </c>
      <c r="D12" s="62" t="s">
        <v>23</v>
      </c>
      <c r="E12" s="62">
        <v>445</v>
      </c>
      <c r="F12" s="62">
        <v>45</v>
      </c>
      <c r="G12" s="94">
        <f>F12/$F$5</f>
        <v>0.00730829133772589</v>
      </c>
      <c r="H12" s="100"/>
      <c r="I12" s="100"/>
      <c r="J12" s="100"/>
      <c r="K12" s="108"/>
      <c r="O12" s="73" t="str">
        <f>B12&amp;C12&amp;"个项目，建设规模"&amp;E12&amp;D12&amp;"，计划投资"&amp;F12&amp;"万元。"</f>
        <v>庭院经济1个项目，建设规模445户，计划投资45万元。</v>
      </c>
    </row>
    <row r="13" customFormat="1" spans="1:11">
      <c r="A13" s="99" t="s">
        <v>58</v>
      </c>
      <c r="B13" s="100" t="s">
        <v>64</v>
      </c>
      <c r="C13" s="62">
        <v>1</v>
      </c>
      <c r="D13" s="62" t="s">
        <v>23</v>
      </c>
      <c r="E13" s="62">
        <v>830</v>
      </c>
      <c r="F13" s="62">
        <v>150</v>
      </c>
      <c r="G13" s="94">
        <f>F13/$F$5</f>
        <v>0.024360971125753</v>
      </c>
      <c r="H13" s="100"/>
      <c r="I13" s="100"/>
      <c r="J13" s="100"/>
      <c r="K13" s="108"/>
    </row>
    <row r="14" customFormat="1" spans="1:11">
      <c r="A14" s="95" t="s">
        <v>41</v>
      </c>
      <c r="B14" s="95" t="s">
        <v>46</v>
      </c>
      <c r="C14" s="99">
        <f t="shared" ref="C14:F14" si="4">C15+C16+C17+C18+C19+C20</f>
        <v>1</v>
      </c>
      <c r="D14" s="99" t="e">
        <f t="shared" si="4"/>
        <v>#VALUE!</v>
      </c>
      <c r="E14" s="99">
        <f t="shared" si="4"/>
        <v>1</v>
      </c>
      <c r="F14" s="99">
        <f t="shared" si="4"/>
        <v>390</v>
      </c>
      <c r="G14" s="94">
        <f>F14/$F$5</f>
        <v>0.0633385249269577</v>
      </c>
      <c r="H14" s="99"/>
      <c r="I14" s="99"/>
      <c r="J14" s="99"/>
      <c r="K14" s="108"/>
    </row>
    <row r="15" customFormat="1" spans="1:11">
      <c r="A15" s="99" t="s">
        <v>58</v>
      </c>
      <c r="B15" s="99" t="s">
        <v>65</v>
      </c>
      <c r="C15" s="99"/>
      <c r="D15" s="99"/>
      <c r="E15" s="99"/>
      <c r="F15" s="99"/>
      <c r="G15" s="94"/>
      <c r="H15" s="99"/>
      <c r="I15" s="99"/>
      <c r="J15" s="99"/>
      <c r="K15" s="108"/>
    </row>
    <row r="16" customFormat="1" spans="1:11">
      <c r="A16" s="99" t="s">
        <v>58</v>
      </c>
      <c r="B16" s="99" t="s">
        <v>66</v>
      </c>
      <c r="C16" s="99">
        <v>1</v>
      </c>
      <c r="D16" s="99" t="s">
        <v>287</v>
      </c>
      <c r="E16" s="99">
        <v>1</v>
      </c>
      <c r="F16" s="99">
        <v>390</v>
      </c>
      <c r="G16" s="94">
        <f>F16/$F$5</f>
        <v>0.0633385249269577</v>
      </c>
      <c r="H16" s="99"/>
      <c r="I16" s="99"/>
      <c r="J16" s="99"/>
      <c r="K16" s="108"/>
    </row>
    <row r="17" customFormat="1" spans="1:11">
      <c r="A17" s="99" t="s">
        <v>58</v>
      </c>
      <c r="B17" s="99" t="s">
        <v>75</v>
      </c>
      <c r="C17" s="99"/>
      <c r="D17" s="99"/>
      <c r="E17" s="99"/>
      <c r="F17" s="99"/>
      <c r="G17" s="94"/>
      <c r="H17" s="99"/>
      <c r="I17" s="99"/>
      <c r="J17" s="99"/>
      <c r="K17" s="108"/>
    </row>
    <row r="18" customFormat="1" spans="1:11">
      <c r="A18" s="99" t="s">
        <v>58</v>
      </c>
      <c r="B18" s="99" t="s">
        <v>76</v>
      </c>
      <c r="C18" s="99"/>
      <c r="D18" s="99"/>
      <c r="E18" s="99"/>
      <c r="F18" s="99"/>
      <c r="G18" s="94"/>
      <c r="H18" s="99"/>
      <c r="I18" s="99"/>
      <c r="J18" s="99"/>
      <c r="K18" s="108"/>
    </row>
    <row r="19" customFormat="1" spans="1:11">
      <c r="A19" s="99" t="s">
        <v>58</v>
      </c>
      <c r="B19" s="99" t="s">
        <v>95</v>
      </c>
      <c r="C19" s="99"/>
      <c r="D19" s="99"/>
      <c r="E19" s="99"/>
      <c r="F19" s="99"/>
      <c r="G19" s="94"/>
      <c r="H19" s="99"/>
      <c r="I19" s="99"/>
      <c r="J19" s="99"/>
      <c r="K19" s="108"/>
    </row>
    <row r="20" customFormat="1" spans="1:11">
      <c r="A20" s="99" t="s">
        <v>58</v>
      </c>
      <c r="B20" s="99" t="s">
        <v>404</v>
      </c>
      <c r="C20" s="99"/>
      <c r="D20" s="99"/>
      <c r="E20" s="99"/>
      <c r="F20" s="99"/>
      <c r="G20" s="94"/>
      <c r="H20" s="99"/>
      <c r="I20" s="99"/>
      <c r="J20" s="99"/>
      <c r="K20" s="108"/>
    </row>
    <row r="21" s="78" customFormat="1" spans="1:15">
      <c r="A21" s="95" t="s">
        <v>41</v>
      </c>
      <c r="B21" s="96" t="s">
        <v>104</v>
      </c>
      <c r="C21" s="101">
        <f t="shared" ref="C21:F21" si="5">C22+C23+C24+C25</f>
        <v>0</v>
      </c>
      <c r="D21" s="101">
        <f t="shared" si="5"/>
        <v>0</v>
      </c>
      <c r="E21" s="101">
        <f t="shared" si="5"/>
        <v>0</v>
      </c>
      <c r="F21" s="101">
        <f t="shared" si="5"/>
        <v>0</v>
      </c>
      <c r="G21" s="94">
        <f>F21/$F$5</f>
        <v>0</v>
      </c>
      <c r="H21"/>
      <c r="I21"/>
      <c r="J21"/>
      <c r="K21" s="108">
        <v>0</v>
      </c>
      <c r="N21" s="109" t="s">
        <v>290</v>
      </c>
      <c r="O21" s="78" t="str">
        <f>N21&amp;B21&amp;C21&amp;"个，计划投资"&amp;F21&amp;"万元，其中："</f>
        <v>2.加工流通项目0个，计划投资0万元，其中：</v>
      </c>
    </row>
    <row r="22" customFormat="1" spans="1:11">
      <c r="A22" s="99" t="s">
        <v>58</v>
      </c>
      <c r="B22" s="100" t="s">
        <v>105</v>
      </c>
      <c r="C22" s="100"/>
      <c r="D22" s="100"/>
      <c r="E22" s="100"/>
      <c r="F22" s="100"/>
      <c r="G22" s="94"/>
      <c r="H22" s="100"/>
      <c r="I22" s="100"/>
      <c r="J22" s="100"/>
      <c r="K22" s="108"/>
    </row>
    <row r="23" customFormat="1" spans="1:11">
      <c r="A23" s="99" t="s">
        <v>58</v>
      </c>
      <c r="B23" s="100" t="s">
        <v>106</v>
      </c>
      <c r="C23" s="100"/>
      <c r="D23" s="100"/>
      <c r="E23" s="100"/>
      <c r="F23" s="100"/>
      <c r="G23" s="94"/>
      <c r="H23" s="100"/>
      <c r="I23" s="100"/>
      <c r="J23" s="100"/>
      <c r="K23" s="108"/>
    </row>
    <row r="24" customFormat="1" spans="1:15">
      <c r="A24" s="99" t="s">
        <v>58</v>
      </c>
      <c r="B24" s="100" t="s">
        <v>117</v>
      </c>
      <c r="C24" s="100"/>
      <c r="D24" s="100"/>
      <c r="E24" s="100"/>
      <c r="F24" s="100"/>
      <c r="G24" s="94"/>
      <c r="H24" s="100"/>
      <c r="I24" s="100"/>
      <c r="J24" s="100"/>
      <c r="K24" s="108"/>
      <c r="O24" t="str">
        <f>B24&amp;C24&amp;"个项目，建设规模"&amp;E24&amp;D24&amp;"，计划投资"&amp;F24&amp;"万元。"</f>
        <v>市场建设和农村电商物流个项目，建设规模，计划投资万元。</v>
      </c>
    </row>
    <row r="25" customFormat="1" spans="1:11">
      <c r="A25" s="99" t="s">
        <v>58</v>
      </c>
      <c r="B25" s="100" t="s">
        <v>118</v>
      </c>
      <c r="C25" s="100"/>
      <c r="D25" s="100"/>
      <c r="E25" s="100"/>
      <c r="F25" s="100"/>
      <c r="G25" s="94"/>
      <c r="H25" s="100"/>
      <c r="I25" s="100"/>
      <c r="J25" s="100"/>
      <c r="K25" s="108"/>
    </row>
    <row r="26" s="78" customFormat="1" spans="1:15">
      <c r="A26" s="95" t="s">
        <v>41</v>
      </c>
      <c r="B26" s="96" t="s">
        <v>119</v>
      </c>
      <c r="C26" s="101">
        <f t="shared" ref="C26:F26" si="6">C27+C28+C29</f>
        <v>0</v>
      </c>
      <c r="D26" s="101">
        <f t="shared" si="6"/>
        <v>0</v>
      </c>
      <c r="E26" s="101">
        <f t="shared" si="6"/>
        <v>0</v>
      </c>
      <c r="F26" s="101">
        <f t="shared" si="6"/>
        <v>0</v>
      </c>
      <c r="G26" s="94">
        <f>F26/$F$5</f>
        <v>0</v>
      </c>
      <c r="H26"/>
      <c r="I26"/>
      <c r="J26"/>
      <c r="K26" s="108">
        <v>0</v>
      </c>
      <c r="N26" s="109" t="s">
        <v>291</v>
      </c>
      <c r="O26" s="78" t="str">
        <f>N26&amp;B26&amp;C26&amp;"个，计划投资"&amp;F26&amp;"万元，其中："</f>
        <v>3.配套基础设施项目0个，计划投资0万元，其中：</v>
      </c>
    </row>
    <row r="27" customFormat="1" ht="24" spans="1:15">
      <c r="A27" s="99" t="s">
        <v>58</v>
      </c>
      <c r="B27" s="100" t="s">
        <v>120</v>
      </c>
      <c r="C27" s="102"/>
      <c r="D27" s="102"/>
      <c r="E27" s="102"/>
      <c r="F27" s="102"/>
      <c r="G27" s="94"/>
      <c r="K27" s="108"/>
      <c r="O27" t="str">
        <f>B27&amp;C27&amp;"个项目，建设规模"&amp;E27&amp;D27&amp;"，计划投资"&amp;F27&amp;"万元；"</f>
        <v>小型农田水利设施建设(排碱渠、节水灌溉、防渗渠建设、其它乡村振兴有关的农田水利建设)个项目，建设规模，计划投资万元；</v>
      </c>
    </row>
    <row r="28" customFormat="1" spans="1:15">
      <c r="A28" s="99" t="s">
        <v>58</v>
      </c>
      <c r="B28" s="100" t="s">
        <v>149</v>
      </c>
      <c r="C28" s="102"/>
      <c r="D28" s="102"/>
      <c r="E28" s="102"/>
      <c r="F28" s="102"/>
      <c r="G28" s="94"/>
      <c r="K28" s="108"/>
      <c r="O28" t="str">
        <f>B28&amp;C28&amp;"个项目，建设规模"&amp;E28&amp;D28&amp;"，计划投资"&amp;F28&amp;"万元；"</f>
        <v>产业园（区）个项目，建设规模，计划投资万元；</v>
      </c>
    </row>
    <row r="29" customFormat="1" spans="1:15">
      <c r="A29" s="99" t="s">
        <v>58</v>
      </c>
      <c r="B29" s="100" t="s">
        <v>150</v>
      </c>
      <c r="C29" s="102"/>
      <c r="D29" s="102"/>
      <c r="E29" s="102"/>
      <c r="F29" s="102"/>
      <c r="G29" s="94"/>
      <c r="K29" s="108"/>
      <c r="O29" t="str">
        <f>B29&amp;C29&amp;"个项目，建设规模"&amp;E29&amp;D29&amp;"，计划投资"&amp;F29&amp;"万元。"</f>
        <v>其他（合作社补助、壮大村集体经济）个项目，建设规模，计划投资万元。</v>
      </c>
    </row>
    <row r="30" s="78" customFormat="1" spans="1:14">
      <c r="A30" s="95" t="s">
        <v>41</v>
      </c>
      <c r="B30" s="96" t="s">
        <v>151</v>
      </c>
      <c r="C30" s="101">
        <f t="shared" ref="C30:F30" si="7">C31+C32+C33+C34</f>
        <v>0</v>
      </c>
      <c r="D30" s="101">
        <f t="shared" si="7"/>
        <v>0</v>
      </c>
      <c r="E30" s="101">
        <f t="shared" si="7"/>
        <v>0</v>
      </c>
      <c r="F30" s="101">
        <f t="shared" si="7"/>
        <v>0</v>
      </c>
      <c r="G30" s="94"/>
      <c r="H30"/>
      <c r="I30"/>
      <c r="J30"/>
      <c r="K30" s="108">
        <v>0</v>
      </c>
      <c r="N30" s="109"/>
    </row>
    <row r="31" customFormat="1" spans="1:11">
      <c r="A31" s="99" t="s">
        <v>58</v>
      </c>
      <c r="B31" s="100" t="s">
        <v>152</v>
      </c>
      <c r="C31" s="102"/>
      <c r="D31" s="102"/>
      <c r="E31" s="102"/>
      <c r="F31" s="102"/>
      <c r="G31" s="94"/>
      <c r="K31" s="108"/>
    </row>
    <row r="32" customFormat="1" spans="1:11">
      <c r="A32" s="99" t="s">
        <v>58</v>
      </c>
      <c r="B32" s="100" t="s">
        <v>153</v>
      </c>
      <c r="C32" s="102"/>
      <c r="D32" s="102"/>
      <c r="E32" s="102"/>
      <c r="F32" s="102"/>
      <c r="G32" s="94"/>
      <c r="K32" s="108"/>
    </row>
    <row r="33" customFormat="1" spans="1:11">
      <c r="A33" s="99" t="s">
        <v>58</v>
      </c>
      <c r="B33" s="100" t="s">
        <v>154</v>
      </c>
      <c r="C33" s="102"/>
      <c r="D33" s="102"/>
      <c r="E33" s="102"/>
      <c r="F33" s="102"/>
      <c r="G33" s="94"/>
      <c r="K33" s="108"/>
    </row>
    <row r="34" customFormat="1" spans="1:11">
      <c r="A34" s="99" t="s">
        <v>58</v>
      </c>
      <c r="B34" s="100" t="s">
        <v>155</v>
      </c>
      <c r="C34" s="102"/>
      <c r="D34" s="102"/>
      <c r="E34" s="102"/>
      <c r="F34" s="102"/>
      <c r="G34" s="94"/>
      <c r="K34" s="108"/>
    </row>
    <row r="35" s="78" customFormat="1" spans="1:15">
      <c r="A35" s="95" t="s">
        <v>41</v>
      </c>
      <c r="B35" s="96" t="s">
        <v>156</v>
      </c>
      <c r="C35" s="101">
        <f t="shared" ref="C35:F35" si="8">C36+C37+C38+C39+C40</f>
        <v>0</v>
      </c>
      <c r="D35" s="101">
        <f t="shared" si="8"/>
        <v>0</v>
      </c>
      <c r="E35" s="101">
        <f t="shared" si="8"/>
        <v>0</v>
      </c>
      <c r="F35" s="101">
        <f t="shared" si="8"/>
        <v>0</v>
      </c>
      <c r="G35" s="94">
        <f>F35/$F$5</f>
        <v>0</v>
      </c>
      <c r="H35"/>
      <c r="I35"/>
      <c r="J35"/>
      <c r="K35" s="108">
        <v>0</v>
      </c>
      <c r="N35" s="109" t="s">
        <v>293</v>
      </c>
      <c r="O35" s="78" t="str">
        <f>N35&amp;B35&amp;C35&amp;"个，计划投资"&amp;F35&amp;"万元，其中："</f>
        <v>4.金融保险配套项目0个，计划投资0万元，其中：</v>
      </c>
    </row>
    <row r="36" customFormat="1" spans="1:15">
      <c r="A36" s="99" t="s">
        <v>58</v>
      </c>
      <c r="B36" s="100" t="s">
        <v>157</v>
      </c>
      <c r="C36" s="102"/>
      <c r="D36" s="102"/>
      <c r="E36" s="102"/>
      <c r="F36" s="102"/>
      <c r="G36" s="94"/>
      <c r="K36" s="108"/>
      <c r="O36" t="str">
        <f>B36&amp;C36&amp;"个项目，建设规模"&amp;E36&amp;D36&amp;"，计划投资"&amp;F36&amp;"万元。"</f>
        <v>小额贷款贴息个项目，建设规模，计划投资万元。</v>
      </c>
    </row>
    <row r="37" customFormat="1" spans="1:11">
      <c r="A37" s="99" t="s">
        <v>58</v>
      </c>
      <c r="B37" s="100" t="s">
        <v>164</v>
      </c>
      <c r="C37" s="102"/>
      <c r="D37" s="102"/>
      <c r="E37" s="102"/>
      <c r="F37" s="102"/>
      <c r="G37" s="94"/>
      <c r="K37" s="108"/>
    </row>
    <row r="38" customFormat="1" spans="1:11">
      <c r="A38" s="99" t="s">
        <v>58</v>
      </c>
      <c r="B38" s="100" t="s">
        <v>165</v>
      </c>
      <c r="C38" s="102"/>
      <c r="D38" s="102"/>
      <c r="E38" s="102"/>
      <c r="F38" s="102"/>
      <c r="G38" s="94"/>
      <c r="K38" s="108"/>
    </row>
    <row r="39" customFormat="1" spans="1:11">
      <c r="A39" s="99" t="s">
        <v>58</v>
      </c>
      <c r="B39" s="100" t="s">
        <v>166</v>
      </c>
      <c r="C39" s="102"/>
      <c r="D39" s="102"/>
      <c r="E39" s="102"/>
      <c r="F39" s="102"/>
      <c r="G39" s="94"/>
      <c r="K39" s="108"/>
    </row>
    <row r="40" customFormat="1" spans="1:11">
      <c r="A40" s="99" t="s">
        <v>58</v>
      </c>
      <c r="B40" s="100" t="s">
        <v>167</v>
      </c>
      <c r="C40" s="102"/>
      <c r="D40" s="102"/>
      <c r="E40" s="102"/>
      <c r="F40" s="102"/>
      <c r="G40" s="94"/>
      <c r="K40" s="108"/>
    </row>
    <row r="41" s="79" customFormat="1" spans="1:15">
      <c r="A41" s="91" t="s">
        <v>39</v>
      </c>
      <c r="B41" s="92" t="s">
        <v>168</v>
      </c>
      <c r="C41" s="103">
        <f t="shared" ref="C41:F41" si="9">C42+C45+C49+C52+C56</f>
        <v>0</v>
      </c>
      <c r="D41" s="103">
        <f t="shared" si="9"/>
        <v>0</v>
      </c>
      <c r="E41" s="103">
        <f t="shared" si="9"/>
        <v>0</v>
      </c>
      <c r="F41" s="103">
        <f t="shared" si="9"/>
        <v>0</v>
      </c>
      <c r="G41" s="94">
        <f>F41/$F$5</f>
        <v>0</v>
      </c>
      <c r="H41"/>
      <c r="I41"/>
      <c r="J41"/>
      <c r="K41" s="108">
        <v>0</v>
      </c>
      <c r="L41" s="110">
        <v>0.7</v>
      </c>
      <c r="M41" s="110" t="s">
        <v>284</v>
      </c>
      <c r="N41" s="110" t="s">
        <v>294</v>
      </c>
      <c r="O41" s="110" t="str">
        <f>N41&amp;B41&amp;"类项目"&amp;C41&amp;"个项目，计划投资"&amp;F41&amp;"万元，投资占比"&amp;L41&amp;M41&amp;"。"</f>
        <v>（二）就业项目类项目0个项目，计划投资0万元，投资占比0.7%。</v>
      </c>
    </row>
    <row r="42" s="78" customFormat="1" spans="1:14">
      <c r="A42" s="95" t="s">
        <v>41</v>
      </c>
      <c r="B42" s="96" t="s">
        <v>169</v>
      </c>
      <c r="C42" s="101"/>
      <c r="D42" s="101"/>
      <c r="E42" s="101"/>
      <c r="F42" s="101"/>
      <c r="G42" s="94"/>
      <c r="H42"/>
      <c r="I42"/>
      <c r="J42"/>
      <c r="K42" s="108">
        <v>0</v>
      </c>
      <c r="N42" s="109"/>
    </row>
    <row r="43" customFormat="1" spans="1:11">
      <c r="A43" s="99" t="s">
        <v>58</v>
      </c>
      <c r="B43" s="100" t="s">
        <v>170</v>
      </c>
      <c r="C43" s="102"/>
      <c r="D43" s="102"/>
      <c r="E43" s="102"/>
      <c r="F43" s="102"/>
      <c r="G43" s="94"/>
      <c r="K43" s="108"/>
    </row>
    <row r="44" customFormat="1" spans="1:11">
      <c r="A44" s="99" t="s">
        <v>58</v>
      </c>
      <c r="B44" s="100" t="s">
        <v>179</v>
      </c>
      <c r="C44" s="102"/>
      <c r="D44" s="102"/>
      <c r="E44" s="102"/>
      <c r="F44" s="102"/>
      <c r="G44" s="94"/>
      <c r="K44" s="108"/>
    </row>
    <row r="45" s="78" customFormat="1" spans="1:14">
      <c r="A45" s="95" t="s">
        <v>41</v>
      </c>
      <c r="B45" s="96" t="s">
        <v>180</v>
      </c>
      <c r="C45" s="101"/>
      <c r="D45" s="101"/>
      <c r="E45" s="101"/>
      <c r="F45" s="101"/>
      <c r="G45" s="94"/>
      <c r="H45"/>
      <c r="I45"/>
      <c r="J45"/>
      <c r="K45" s="108">
        <v>0</v>
      </c>
      <c r="N45" s="109"/>
    </row>
    <row r="46" customFormat="1" spans="1:11">
      <c r="A46" s="99" t="s">
        <v>58</v>
      </c>
      <c r="B46" s="100" t="s">
        <v>181</v>
      </c>
      <c r="C46" s="102"/>
      <c r="D46" s="102"/>
      <c r="E46" s="102"/>
      <c r="F46" s="102"/>
      <c r="G46" s="94"/>
      <c r="K46" s="108"/>
    </row>
    <row r="47" customFormat="1" spans="1:11">
      <c r="A47" s="99" t="s">
        <v>58</v>
      </c>
      <c r="B47" s="100" t="s">
        <v>182</v>
      </c>
      <c r="C47" s="102"/>
      <c r="D47" s="102"/>
      <c r="E47" s="102"/>
      <c r="F47" s="102"/>
      <c r="G47" s="94"/>
      <c r="K47" s="108"/>
    </row>
    <row r="48" customFormat="1" spans="1:11">
      <c r="A48" s="99" t="s">
        <v>58</v>
      </c>
      <c r="B48" s="100" t="s">
        <v>183</v>
      </c>
      <c r="C48" s="102"/>
      <c r="D48" s="102"/>
      <c r="E48" s="102"/>
      <c r="F48" s="102"/>
      <c r="G48" s="94"/>
      <c r="K48" s="108"/>
    </row>
    <row r="49" s="78" customFormat="1" spans="1:14">
      <c r="A49" s="95" t="s">
        <v>41</v>
      </c>
      <c r="B49" s="96" t="s">
        <v>184</v>
      </c>
      <c r="C49" s="101"/>
      <c r="D49" s="101"/>
      <c r="E49" s="101"/>
      <c r="F49" s="101"/>
      <c r="G49" s="94"/>
      <c r="H49"/>
      <c r="I49"/>
      <c r="J49"/>
      <c r="K49" s="108">
        <v>0</v>
      </c>
      <c r="N49" s="109"/>
    </row>
    <row r="50" customFormat="1" spans="1:11">
      <c r="A50" s="99" t="s">
        <v>58</v>
      </c>
      <c r="B50" s="100" t="s">
        <v>185</v>
      </c>
      <c r="C50" s="102"/>
      <c r="D50" s="102"/>
      <c r="E50" s="102"/>
      <c r="F50" s="102"/>
      <c r="G50" s="94"/>
      <c r="K50" s="108"/>
    </row>
    <row r="51" customFormat="1" spans="1:11">
      <c r="A51" s="99" t="s">
        <v>58</v>
      </c>
      <c r="B51" s="100" t="s">
        <v>186</v>
      </c>
      <c r="C51" s="102"/>
      <c r="D51" s="102"/>
      <c r="E51" s="102"/>
      <c r="F51" s="102"/>
      <c r="G51" s="94"/>
      <c r="K51" s="108"/>
    </row>
    <row r="52" s="78" customFormat="1" spans="1:14">
      <c r="A52" s="95" t="s">
        <v>41</v>
      </c>
      <c r="B52" s="96" t="s">
        <v>187</v>
      </c>
      <c r="C52" s="101"/>
      <c r="D52" s="101"/>
      <c r="E52" s="101"/>
      <c r="F52" s="101"/>
      <c r="G52" s="94"/>
      <c r="H52"/>
      <c r="I52"/>
      <c r="J52"/>
      <c r="K52" s="108">
        <v>0</v>
      </c>
      <c r="N52" s="109"/>
    </row>
    <row r="53" customFormat="1" spans="1:11">
      <c r="A53" s="99" t="s">
        <v>58</v>
      </c>
      <c r="B53" s="100" t="s">
        <v>188</v>
      </c>
      <c r="C53" s="102"/>
      <c r="D53" s="102"/>
      <c r="E53" s="102"/>
      <c r="F53" s="102"/>
      <c r="G53" s="94"/>
      <c r="K53" s="108"/>
    </row>
    <row r="54" customFormat="1" spans="1:11">
      <c r="A54" s="99" t="s">
        <v>58</v>
      </c>
      <c r="B54" s="100" t="s">
        <v>189</v>
      </c>
      <c r="C54" s="102"/>
      <c r="D54" s="102"/>
      <c r="E54" s="102"/>
      <c r="F54" s="102"/>
      <c r="G54" s="94"/>
      <c r="K54" s="108"/>
    </row>
    <row r="55" customFormat="1" spans="1:11">
      <c r="A55" s="99" t="s">
        <v>58</v>
      </c>
      <c r="B55" s="100" t="s">
        <v>190</v>
      </c>
      <c r="C55" s="102"/>
      <c r="D55" s="102"/>
      <c r="E55" s="102"/>
      <c r="F55" s="102"/>
      <c r="G55" s="94"/>
      <c r="K55" s="108"/>
    </row>
    <row r="56" s="78" customFormat="1" spans="1:15">
      <c r="A56" s="95" t="s">
        <v>41</v>
      </c>
      <c r="B56" s="96" t="s">
        <v>191</v>
      </c>
      <c r="C56" s="101"/>
      <c r="D56" s="101"/>
      <c r="E56" s="101"/>
      <c r="F56" s="101"/>
      <c r="G56" s="94"/>
      <c r="H56"/>
      <c r="I56"/>
      <c r="J56"/>
      <c r="K56" s="108">
        <v>0</v>
      </c>
      <c r="N56" s="109" t="s">
        <v>286</v>
      </c>
      <c r="O56" s="78" t="str">
        <f>N56&amp;B56&amp;C56&amp;"个，计划投资"&amp;F56&amp;"万元，其中："</f>
        <v>1.公益性岗位个，计划投资万元，其中：</v>
      </c>
    </row>
    <row r="57" customFormat="1" spans="1:15">
      <c r="A57" s="99" t="s">
        <v>58</v>
      </c>
      <c r="B57" s="100" t="s">
        <v>191</v>
      </c>
      <c r="C57" s="102"/>
      <c r="D57" s="102"/>
      <c r="E57" s="102"/>
      <c r="F57" s="102"/>
      <c r="G57" s="94"/>
      <c r="K57" s="108"/>
      <c r="O57" t="str">
        <f>B57&amp;C57&amp;"个项目，建设规模"&amp;E57&amp;D57&amp;"，计划投资"&amp;F57&amp;"万元。"</f>
        <v>公益性岗位个项目，建设规模，计划投资万元。</v>
      </c>
    </row>
    <row r="58" s="79" customFormat="1" spans="1:15">
      <c r="A58" s="91" t="s">
        <v>39</v>
      </c>
      <c r="B58" s="92" t="s">
        <v>192</v>
      </c>
      <c r="C58" s="103">
        <f t="shared" ref="C58:F58" si="10">C59+C69+C74</f>
        <v>3</v>
      </c>
      <c r="D58" s="103" t="e">
        <f t="shared" si="10"/>
        <v>#VALUE!</v>
      </c>
      <c r="E58" s="103">
        <f t="shared" si="10"/>
        <v>3102.18</v>
      </c>
      <c r="F58" s="103">
        <f t="shared" si="10"/>
        <v>3767.39</v>
      </c>
      <c r="G58" s="94">
        <f>F58/$F$5</f>
        <v>0.61184852672967</v>
      </c>
      <c r="H58"/>
      <c r="I58"/>
      <c r="J58"/>
      <c r="K58" s="108">
        <v>0</v>
      </c>
      <c r="L58" s="110">
        <v>24.97</v>
      </c>
      <c r="M58" s="110" t="s">
        <v>284</v>
      </c>
      <c r="N58" s="110" t="s">
        <v>295</v>
      </c>
      <c r="O58" s="110" t="str">
        <f>N58&amp;B58&amp;"类项目"&amp;C58&amp;"个项目，计划投资"&amp;F58&amp;"万元，投资占比"&amp;L58&amp;M58&amp;"。"</f>
        <v>（三）乡村建设行动类项目3个项目，计划投资3767.39万元，投资占比24.97%。</v>
      </c>
    </row>
    <row r="59" s="78" customFormat="1" spans="1:15">
      <c r="A59" s="95" t="s">
        <v>41</v>
      </c>
      <c r="B59" s="96" t="s">
        <v>193</v>
      </c>
      <c r="C59" s="101">
        <f>C60+C61+C62+C63+C64+C65+C66+C67+C68</f>
        <v>2</v>
      </c>
      <c r="D59" s="101" t="e">
        <f>D60+D61+D62+D63+D64+D65+D66+D67+D68</f>
        <v>#VALUE!</v>
      </c>
      <c r="E59" s="101">
        <f>E60+E61+E62+E63+E64+E65+E66+E67+E68</f>
        <v>10.18</v>
      </c>
      <c r="F59" s="101">
        <f>F60+F61+F62+F63+F64+F65+F66+F67+F68</f>
        <v>3217.39</v>
      </c>
      <c r="G59" s="240">
        <f>G60+G61+G62+G63+G64+G65+G66+G67+G68</f>
        <v>0.522524965935242</v>
      </c>
      <c r="H59"/>
      <c r="I59"/>
      <c r="J59"/>
      <c r="K59" s="108">
        <v>0</v>
      </c>
      <c r="N59" s="109" t="s">
        <v>286</v>
      </c>
      <c r="O59" s="78" t="str">
        <f>N59&amp;B59&amp;"类项目"&amp;C59&amp;"个，计划投资"&amp;F59&amp;"万元，其中："</f>
        <v>1.农村基础设施（含产业基础设施配套）类项目2个，计划投资3217.39万元，其中：</v>
      </c>
    </row>
    <row r="60" customFormat="1" spans="1:11">
      <c r="A60" s="99" t="s">
        <v>58</v>
      </c>
      <c r="B60" s="100" t="s">
        <v>194</v>
      </c>
      <c r="C60" s="104"/>
      <c r="D60" s="104"/>
      <c r="E60" s="104"/>
      <c r="F60" s="104"/>
      <c r="G60" s="94"/>
      <c r="K60" s="111"/>
    </row>
    <row r="61" customFormat="1" ht="48" spans="1:15">
      <c r="A61" s="99" t="s">
        <v>58</v>
      </c>
      <c r="B61" s="100" t="s">
        <v>195</v>
      </c>
      <c r="C61" s="104"/>
      <c r="D61" s="104"/>
      <c r="E61" s="104"/>
      <c r="F61" s="104"/>
      <c r="G61" s="94"/>
      <c r="K61" s="111"/>
      <c r="O61" t="str">
        <f t="shared" ref="O61:O65" si="11">B61&amp;C61&amp;"个项目，建设规模"&amp;E61&amp;D61&amp;"，计划投资"&amp;F61&amp;"万元；"</f>
        <v>农村道路（县乡之间、乡乡之间、乡村之间及其沿线管理、服务等附属设施；道路安全生命防护工程、危旧桥梁改造；乡级客货运输站场、招呼站；村内道路、通户路等）个项目，建设规模，计划投资万元；</v>
      </c>
    </row>
    <row r="62" customFormat="1" spans="1:15">
      <c r="A62" s="99" t="s">
        <v>58</v>
      </c>
      <c r="B62" s="100" t="s">
        <v>196</v>
      </c>
      <c r="C62" s="104"/>
      <c r="D62" s="104"/>
      <c r="E62" s="104"/>
      <c r="F62" s="104"/>
      <c r="G62" s="94"/>
      <c r="K62" s="111"/>
      <c r="O62" t="str">
        <f t="shared" si="11"/>
        <v>产业路、资源路、旅游路建设个项目，建设规模，计划投资万元；</v>
      </c>
    </row>
    <row r="63" customFormat="1" spans="1:11">
      <c r="A63" s="99" t="s">
        <v>58</v>
      </c>
      <c r="B63" s="100" t="s">
        <v>197</v>
      </c>
      <c r="C63" s="104">
        <v>2</v>
      </c>
      <c r="D63" s="104" t="s">
        <v>292</v>
      </c>
      <c r="E63" s="104">
        <v>10.18</v>
      </c>
      <c r="F63" s="104">
        <v>3217.39</v>
      </c>
      <c r="G63" s="94">
        <f>F63/$F$5</f>
        <v>0.522524965935242</v>
      </c>
      <c r="K63" s="111"/>
    </row>
    <row r="64" customFormat="1" spans="1:11">
      <c r="A64" s="99" t="s">
        <v>58</v>
      </c>
      <c r="B64" s="100" t="s">
        <v>216</v>
      </c>
      <c r="C64" s="104"/>
      <c r="D64" s="104"/>
      <c r="E64" s="104"/>
      <c r="F64" s="104"/>
      <c r="G64" s="94"/>
      <c r="K64" s="111"/>
    </row>
    <row r="65" customFormat="1" ht="24" spans="1:15">
      <c r="A65" s="99" t="s">
        <v>58</v>
      </c>
      <c r="B65" s="100" t="s">
        <v>217</v>
      </c>
      <c r="C65" s="104"/>
      <c r="D65" s="104"/>
      <c r="E65" s="104"/>
      <c r="F65" s="104"/>
      <c r="G65" s="94"/>
      <c r="K65" s="111"/>
      <c r="O65" t="str">
        <f t="shared" si="11"/>
        <v>数字乡村建设（信息通信基础设施建设、数字化、智能化建设等）个项目，建设规模，计划投资万元；</v>
      </c>
    </row>
    <row r="66" customFormat="1" ht="24" spans="1:11">
      <c r="A66" s="99" t="s">
        <v>58</v>
      </c>
      <c r="B66" s="100" t="s">
        <v>405</v>
      </c>
      <c r="C66" s="104"/>
      <c r="D66" s="104"/>
      <c r="E66" s="104"/>
      <c r="F66" s="104"/>
      <c r="G66" s="94"/>
      <c r="K66" s="111"/>
    </row>
    <row r="67" customFormat="1" spans="1:11">
      <c r="A67" s="99" t="s">
        <v>58</v>
      </c>
      <c r="B67" s="100" t="s">
        <v>219</v>
      </c>
      <c r="C67" s="104"/>
      <c r="D67" s="104"/>
      <c r="E67" s="104"/>
      <c r="F67" s="104"/>
      <c r="G67" s="94"/>
      <c r="K67" s="111"/>
    </row>
    <row r="68" customFormat="1" spans="1:15">
      <c r="A68" s="99" t="s">
        <v>58</v>
      </c>
      <c r="B68" s="100" t="s">
        <v>220</v>
      </c>
      <c r="C68" s="104"/>
      <c r="D68" s="104"/>
      <c r="E68" s="104"/>
      <c r="F68" s="104"/>
      <c r="G68" s="94"/>
      <c r="K68" s="111"/>
      <c r="O68" t="str">
        <f>B68&amp;C68&amp;"个项目，建设规模"&amp;E68&amp;D68&amp;"，计划投资"&amp;F68&amp;"万元。"</f>
        <v>其他（防洪工程、排碱渠，渠道清淤）个项目，建设规模，计划投资万元。</v>
      </c>
    </row>
    <row r="69" s="78" customFormat="1" spans="1:15">
      <c r="A69" s="96" t="s">
        <v>41</v>
      </c>
      <c r="B69" s="96" t="s">
        <v>221</v>
      </c>
      <c r="C69" s="112">
        <f t="shared" ref="C69:F69" si="12">C70+C71+C72+C73</f>
        <v>1</v>
      </c>
      <c r="D69" s="112" t="e">
        <f t="shared" si="12"/>
        <v>#VALUE!</v>
      </c>
      <c r="E69" s="112">
        <f t="shared" si="12"/>
        <v>3092</v>
      </c>
      <c r="F69" s="112">
        <f t="shared" si="12"/>
        <v>550</v>
      </c>
      <c r="G69" s="94">
        <f>F69/$F$5</f>
        <v>0.0893235607944275</v>
      </c>
      <c r="H69"/>
      <c r="I69"/>
      <c r="J69"/>
      <c r="K69" s="111">
        <v>0</v>
      </c>
      <c r="N69" s="109" t="s">
        <v>290</v>
      </c>
      <c r="O69" s="78" t="str">
        <f>N69&amp;B69&amp;"类项目"&amp;C69&amp;"个，计划投资"&amp;F69&amp;"万元，其中："</f>
        <v>2.人居环境整治类项目1个，计划投资550万元，其中：</v>
      </c>
    </row>
    <row r="70" customFormat="1" spans="1:11">
      <c r="A70" s="99" t="s">
        <v>58</v>
      </c>
      <c r="B70" s="100" t="s">
        <v>222</v>
      </c>
      <c r="C70" s="104"/>
      <c r="D70" s="104"/>
      <c r="E70" s="104"/>
      <c r="F70" s="104"/>
      <c r="G70" s="94"/>
      <c r="K70" s="111"/>
    </row>
    <row r="71" customFormat="1" spans="1:15">
      <c r="A71" s="99" t="s">
        <v>58</v>
      </c>
      <c r="B71" s="100" t="s">
        <v>223</v>
      </c>
      <c r="C71" s="104">
        <v>1</v>
      </c>
      <c r="D71" s="104" t="s">
        <v>292</v>
      </c>
      <c r="E71" s="104">
        <v>3092</v>
      </c>
      <c r="F71" s="104">
        <v>550</v>
      </c>
      <c r="G71" s="94">
        <f>F71/$F$5</f>
        <v>0.0893235607944275</v>
      </c>
      <c r="K71" s="111"/>
      <c r="O71" t="str">
        <f>B71&amp;C71&amp;"个项目，建设规模"&amp;E71&amp;D71&amp;"，计划投资"&amp;F71&amp;"万元；"</f>
        <v>农村污水治理1个项目，建设规模3092公里，计划投资550万元；</v>
      </c>
    </row>
    <row r="72" customFormat="1" spans="1:15">
      <c r="A72" s="99" t="s">
        <v>58</v>
      </c>
      <c r="B72" s="100" t="s">
        <v>230</v>
      </c>
      <c r="C72" s="104"/>
      <c r="D72" s="104"/>
      <c r="E72" s="104"/>
      <c r="F72" s="104"/>
      <c r="G72" s="94"/>
      <c r="K72" s="111"/>
      <c r="O72" t="str">
        <f>B72&amp;C72&amp;"个项目，建设规模"&amp;E72&amp;D72&amp;"，计划投资"&amp;F72&amp;"万元；"</f>
        <v>农村垃圾治理个项目，建设规模，计划投资万元；</v>
      </c>
    </row>
    <row r="73" customFormat="1" spans="1:15">
      <c r="A73" s="99" t="s">
        <v>58</v>
      </c>
      <c r="B73" s="100" t="s">
        <v>231</v>
      </c>
      <c r="C73" s="104"/>
      <c r="D73" s="104"/>
      <c r="E73" s="104"/>
      <c r="F73" s="104"/>
      <c r="G73" s="94"/>
      <c r="K73" s="111"/>
      <c r="O73" t="str">
        <f>B73&amp;C73&amp;"个项目，建设规模"&amp;E73&amp;D73&amp;"，计划投资"&amp;F73&amp;"万元。"</f>
        <v>村容村貌提升个项目，建设规模，计划投资万元。</v>
      </c>
    </row>
    <row r="74" s="78" customFormat="1" spans="1:14">
      <c r="A74" s="96" t="s">
        <v>41</v>
      </c>
      <c r="B74" s="96" t="s">
        <v>232</v>
      </c>
      <c r="C74" s="113">
        <f t="shared" ref="C74:F74" si="13">C75+C76+C77+C78+C79+C80</f>
        <v>0</v>
      </c>
      <c r="D74" s="113">
        <f t="shared" si="13"/>
        <v>0</v>
      </c>
      <c r="E74" s="113">
        <f t="shared" si="13"/>
        <v>0</v>
      </c>
      <c r="F74" s="113">
        <f t="shared" si="13"/>
        <v>0</v>
      </c>
      <c r="G74" s="94"/>
      <c r="H74"/>
      <c r="I74"/>
      <c r="J74"/>
      <c r="K74" s="115">
        <v>0</v>
      </c>
      <c r="N74" s="109"/>
    </row>
    <row r="75" customFormat="1" spans="1:11">
      <c r="A75" s="99" t="s">
        <v>58</v>
      </c>
      <c r="B75" s="100" t="s">
        <v>233</v>
      </c>
      <c r="C75" s="104"/>
      <c r="D75" s="104"/>
      <c r="E75" s="104"/>
      <c r="F75" s="104"/>
      <c r="G75" s="94"/>
      <c r="K75" s="111"/>
    </row>
    <row r="76" customFormat="1" spans="1:11">
      <c r="A76" s="99" t="s">
        <v>58</v>
      </c>
      <c r="B76" s="100" t="s">
        <v>234</v>
      </c>
      <c r="C76" s="104"/>
      <c r="D76" s="104"/>
      <c r="E76" s="104"/>
      <c r="F76" s="104"/>
      <c r="G76" s="94"/>
      <c r="K76" s="111"/>
    </row>
    <row r="77" customFormat="1" ht="24" spans="1:11">
      <c r="A77" s="99" t="s">
        <v>58</v>
      </c>
      <c r="B77" s="100" t="s">
        <v>235</v>
      </c>
      <c r="C77" s="104"/>
      <c r="D77" s="104"/>
      <c r="E77" s="104"/>
      <c r="F77" s="104"/>
      <c r="G77" s="94"/>
      <c r="K77" s="111"/>
    </row>
    <row r="78" customFormat="1" spans="1:11">
      <c r="A78" s="99" t="s">
        <v>58</v>
      </c>
      <c r="B78" s="100" t="s">
        <v>236</v>
      </c>
      <c r="C78" s="104"/>
      <c r="D78" s="104"/>
      <c r="E78" s="104"/>
      <c r="F78" s="104"/>
      <c r="G78" s="94"/>
      <c r="K78" s="111"/>
    </row>
    <row r="79" customFormat="1" spans="1:11">
      <c r="A79" s="99" t="s">
        <v>58</v>
      </c>
      <c r="B79" s="100" t="s">
        <v>237</v>
      </c>
      <c r="C79" s="104"/>
      <c r="D79" s="104"/>
      <c r="E79" s="104"/>
      <c r="F79" s="104"/>
      <c r="G79" s="94"/>
      <c r="K79" s="111"/>
    </row>
    <row r="80" customFormat="1" ht="36" spans="1:11">
      <c r="A80" s="99" t="s">
        <v>58</v>
      </c>
      <c r="B80" s="100" t="s">
        <v>238</v>
      </c>
      <c r="C80" s="104"/>
      <c r="D80" s="104"/>
      <c r="E80" s="104"/>
      <c r="F80" s="104"/>
      <c r="G80" s="94"/>
      <c r="K80" s="111"/>
    </row>
    <row r="81" s="79" customFormat="1" spans="1:15">
      <c r="A81" s="91" t="s">
        <v>39</v>
      </c>
      <c r="B81" s="92" t="s">
        <v>239</v>
      </c>
      <c r="C81" s="114">
        <f t="shared" ref="C81:F81" si="14">C82</f>
        <v>0</v>
      </c>
      <c r="D81" s="114">
        <f t="shared" si="14"/>
        <v>0</v>
      </c>
      <c r="E81" s="114">
        <f t="shared" si="14"/>
        <v>0</v>
      </c>
      <c r="F81" s="114">
        <f t="shared" si="14"/>
        <v>0</v>
      </c>
      <c r="G81" s="94"/>
      <c r="H81"/>
      <c r="I81"/>
      <c r="J81"/>
      <c r="K81" s="111">
        <v>0</v>
      </c>
      <c r="L81" s="110">
        <v>0.17</v>
      </c>
      <c r="M81" s="110" t="s">
        <v>284</v>
      </c>
      <c r="N81" s="110" t="s">
        <v>296</v>
      </c>
      <c r="O81" s="110" t="str">
        <f>N81&amp;B81&amp;"类项目"&amp;C81&amp;"个项目，计划投资"&amp;F81&amp;"万元，投资占比"&amp;L81&amp;M81&amp;"。"</f>
        <v>（四）易地搬迁后扶类项目0个项目，计划投资0万元，投资占比0.17%。</v>
      </c>
    </row>
    <row r="82" s="78" customFormat="1" spans="1:15">
      <c r="A82" s="95" t="s">
        <v>41</v>
      </c>
      <c r="B82" s="96" t="s">
        <v>239</v>
      </c>
      <c r="C82" s="112">
        <f t="shared" ref="C82:F82" si="15">C83+C84+C85+C86+C87+C88</f>
        <v>0</v>
      </c>
      <c r="D82" s="112">
        <f t="shared" si="15"/>
        <v>0</v>
      </c>
      <c r="E82" s="112">
        <f t="shared" si="15"/>
        <v>0</v>
      </c>
      <c r="F82" s="112">
        <f t="shared" si="15"/>
        <v>0</v>
      </c>
      <c r="G82" s="94"/>
      <c r="H82"/>
      <c r="I82"/>
      <c r="J82"/>
      <c r="K82" s="111">
        <v>0</v>
      </c>
      <c r="N82" s="109" t="s">
        <v>286</v>
      </c>
      <c r="O82" s="78" t="str">
        <f>N82&amp;B82&amp;"类项目"&amp;C82&amp;"个，计划投资"&amp;F82&amp;"万元，其中："</f>
        <v>1.易地搬迁后扶类项目0个，计划投资0万元，其中：</v>
      </c>
    </row>
    <row r="83" customFormat="1" spans="1:11">
      <c r="A83" s="99" t="s">
        <v>58</v>
      </c>
      <c r="B83" s="100" t="s">
        <v>240</v>
      </c>
      <c r="C83" s="104"/>
      <c r="D83" s="104"/>
      <c r="E83" s="104"/>
      <c r="F83" s="104"/>
      <c r="G83" s="94"/>
      <c r="K83" s="111"/>
    </row>
    <row r="84" customFormat="1" spans="1:11">
      <c r="A84" s="99" t="s">
        <v>58</v>
      </c>
      <c r="B84" s="100" t="s">
        <v>241</v>
      </c>
      <c r="C84" s="104"/>
      <c r="D84" s="104"/>
      <c r="E84" s="104"/>
      <c r="F84" s="104"/>
      <c r="G84" s="94"/>
      <c r="K84" s="111"/>
    </row>
    <row r="85" customFormat="1" spans="1:11">
      <c r="A85" s="99" t="s">
        <v>58</v>
      </c>
      <c r="B85" s="100" t="s">
        <v>242</v>
      </c>
      <c r="C85" s="104"/>
      <c r="D85" s="104"/>
      <c r="E85" s="104"/>
      <c r="F85" s="104"/>
      <c r="G85" s="94"/>
      <c r="K85" s="111"/>
    </row>
    <row r="86" customFormat="1" spans="1:11">
      <c r="A86" s="99" t="s">
        <v>58</v>
      </c>
      <c r="B86" s="100" t="s">
        <v>243</v>
      </c>
      <c r="C86" s="104"/>
      <c r="D86" s="104"/>
      <c r="E86" s="104"/>
      <c r="F86" s="104"/>
      <c r="G86" s="94"/>
      <c r="K86" s="111"/>
    </row>
    <row r="87" customFormat="1" spans="1:15">
      <c r="A87" s="99" t="s">
        <v>58</v>
      </c>
      <c r="B87" s="100" t="s">
        <v>244</v>
      </c>
      <c r="C87" s="104"/>
      <c r="D87" s="104"/>
      <c r="E87" s="104"/>
      <c r="F87" s="104"/>
      <c r="G87" s="94"/>
      <c r="K87" s="111"/>
      <c r="O87" t="str">
        <f>B87&amp;C87&amp;"个项目，建设规模"&amp;E87&amp;D87&amp;"，计划投资"&amp;F87&amp;"万元。"</f>
        <v>必要基础设施建设个项目，建设规模，计划投资万元。</v>
      </c>
    </row>
    <row r="88" customFormat="1" spans="1:11">
      <c r="A88" s="99" t="s">
        <v>58</v>
      </c>
      <c r="B88" s="100" t="s">
        <v>245</v>
      </c>
      <c r="C88" s="104"/>
      <c r="D88" s="104"/>
      <c r="E88" s="104"/>
      <c r="F88" s="104"/>
      <c r="G88" s="94"/>
      <c r="K88" s="111"/>
    </row>
    <row r="89" s="79" customFormat="1" spans="1:15">
      <c r="A89" s="91" t="s">
        <v>39</v>
      </c>
      <c r="B89" s="92" t="s">
        <v>246</v>
      </c>
      <c r="C89" s="114">
        <f t="shared" ref="C89:F89" si="16">C90+C94+C92</f>
        <v>0</v>
      </c>
      <c r="D89" s="114" t="e">
        <f t="shared" si="16"/>
        <v>#VALUE!</v>
      </c>
      <c r="E89" s="114">
        <f t="shared" si="16"/>
        <v>0</v>
      </c>
      <c r="F89" s="114">
        <f t="shared" si="16"/>
        <v>0</v>
      </c>
      <c r="G89" s="94">
        <f>F89/$F$5</f>
        <v>0</v>
      </c>
      <c r="H89"/>
      <c r="I89"/>
      <c r="J89"/>
      <c r="K89" s="111">
        <v>0</v>
      </c>
      <c r="L89" s="110">
        <v>1.18</v>
      </c>
      <c r="M89" s="110" t="s">
        <v>284</v>
      </c>
      <c r="N89" s="110" t="s">
        <v>297</v>
      </c>
      <c r="O89" s="110" t="str">
        <f>N89&amp;B89&amp;"类项目"&amp;C89&amp;"个项目，计划投资"&amp;F89&amp;"万元，投资占比"&amp;L89&amp;M89&amp;"。"</f>
        <v>（五）巩固三保障成果类项目0个项目，计划投资0万元，投资占比1.18%。</v>
      </c>
    </row>
    <row r="90" s="78" customFormat="1" spans="1:14">
      <c r="A90" s="96" t="s">
        <v>41</v>
      </c>
      <c r="B90" s="96" t="s">
        <v>247</v>
      </c>
      <c r="C90" s="112">
        <f t="shared" ref="C90:F90" si="17">C91</f>
        <v>0</v>
      </c>
      <c r="D90" s="112">
        <f t="shared" si="17"/>
        <v>0</v>
      </c>
      <c r="E90" s="112">
        <f t="shared" si="17"/>
        <v>0</v>
      </c>
      <c r="F90" s="112">
        <f t="shared" si="17"/>
        <v>0</v>
      </c>
      <c r="G90" s="94"/>
      <c r="H90"/>
      <c r="I90"/>
      <c r="J90"/>
      <c r="K90" s="111">
        <v>0</v>
      </c>
      <c r="N90" s="109"/>
    </row>
    <row r="91" customFormat="1" spans="1:11">
      <c r="A91" s="99" t="s">
        <v>58</v>
      </c>
      <c r="B91" s="100" t="s">
        <v>248</v>
      </c>
      <c r="C91" s="104"/>
      <c r="D91" s="104"/>
      <c r="E91" s="104"/>
      <c r="F91" s="104"/>
      <c r="G91" s="94"/>
      <c r="K91" s="111"/>
    </row>
    <row r="92" s="78" customFormat="1" spans="1:15">
      <c r="A92" s="96" t="s">
        <v>41</v>
      </c>
      <c r="B92" s="96" t="s">
        <v>249</v>
      </c>
      <c r="C92" s="112">
        <f t="shared" ref="C92:F92" si="18">C93</f>
        <v>0</v>
      </c>
      <c r="D92" s="112" t="str">
        <f t="shared" si="18"/>
        <v>人</v>
      </c>
      <c r="E92" s="112">
        <f t="shared" si="18"/>
        <v>0</v>
      </c>
      <c r="F92" s="112">
        <f t="shared" si="18"/>
        <v>0</v>
      </c>
      <c r="G92" s="94">
        <f>F92/$F$5</f>
        <v>0</v>
      </c>
      <c r="H92"/>
      <c r="I92"/>
      <c r="J92"/>
      <c r="K92" s="111">
        <v>0</v>
      </c>
      <c r="N92" s="109" t="s">
        <v>286</v>
      </c>
      <c r="O92" s="78" t="str">
        <f>N92&amp;B92&amp;"类项目"&amp;C92&amp;"个，计划投资"&amp;F92&amp;"万元，其中："</f>
        <v>1.教育类项目0个，计划投资0万元，其中：</v>
      </c>
    </row>
    <row r="93" customFormat="1" spans="1:15">
      <c r="A93" s="99" t="s">
        <v>58</v>
      </c>
      <c r="B93" s="100" t="s">
        <v>250</v>
      </c>
      <c r="C93" s="104"/>
      <c r="D93" s="104" t="s">
        <v>24</v>
      </c>
      <c r="E93" s="104"/>
      <c r="F93" s="104"/>
      <c r="G93" s="94">
        <f>F93/$F$5</f>
        <v>0</v>
      </c>
      <c r="K93" s="111"/>
      <c r="O93" t="str">
        <f>B93&amp;C93&amp;"个项目，建设规模"&amp;E93&amp;D93&amp;"，计划投资"&amp;F93&amp;"万元。"</f>
        <v>享受"雨露计划+"职业教育补助个项目，建设规模人，计划投资万元。</v>
      </c>
    </row>
    <row r="94" s="78" customFormat="1" spans="1:14">
      <c r="A94" s="96" t="s">
        <v>41</v>
      </c>
      <c r="B94" s="96" t="s">
        <v>260</v>
      </c>
      <c r="C94" s="112">
        <f t="shared" ref="C94:F94" si="19">C95</f>
        <v>0</v>
      </c>
      <c r="D94" s="112">
        <f t="shared" si="19"/>
        <v>0</v>
      </c>
      <c r="E94" s="112">
        <f t="shared" si="19"/>
        <v>0</v>
      </c>
      <c r="F94" s="112">
        <f t="shared" si="19"/>
        <v>0</v>
      </c>
      <c r="G94" s="94"/>
      <c r="H94"/>
      <c r="I94"/>
      <c r="J94"/>
      <c r="K94" s="111">
        <v>0</v>
      </c>
      <c r="N94" s="109"/>
    </row>
    <row r="95" customFormat="1" spans="1:11">
      <c r="A95" s="99" t="s">
        <v>58</v>
      </c>
      <c r="B95" s="100" t="s">
        <v>261</v>
      </c>
      <c r="C95" s="104"/>
      <c r="D95" s="104"/>
      <c r="E95" s="104"/>
      <c r="F95" s="104"/>
      <c r="G95" s="94"/>
      <c r="K95" s="111"/>
    </row>
    <row r="96" s="79" customFormat="1" spans="1:11">
      <c r="A96" s="91" t="s">
        <v>39</v>
      </c>
      <c r="B96" s="92" t="s">
        <v>262</v>
      </c>
      <c r="C96" s="114">
        <f t="shared" ref="C96:F96" si="20">C97</f>
        <v>0</v>
      </c>
      <c r="D96" s="114">
        <f t="shared" si="20"/>
        <v>0</v>
      </c>
      <c r="E96" s="114">
        <f t="shared" si="20"/>
        <v>0</v>
      </c>
      <c r="F96" s="114">
        <f t="shared" si="20"/>
        <v>0</v>
      </c>
      <c r="G96" s="94"/>
      <c r="H96"/>
      <c r="I96"/>
      <c r="J96"/>
      <c r="K96" s="111">
        <v>0</v>
      </c>
    </row>
    <row r="97" s="78" customFormat="1" spans="1:14">
      <c r="A97" s="95" t="s">
        <v>41</v>
      </c>
      <c r="B97" s="96" t="s">
        <v>262</v>
      </c>
      <c r="C97" s="112">
        <f t="shared" ref="C97:F97" si="21">C98</f>
        <v>0</v>
      </c>
      <c r="D97" s="112">
        <f t="shared" si="21"/>
        <v>0</v>
      </c>
      <c r="E97" s="112">
        <f t="shared" si="21"/>
        <v>0</v>
      </c>
      <c r="F97" s="112">
        <f t="shared" si="21"/>
        <v>0</v>
      </c>
      <c r="G97" s="94"/>
      <c r="H97"/>
      <c r="I97"/>
      <c r="J97"/>
      <c r="K97" s="111">
        <v>0</v>
      </c>
      <c r="N97" s="109"/>
    </row>
    <row r="98" customFormat="1" spans="1:11">
      <c r="A98" s="99" t="s">
        <v>58</v>
      </c>
      <c r="B98" s="100" t="s">
        <v>262</v>
      </c>
      <c r="C98" s="104"/>
      <c r="D98" s="104"/>
      <c r="E98" s="104"/>
      <c r="F98" s="104"/>
      <c r="G98" s="94"/>
      <c r="K98" s="111"/>
    </row>
    <row r="99" s="79" customFormat="1" spans="1:15">
      <c r="A99" s="91" t="s">
        <v>39</v>
      </c>
      <c r="B99" s="92" t="s">
        <v>79</v>
      </c>
      <c r="C99" s="114">
        <f t="shared" ref="C99:F99" si="22">C100</f>
        <v>0</v>
      </c>
      <c r="D99" s="114" t="e">
        <f t="shared" si="22"/>
        <v>#VALUE!</v>
      </c>
      <c r="E99" s="114">
        <f t="shared" si="22"/>
        <v>0</v>
      </c>
      <c r="F99" s="114">
        <f t="shared" si="22"/>
        <v>0</v>
      </c>
      <c r="G99" s="94">
        <f>F99/$F$5</f>
        <v>0</v>
      </c>
      <c r="H99"/>
      <c r="I99"/>
      <c r="J99"/>
      <c r="K99" s="111">
        <v>0</v>
      </c>
      <c r="L99" s="110">
        <v>0.04</v>
      </c>
      <c r="M99" s="110" t="s">
        <v>284</v>
      </c>
      <c r="N99" s="110" t="s">
        <v>298</v>
      </c>
      <c r="O99" s="110" t="str">
        <f>N99&amp;B99&amp;"类项目"&amp;C99&amp;"个项目，计划投资"&amp;F99&amp;"万元，投资占比"&amp;L99&amp;M99&amp;"。"</f>
        <v>（六）其他类项目0个项目，计划投资0万元，投资占比0.04%。</v>
      </c>
    </row>
    <row r="100" s="78" customFormat="1" spans="1:15">
      <c r="A100" s="95" t="s">
        <v>41</v>
      </c>
      <c r="B100" s="96" t="s">
        <v>79</v>
      </c>
      <c r="C100" s="112">
        <f t="shared" ref="C100:F100" si="23">C101+C102+C103</f>
        <v>0</v>
      </c>
      <c r="D100" s="112" t="e">
        <f t="shared" si="23"/>
        <v>#VALUE!</v>
      </c>
      <c r="E100" s="112">
        <f t="shared" si="23"/>
        <v>0</v>
      </c>
      <c r="F100" s="112">
        <f t="shared" si="23"/>
        <v>0</v>
      </c>
      <c r="G100" s="94">
        <f>F100/$F$5</f>
        <v>0</v>
      </c>
      <c r="H100"/>
      <c r="I100"/>
      <c r="J100"/>
      <c r="K100" s="111">
        <v>0</v>
      </c>
      <c r="N100" s="109" t="s">
        <v>286</v>
      </c>
      <c r="O100" s="78" t="str">
        <f>N100&amp;B100&amp;"类项目"&amp;C100&amp;"个，计划投资"&amp;F100&amp;"万元，其中："</f>
        <v>1.其他类项目0个，计划投资0万元，其中：</v>
      </c>
    </row>
    <row r="101" customFormat="1" spans="1:11">
      <c r="A101" s="99" t="s">
        <v>58</v>
      </c>
      <c r="B101" s="100" t="s">
        <v>263</v>
      </c>
      <c r="C101" s="104"/>
      <c r="D101" s="104"/>
      <c r="E101" s="104"/>
      <c r="F101" s="104"/>
      <c r="G101" s="94"/>
      <c r="K101" s="111"/>
    </row>
    <row r="102" customFormat="1" spans="1:15">
      <c r="A102" s="99" t="s">
        <v>58</v>
      </c>
      <c r="B102" s="100" t="s">
        <v>264</v>
      </c>
      <c r="C102" s="104"/>
      <c r="D102" s="104" t="s">
        <v>23</v>
      </c>
      <c r="E102" s="104"/>
      <c r="F102" s="104"/>
      <c r="G102" s="94">
        <f>F102/$F$5</f>
        <v>0</v>
      </c>
      <c r="K102" s="111"/>
      <c r="O102" t="str">
        <f>B102&amp;C102&amp;"个项目，建设规模"&amp;E102&amp;D102&amp;"，计划投资"&amp;F102&amp;"万元。"</f>
        <v>困难群众饮用低氟茶个项目，建设规模户，计划投资万元。</v>
      </c>
    </row>
    <row r="103" customFormat="1" spans="1:11">
      <c r="A103" s="99" t="s">
        <v>58</v>
      </c>
      <c r="B103" s="100" t="s">
        <v>274</v>
      </c>
      <c r="C103" s="104"/>
      <c r="D103" s="104"/>
      <c r="E103" s="104"/>
      <c r="F103" s="104"/>
      <c r="G103" s="94">
        <f>F103/$F$5</f>
        <v>0</v>
      </c>
      <c r="K103" s="111"/>
    </row>
  </sheetData>
  <autoFilter ref="A4:O103"/>
  <mergeCells count="7">
    <mergeCell ref="A2:G2"/>
    <mergeCell ref="D3:E3"/>
    <mergeCell ref="F3:G3"/>
    <mergeCell ref="A5:B5"/>
    <mergeCell ref="A3:A4"/>
    <mergeCell ref="B3:B4"/>
    <mergeCell ref="C3:C4"/>
  </mergeCells>
  <printOptions horizontalCentered="1"/>
  <pageMargins left="0.554166666666667" right="0.554166666666667" top="0.668055555555556" bottom="0.393055555555556" header="0.5" footer="0.313888888888889"/>
  <pageSetup paperSize="9" scale="87" fitToHeight="0" orientation="portrait" horizontalDpi="600"/>
  <headerFooter>
    <oddFooter>&amp;C第 &amp;P 页，共 &amp;N 页</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CT1048576"/>
  <sheetViews>
    <sheetView view="pageBreakPreview" zoomScale="25" zoomScaleNormal="25" zoomScaleSheetLayoutView="25" workbookViewId="0">
      <selection activeCell="U12" sqref="U12"/>
    </sheetView>
  </sheetViews>
  <sheetFormatPr defaultColWidth="8.89166666666667" defaultRowHeight="27"/>
  <cols>
    <col min="1" max="1" width="7.75" style="128" customWidth="1"/>
    <col min="2" max="2" width="11.4083333333333" style="129" customWidth="1"/>
    <col min="3" max="3" width="14.1666666666667" style="130" customWidth="1"/>
    <col min="4" max="4" width="34.1666666666667" style="131" customWidth="1"/>
    <col min="5" max="5" width="10.6333333333333" style="129" customWidth="1"/>
    <col min="6" max="6" width="10.5" style="129" customWidth="1"/>
    <col min="7" max="7" width="9.63333333333333" style="128" customWidth="1"/>
    <col min="8" max="8" width="17.1166666666667" style="129" customWidth="1"/>
    <col min="9" max="9" width="24.4416666666667" style="129" customWidth="1"/>
    <col min="10" max="10" width="173.866666666667" style="131" customWidth="1"/>
    <col min="11" max="13" width="19.5166666666667" style="132" hidden="1" customWidth="1"/>
    <col min="14" max="27" width="19.5166666666667" style="132" customWidth="1"/>
    <col min="28" max="28" width="27.1083333333333" style="132" customWidth="1"/>
    <col min="29" max="29" width="19.5166666666667" style="132" customWidth="1"/>
    <col min="30" max="30" width="12.6" style="133" customWidth="1"/>
    <col min="31" max="31" width="12.6" style="129" hidden="1" customWidth="1"/>
    <col min="32" max="32" width="12.6" style="129" customWidth="1"/>
    <col min="33" max="33" width="11.7" style="129" hidden="1" customWidth="1"/>
    <col min="34" max="34" width="11.7" style="131" hidden="1" customWidth="1"/>
    <col min="35" max="35" width="102.408333333333" style="131" hidden="1" customWidth="1"/>
    <col min="36" max="36" width="90.9833333333333" style="131" hidden="1" customWidth="1"/>
    <col min="37" max="37" width="28.2" style="131" hidden="1" customWidth="1"/>
    <col min="38" max="38" width="20.9333333333333" style="131" hidden="1" customWidth="1"/>
    <col min="39" max="39" width="16.6583333333333" style="131" hidden="1" customWidth="1"/>
    <col min="40" max="40" width="25.2166666666667" style="219" customWidth="1"/>
    <col min="41" max="97" width="8.89166666666667" style="134"/>
    <col min="98" max="16384" width="8.89166666666667" style="131"/>
  </cols>
  <sheetData>
    <row r="1" s="116" customFormat="1" ht="39" customHeight="1" spans="1:97">
      <c r="A1" s="135"/>
      <c r="B1" s="135"/>
      <c r="C1" s="136"/>
      <c r="D1" s="135"/>
      <c r="E1" s="137"/>
      <c r="F1" s="137"/>
      <c r="G1" s="138"/>
      <c r="H1" s="138"/>
      <c r="I1" s="138"/>
      <c r="J1" s="135" t="s">
        <v>1</v>
      </c>
      <c r="K1" s="168"/>
      <c r="L1" s="169"/>
      <c r="M1" s="169"/>
      <c r="N1" s="169"/>
      <c r="O1" s="169"/>
      <c r="P1" s="169"/>
      <c r="Q1" s="169"/>
      <c r="R1" s="169"/>
      <c r="S1" s="169"/>
      <c r="T1" s="169"/>
      <c r="U1" s="169"/>
      <c r="V1" s="169"/>
      <c r="W1" s="169"/>
      <c r="X1" s="169"/>
      <c r="Y1" s="169"/>
      <c r="Z1" s="169"/>
      <c r="AA1" s="169"/>
      <c r="AB1" s="169"/>
      <c r="AC1" s="169"/>
      <c r="AE1" s="138"/>
      <c r="AF1" s="138"/>
      <c r="AG1" s="138"/>
      <c r="AN1" s="234"/>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row>
    <row r="2" s="117" customFormat="1" ht="63" customHeight="1" spans="1:97">
      <c r="A2" s="139" t="s">
        <v>497</v>
      </c>
      <c r="B2" s="139"/>
      <c r="C2" s="140"/>
      <c r="D2" s="139"/>
      <c r="E2" s="139"/>
      <c r="F2" s="139"/>
      <c r="G2" s="139"/>
      <c r="H2" s="139"/>
      <c r="I2" s="139"/>
      <c r="J2" s="139"/>
      <c r="K2" s="170"/>
      <c r="L2" s="170"/>
      <c r="M2" s="170"/>
      <c r="N2" s="170"/>
      <c r="O2" s="170"/>
      <c r="P2" s="170"/>
      <c r="Q2" s="170"/>
      <c r="R2" s="170"/>
      <c r="S2" s="170"/>
      <c r="T2" s="170"/>
      <c r="U2" s="170"/>
      <c r="V2" s="170"/>
      <c r="W2" s="170"/>
      <c r="X2" s="170"/>
      <c r="Y2" s="170"/>
      <c r="Z2" s="170"/>
      <c r="AA2" s="170"/>
      <c r="AB2" s="170"/>
      <c r="AC2" s="170"/>
      <c r="AD2" s="139"/>
      <c r="AE2" s="139"/>
      <c r="AF2" s="139"/>
      <c r="AG2" s="139"/>
      <c r="AH2" s="139"/>
      <c r="AI2" s="139"/>
      <c r="AJ2" s="139"/>
      <c r="AK2" s="187"/>
      <c r="AL2" s="187"/>
      <c r="AM2" s="187"/>
      <c r="AN2" s="235"/>
      <c r="AO2" s="196"/>
      <c r="AP2" s="196"/>
      <c r="AQ2" s="196"/>
      <c r="AR2" s="196"/>
      <c r="AS2" s="196"/>
      <c r="AT2" s="196"/>
      <c r="AU2" s="196"/>
      <c r="AV2" s="196"/>
      <c r="AW2" s="196"/>
      <c r="AX2" s="196"/>
      <c r="AY2" s="196"/>
      <c r="AZ2" s="196"/>
      <c r="BA2" s="196"/>
      <c r="BB2" s="196"/>
      <c r="BC2" s="196"/>
      <c r="BD2" s="196"/>
      <c r="BE2" s="196"/>
      <c r="BF2" s="196"/>
      <c r="BG2" s="196"/>
      <c r="BH2" s="196"/>
      <c r="BI2" s="196"/>
      <c r="BJ2" s="196"/>
      <c r="BK2" s="196"/>
      <c r="BL2" s="196"/>
      <c r="BM2" s="196"/>
      <c r="BN2" s="196"/>
      <c r="BO2" s="196"/>
      <c r="BP2" s="196"/>
      <c r="BQ2" s="196"/>
      <c r="BR2" s="196"/>
      <c r="BS2" s="196"/>
      <c r="BT2" s="196"/>
      <c r="BU2" s="196"/>
      <c r="BV2" s="196"/>
      <c r="BW2" s="196"/>
      <c r="BX2" s="196"/>
      <c r="BY2" s="196"/>
      <c r="BZ2" s="196"/>
      <c r="CA2" s="196"/>
      <c r="CB2" s="196"/>
      <c r="CC2" s="196"/>
      <c r="CD2" s="196"/>
      <c r="CE2" s="196"/>
      <c r="CF2" s="196"/>
      <c r="CG2" s="196"/>
      <c r="CH2" s="196"/>
      <c r="CI2" s="196"/>
      <c r="CJ2" s="196"/>
      <c r="CK2" s="196"/>
      <c r="CL2" s="196"/>
      <c r="CM2" s="196"/>
      <c r="CN2" s="196"/>
      <c r="CO2" s="196"/>
      <c r="CP2" s="196"/>
      <c r="CQ2" s="196"/>
      <c r="CR2" s="196"/>
      <c r="CS2" s="196"/>
    </row>
    <row r="3" s="118" customFormat="1" ht="150" customHeight="1" spans="1:97">
      <c r="A3" s="220" t="s">
        <v>3</v>
      </c>
      <c r="B3" s="220" t="s">
        <v>4</v>
      </c>
      <c r="C3" s="220" t="s">
        <v>5</v>
      </c>
      <c r="D3" s="220" t="s">
        <v>6</v>
      </c>
      <c r="E3" s="220" t="s">
        <v>7</v>
      </c>
      <c r="F3" s="220" t="s">
        <v>8</v>
      </c>
      <c r="G3" s="220" t="s">
        <v>9</v>
      </c>
      <c r="H3" s="220" t="s">
        <v>10</v>
      </c>
      <c r="I3" s="220" t="s">
        <v>11</v>
      </c>
      <c r="J3" s="220" t="s">
        <v>12</v>
      </c>
      <c r="K3" s="220" t="s">
        <v>13</v>
      </c>
      <c r="L3" s="220" t="s">
        <v>14</v>
      </c>
      <c r="M3" s="220"/>
      <c r="N3" s="220" t="s">
        <v>15</v>
      </c>
      <c r="O3" s="226" t="s">
        <v>481</v>
      </c>
      <c r="P3" s="227"/>
      <c r="Q3" s="227"/>
      <c r="R3" s="227"/>
      <c r="S3" s="231"/>
      <c r="T3" s="171" t="s">
        <v>498</v>
      </c>
      <c r="U3" s="226" t="s">
        <v>482</v>
      </c>
      <c r="V3" s="227"/>
      <c r="W3" s="231"/>
      <c r="X3" s="220" t="s">
        <v>359</v>
      </c>
      <c r="Y3" s="220" t="s">
        <v>28</v>
      </c>
      <c r="Z3" s="220" t="s">
        <v>29</v>
      </c>
      <c r="AA3" s="220" t="s">
        <v>30</v>
      </c>
      <c r="AB3" s="220" t="s">
        <v>31</v>
      </c>
      <c r="AC3" s="220" t="s">
        <v>32</v>
      </c>
      <c r="AD3" s="182" t="s">
        <v>17</v>
      </c>
      <c r="AE3" s="182"/>
      <c r="AF3" s="182"/>
      <c r="AG3" s="182"/>
      <c r="AH3" s="182"/>
      <c r="AI3" s="182" t="s">
        <v>18</v>
      </c>
      <c r="AJ3" s="182" t="s">
        <v>19</v>
      </c>
      <c r="AK3" s="182" t="s">
        <v>20</v>
      </c>
      <c r="AL3" s="182" t="s">
        <v>21</v>
      </c>
      <c r="AM3" s="182" t="s">
        <v>22</v>
      </c>
      <c r="AN3" s="220"/>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c r="BP3" s="198"/>
      <c r="BQ3" s="198"/>
      <c r="BR3" s="198"/>
      <c r="BS3" s="198"/>
      <c r="BT3" s="198"/>
      <c r="BU3" s="198"/>
      <c r="BV3" s="198"/>
      <c r="BW3" s="198"/>
      <c r="BX3" s="198"/>
      <c r="BY3" s="198"/>
      <c r="BZ3" s="198"/>
      <c r="CA3" s="198"/>
      <c r="CB3" s="198"/>
      <c r="CC3" s="198"/>
      <c r="CD3" s="198"/>
      <c r="CE3" s="198"/>
      <c r="CF3" s="198"/>
      <c r="CG3" s="198"/>
      <c r="CH3" s="198"/>
      <c r="CI3" s="198"/>
      <c r="CJ3" s="198"/>
      <c r="CK3" s="198"/>
      <c r="CL3" s="198"/>
      <c r="CM3" s="198"/>
      <c r="CN3" s="198"/>
      <c r="CO3" s="198"/>
      <c r="CP3" s="198"/>
      <c r="CQ3" s="198"/>
      <c r="CR3" s="198"/>
      <c r="CS3" s="198"/>
    </row>
    <row r="4" s="118" customFormat="1" ht="150" customHeight="1" spans="1:97">
      <c r="A4" s="221"/>
      <c r="B4" s="221"/>
      <c r="C4" s="221"/>
      <c r="D4" s="221"/>
      <c r="E4" s="221"/>
      <c r="F4" s="221"/>
      <c r="G4" s="221"/>
      <c r="H4" s="221"/>
      <c r="I4" s="221"/>
      <c r="J4" s="221"/>
      <c r="K4" s="221"/>
      <c r="L4" s="221" t="s">
        <v>23</v>
      </c>
      <c r="M4" s="221" t="s">
        <v>24</v>
      </c>
      <c r="N4" s="221"/>
      <c r="O4" s="141" t="s">
        <v>489</v>
      </c>
      <c r="P4" s="220" t="s">
        <v>490</v>
      </c>
      <c r="Q4" s="220" t="s">
        <v>491</v>
      </c>
      <c r="R4" s="220" t="s">
        <v>492</v>
      </c>
      <c r="S4" s="171" t="s">
        <v>493</v>
      </c>
      <c r="T4" s="232"/>
      <c r="U4" s="220" t="s">
        <v>494</v>
      </c>
      <c r="V4" s="220" t="s">
        <v>495</v>
      </c>
      <c r="W4" s="171" t="s">
        <v>496</v>
      </c>
      <c r="X4" s="221"/>
      <c r="Y4" s="221"/>
      <c r="Z4" s="221"/>
      <c r="AA4" s="221"/>
      <c r="AB4" s="221"/>
      <c r="AC4" s="221"/>
      <c r="AD4" s="182" t="s">
        <v>33</v>
      </c>
      <c r="AE4" s="182" t="s">
        <v>34</v>
      </c>
      <c r="AF4" s="182" t="s">
        <v>360</v>
      </c>
      <c r="AG4" s="182" t="s">
        <v>36</v>
      </c>
      <c r="AH4" s="182" t="s">
        <v>37</v>
      </c>
      <c r="AI4" s="182"/>
      <c r="AJ4" s="182"/>
      <c r="AK4" s="182"/>
      <c r="AL4" s="182"/>
      <c r="AM4" s="182"/>
      <c r="AN4" s="236"/>
      <c r="AO4" s="198"/>
      <c r="AP4" s="198"/>
      <c r="AQ4" s="198"/>
      <c r="AR4" s="198"/>
      <c r="AS4" s="198"/>
      <c r="AT4" s="198"/>
      <c r="AU4" s="198"/>
      <c r="AV4" s="198"/>
      <c r="AW4" s="198"/>
      <c r="AX4" s="198"/>
      <c r="AY4" s="198"/>
      <c r="AZ4" s="198"/>
      <c r="BA4" s="198"/>
      <c r="BB4" s="198"/>
      <c r="BC4" s="198"/>
      <c r="BD4" s="198"/>
      <c r="BE4" s="198"/>
      <c r="BF4" s="198"/>
      <c r="BG4" s="198"/>
      <c r="BH4" s="198"/>
      <c r="BI4" s="198"/>
      <c r="BJ4" s="198"/>
      <c r="BK4" s="198"/>
      <c r="BL4" s="198"/>
      <c r="BM4" s="198"/>
      <c r="BN4" s="198"/>
      <c r="BO4" s="198"/>
      <c r="BP4" s="198"/>
      <c r="BQ4" s="198"/>
      <c r="BR4" s="198"/>
      <c r="BS4" s="198"/>
      <c r="BT4" s="198"/>
      <c r="BU4" s="198"/>
      <c r="BV4" s="198"/>
      <c r="BW4" s="198"/>
      <c r="BX4" s="198"/>
      <c r="BY4" s="198"/>
      <c r="BZ4" s="198"/>
      <c r="CA4" s="198"/>
      <c r="CB4" s="198"/>
      <c r="CC4" s="198"/>
      <c r="CD4" s="198"/>
      <c r="CE4" s="198"/>
      <c r="CF4" s="198"/>
      <c r="CG4" s="198"/>
      <c r="CH4" s="198"/>
      <c r="CI4" s="198"/>
      <c r="CJ4" s="198"/>
      <c r="CK4" s="198"/>
      <c r="CL4" s="198"/>
      <c r="CM4" s="198"/>
      <c r="CN4" s="198"/>
      <c r="CO4" s="198"/>
      <c r="CP4" s="198"/>
      <c r="CQ4" s="198"/>
      <c r="CR4" s="198"/>
      <c r="CS4" s="198"/>
    </row>
    <row r="5" s="120" customFormat="1" ht="100" customHeight="1" spans="1:97">
      <c r="A5" s="222" t="s">
        <v>38</v>
      </c>
      <c r="B5" s="223"/>
      <c r="C5" s="223"/>
      <c r="D5" s="223"/>
      <c r="E5" s="223"/>
      <c r="F5" s="223"/>
      <c r="G5" s="223"/>
      <c r="H5" s="223"/>
      <c r="I5" s="223"/>
      <c r="J5" s="228"/>
      <c r="K5" s="174">
        <v>4894.099</v>
      </c>
      <c r="L5" s="174">
        <v>11522</v>
      </c>
      <c r="M5" s="174">
        <v>52493</v>
      </c>
      <c r="N5" s="229">
        <v>6157.39</v>
      </c>
      <c r="O5" s="229">
        <v>1035</v>
      </c>
      <c r="P5" s="229">
        <v>18</v>
      </c>
      <c r="Q5" s="229">
        <v>1035</v>
      </c>
      <c r="R5" s="229">
        <v>0</v>
      </c>
      <c r="S5" s="229">
        <v>1000</v>
      </c>
      <c r="T5" s="229">
        <f>U5+V5+W5</f>
        <v>2062</v>
      </c>
      <c r="U5" s="229">
        <v>592</v>
      </c>
      <c r="V5" s="229">
        <v>301</v>
      </c>
      <c r="W5" s="229">
        <v>1169</v>
      </c>
      <c r="X5" s="229">
        <v>0</v>
      </c>
      <c r="Y5" s="229">
        <v>40</v>
      </c>
      <c r="Z5" s="229">
        <v>185</v>
      </c>
      <c r="AA5" s="229">
        <v>1817.39</v>
      </c>
      <c r="AB5" s="229">
        <v>0</v>
      </c>
      <c r="AC5" s="229">
        <v>0</v>
      </c>
      <c r="AD5" s="183"/>
      <c r="AE5" s="183"/>
      <c r="AF5" s="183"/>
      <c r="AG5" s="183"/>
      <c r="AH5" s="188"/>
      <c r="AI5" s="189"/>
      <c r="AJ5" s="189"/>
      <c r="AK5" s="189"/>
      <c r="AL5" s="189"/>
      <c r="AM5" s="189"/>
      <c r="AN5" s="237"/>
      <c r="AO5" s="203"/>
      <c r="AP5" s="203"/>
      <c r="AQ5" s="203"/>
      <c r="AR5" s="203"/>
      <c r="AS5" s="203"/>
      <c r="AT5" s="203"/>
      <c r="AU5" s="203"/>
      <c r="AV5" s="203"/>
      <c r="AW5" s="203"/>
      <c r="AX5" s="203"/>
      <c r="AY5" s="203"/>
      <c r="AZ5" s="203"/>
      <c r="BA5" s="203"/>
      <c r="BB5" s="203"/>
      <c r="BC5" s="203"/>
      <c r="BD5" s="203"/>
      <c r="BE5" s="203"/>
      <c r="BF5" s="203"/>
      <c r="BG5" s="203"/>
      <c r="BH5" s="203"/>
      <c r="BI5" s="203"/>
      <c r="BJ5" s="203"/>
      <c r="BK5" s="203"/>
      <c r="BL5" s="203"/>
      <c r="BM5" s="203"/>
      <c r="BN5" s="203"/>
      <c r="BO5" s="203"/>
      <c r="BP5" s="203"/>
      <c r="BQ5" s="203"/>
      <c r="BR5" s="203"/>
      <c r="BS5" s="203"/>
      <c r="BT5" s="203"/>
      <c r="BU5" s="203"/>
      <c r="BV5" s="203"/>
      <c r="BW5" s="203"/>
      <c r="BX5" s="203"/>
      <c r="BY5" s="203"/>
      <c r="BZ5" s="203"/>
      <c r="CA5" s="203"/>
      <c r="CB5" s="203"/>
      <c r="CC5" s="203"/>
      <c r="CD5" s="203"/>
      <c r="CE5" s="203"/>
      <c r="CF5" s="203"/>
      <c r="CG5" s="203"/>
      <c r="CH5" s="203"/>
      <c r="CI5" s="203"/>
      <c r="CJ5" s="203"/>
      <c r="CK5" s="203"/>
      <c r="CL5" s="203"/>
      <c r="CM5" s="203"/>
      <c r="CN5" s="203"/>
      <c r="CO5" s="203"/>
      <c r="CP5" s="203"/>
      <c r="CQ5" s="203"/>
      <c r="CR5" s="203"/>
      <c r="CS5" s="203"/>
    </row>
    <row r="6" s="121" customFormat="1" ht="353" customHeight="1" spans="1:98">
      <c r="A6" s="151">
        <v>1</v>
      </c>
      <c r="B6" s="152" t="s">
        <v>361</v>
      </c>
      <c r="C6" s="152">
        <v>2025</v>
      </c>
      <c r="D6" s="153" t="s">
        <v>362</v>
      </c>
      <c r="E6" s="154" t="s">
        <v>40</v>
      </c>
      <c r="F6" s="154" t="s">
        <v>46</v>
      </c>
      <c r="G6" s="152" t="s">
        <v>47</v>
      </c>
      <c r="H6" s="152" t="s">
        <v>48</v>
      </c>
      <c r="I6" s="152" t="s">
        <v>49</v>
      </c>
      <c r="J6" s="153" t="s">
        <v>363</v>
      </c>
      <c r="K6" s="175">
        <v>380</v>
      </c>
      <c r="L6" s="175">
        <v>380</v>
      </c>
      <c r="M6" s="175">
        <v>1558</v>
      </c>
      <c r="N6" s="175">
        <v>25</v>
      </c>
      <c r="O6" s="175"/>
      <c r="P6" s="175">
        <v>18</v>
      </c>
      <c r="Q6" s="175"/>
      <c r="R6" s="175"/>
      <c r="S6" s="175"/>
      <c r="T6" s="174">
        <f t="shared" ref="T6:T13" si="0">U6+V6+W6</f>
        <v>7</v>
      </c>
      <c r="U6" s="175">
        <v>7</v>
      </c>
      <c r="V6" s="175"/>
      <c r="W6" s="175"/>
      <c r="X6" s="175"/>
      <c r="Y6" s="175"/>
      <c r="Z6" s="175"/>
      <c r="AA6" s="175"/>
      <c r="AB6" s="175"/>
      <c r="AC6" s="175"/>
      <c r="AD6" s="152" t="s">
        <v>48</v>
      </c>
      <c r="AE6" s="152" t="s">
        <v>364</v>
      </c>
      <c r="AF6" s="152" t="s">
        <v>72</v>
      </c>
      <c r="AG6" s="152" t="s">
        <v>54</v>
      </c>
      <c r="AH6" s="175" t="s">
        <v>55</v>
      </c>
      <c r="AI6" s="152" t="s">
        <v>365</v>
      </c>
      <c r="AJ6" s="152" t="s">
        <v>366</v>
      </c>
      <c r="AK6" s="175" t="s">
        <v>402</v>
      </c>
      <c r="AL6" s="152" t="s">
        <v>403</v>
      </c>
      <c r="AM6" s="152" t="s">
        <v>367</v>
      </c>
      <c r="AN6" s="233" t="s">
        <v>477</v>
      </c>
      <c r="AO6" s="205"/>
      <c r="AP6" s="205"/>
      <c r="AQ6" s="205"/>
      <c r="AR6" s="205"/>
      <c r="AS6" s="205"/>
      <c r="AT6" s="205"/>
      <c r="AU6" s="205"/>
      <c r="AV6" s="205"/>
      <c r="AW6" s="205"/>
      <c r="AX6" s="205"/>
      <c r="AY6" s="205"/>
      <c r="AZ6" s="205"/>
      <c r="BA6" s="205"/>
      <c r="BB6" s="205"/>
      <c r="BC6" s="205"/>
      <c r="BD6" s="205"/>
      <c r="BE6" s="205"/>
      <c r="BF6" s="205"/>
      <c r="BG6" s="205"/>
      <c r="BH6" s="205"/>
      <c r="BI6" s="205"/>
      <c r="BJ6" s="205"/>
      <c r="BK6" s="205"/>
      <c r="BL6" s="205"/>
      <c r="BM6" s="205"/>
      <c r="BN6" s="205"/>
      <c r="BO6" s="205"/>
      <c r="BP6" s="205"/>
      <c r="BQ6" s="205"/>
      <c r="BR6" s="205"/>
      <c r="BS6" s="205"/>
      <c r="BT6" s="205"/>
      <c r="BU6" s="205"/>
      <c r="BV6" s="205"/>
      <c r="BW6" s="205"/>
      <c r="BX6" s="205"/>
      <c r="BY6" s="205"/>
      <c r="BZ6" s="205"/>
      <c r="CA6" s="205"/>
      <c r="CB6" s="205"/>
      <c r="CC6" s="205"/>
      <c r="CD6" s="205"/>
      <c r="CE6" s="205"/>
      <c r="CF6" s="205"/>
      <c r="CG6" s="205"/>
      <c r="CH6" s="205"/>
      <c r="CI6" s="205"/>
      <c r="CJ6" s="205"/>
      <c r="CK6" s="205"/>
      <c r="CL6" s="205"/>
      <c r="CM6" s="205"/>
      <c r="CN6" s="205"/>
      <c r="CO6" s="205"/>
      <c r="CP6" s="205"/>
      <c r="CQ6" s="205"/>
      <c r="CR6" s="205"/>
      <c r="CS6" s="205"/>
      <c r="CT6" s="211"/>
    </row>
    <row r="7" s="121" customFormat="1" ht="409" customHeight="1" spans="1:98">
      <c r="A7" s="151">
        <v>2</v>
      </c>
      <c r="B7" s="152" t="s">
        <v>369</v>
      </c>
      <c r="C7" s="152">
        <v>2025</v>
      </c>
      <c r="D7" s="153" t="s">
        <v>370</v>
      </c>
      <c r="E7" s="154" t="s">
        <v>40</v>
      </c>
      <c r="F7" s="154" t="s">
        <v>46</v>
      </c>
      <c r="G7" s="152" t="s">
        <v>47</v>
      </c>
      <c r="H7" s="152" t="s">
        <v>48</v>
      </c>
      <c r="I7" s="152" t="s">
        <v>49</v>
      </c>
      <c r="J7" s="153" t="s">
        <v>371</v>
      </c>
      <c r="K7" s="175">
        <v>3200</v>
      </c>
      <c r="L7" s="175">
        <v>3200</v>
      </c>
      <c r="M7" s="175">
        <v>13120</v>
      </c>
      <c r="N7" s="175">
        <v>1780</v>
      </c>
      <c r="O7" s="175">
        <v>1035</v>
      </c>
      <c r="P7" s="175"/>
      <c r="Q7" s="175">
        <v>1035</v>
      </c>
      <c r="R7" s="175"/>
      <c r="S7" s="175">
        <v>444</v>
      </c>
      <c r="T7" s="174">
        <f t="shared" si="0"/>
        <v>301</v>
      </c>
      <c r="U7" s="175"/>
      <c r="V7" s="175">
        <v>301</v>
      </c>
      <c r="W7" s="175"/>
      <c r="X7" s="175"/>
      <c r="Y7" s="175"/>
      <c r="Z7" s="175"/>
      <c r="AA7" s="175"/>
      <c r="AB7" s="175"/>
      <c r="AC7" s="175"/>
      <c r="AD7" s="152" t="s">
        <v>48</v>
      </c>
      <c r="AE7" s="152" t="s">
        <v>364</v>
      </c>
      <c r="AF7" s="152" t="s">
        <v>72</v>
      </c>
      <c r="AG7" s="152" t="s">
        <v>54</v>
      </c>
      <c r="AH7" s="175" t="s">
        <v>55</v>
      </c>
      <c r="AI7" s="152" t="s">
        <v>372</v>
      </c>
      <c r="AJ7" s="167" t="s">
        <v>373</v>
      </c>
      <c r="AK7" s="175" t="s">
        <v>402</v>
      </c>
      <c r="AL7" s="152" t="s">
        <v>403</v>
      </c>
      <c r="AM7" s="152" t="s">
        <v>367</v>
      </c>
      <c r="AN7" s="233" t="s">
        <v>499</v>
      </c>
      <c r="AO7" s="205"/>
      <c r="AP7" s="205"/>
      <c r="AQ7" s="205"/>
      <c r="AR7" s="205"/>
      <c r="AS7" s="205"/>
      <c r="AT7" s="205"/>
      <c r="AU7" s="205"/>
      <c r="AV7" s="205"/>
      <c r="AW7" s="205"/>
      <c r="AX7" s="205"/>
      <c r="AY7" s="205"/>
      <c r="AZ7" s="205"/>
      <c r="BA7" s="205"/>
      <c r="BB7" s="205"/>
      <c r="BC7" s="205"/>
      <c r="BD7" s="205"/>
      <c r="BE7" s="205"/>
      <c r="BF7" s="205"/>
      <c r="BG7" s="205"/>
      <c r="BH7" s="205"/>
      <c r="BI7" s="205"/>
      <c r="BJ7" s="205"/>
      <c r="BK7" s="205"/>
      <c r="BL7" s="205"/>
      <c r="BM7" s="205"/>
      <c r="BN7" s="205"/>
      <c r="BO7" s="205"/>
      <c r="BP7" s="205"/>
      <c r="BQ7" s="205"/>
      <c r="BR7" s="205"/>
      <c r="BS7" s="205"/>
      <c r="BT7" s="205"/>
      <c r="BU7" s="205"/>
      <c r="BV7" s="205"/>
      <c r="BW7" s="205"/>
      <c r="BX7" s="205"/>
      <c r="BY7" s="205"/>
      <c r="BZ7" s="205"/>
      <c r="CA7" s="205"/>
      <c r="CB7" s="205"/>
      <c r="CC7" s="205"/>
      <c r="CD7" s="205"/>
      <c r="CE7" s="205"/>
      <c r="CF7" s="205"/>
      <c r="CG7" s="205"/>
      <c r="CH7" s="205"/>
      <c r="CI7" s="205"/>
      <c r="CJ7" s="205"/>
      <c r="CK7" s="205"/>
      <c r="CL7" s="205"/>
      <c r="CM7" s="205"/>
      <c r="CN7" s="205"/>
      <c r="CO7" s="205"/>
      <c r="CP7" s="205"/>
      <c r="CQ7" s="205"/>
      <c r="CR7" s="205"/>
      <c r="CS7" s="205"/>
      <c r="CT7" s="211"/>
    </row>
    <row r="8" s="121" customFormat="1" ht="300" customHeight="1" spans="1:98">
      <c r="A8" s="151">
        <v>3</v>
      </c>
      <c r="B8" s="152" t="s">
        <v>374</v>
      </c>
      <c r="C8" s="152">
        <v>2025</v>
      </c>
      <c r="D8" s="153" t="s">
        <v>375</v>
      </c>
      <c r="E8" s="154" t="s">
        <v>40</v>
      </c>
      <c r="F8" s="154" t="s">
        <v>46</v>
      </c>
      <c r="G8" s="152" t="s">
        <v>47</v>
      </c>
      <c r="H8" s="152" t="s">
        <v>48</v>
      </c>
      <c r="I8" s="152" t="s">
        <v>49</v>
      </c>
      <c r="J8" s="177" t="s">
        <v>376</v>
      </c>
      <c r="K8" s="175">
        <v>445</v>
      </c>
      <c r="L8" s="175">
        <v>445</v>
      </c>
      <c r="M8" s="175">
        <v>1825</v>
      </c>
      <c r="N8" s="175">
        <v>45</v>
      </c>
      <c r="O8" s="175"/>
      <c r="P8" s="175"/>
      <c r="Q8" s="175"/>
      <c r="R8" s="175"/>
      <c r="S8" s="175"/>
      <c r="T8" s="174">
        <f t="shared" si="0"/>
        <v>45</v>
      </c>
      <c r="U8" s="175">
        <v>45</v>
      </c>
      <c r="V8" s="175"/>
      <c r="W8" s="175"/>
      <c r="X8" s="175"/>
      <c r="Y8" s="175"/>
      <c r="Z8" s="175"/>
      <c r="AA8" s="175"/>
      <c r="AB8" s="175"/>
      <c r="AC8" s="175"/>
      <c r="AD8" s="152" t="s">
        <v>48</v>
      </c>
      <c r="AE8" s="152" t="s">
        <v>364</v>
      </c>
      <c r="AF8" s="152" t="s">
        <v>72</v>
      </c>
      <c r="AG8" s="152" t="s">
        <v>54</v>
      </c>
      <c r="AH8" s="175" t="s">
        <v>55</v>
      </c>
      <c r="AI8" s="152" t="s">
        <v>377</v>
      </c>
      <c r="AJ8" s="152" t="s">
        <v>378</v>
      </c>
      <c r="AK8" s="175" t="s">
        <v>402</v>
      </c>
      <c r="AL8" s="152" t="s">
        <v>403</v>
      </c>
      <c r="AM8" s="152" t="s">
        <v>367</v>
      </c>
      <c r="AN8" s="233" t="s">
        <v>477</v>
      </c>
      <c r="AO8" s="205"/>
      <c r="AP8" s="205"/>
      <c r="AQ8" s="205"/>
      <c r="AR8" s="205"/>
      <c r="AS8" s="205"/>
      <c r="AT8" s="205"/>
      <c r="AU8" s="205"/>
      <c r="AV8" s="205"/>
      <c r="AW8" s="205"/>
      <c r="AX8" s="205"/>
      <c r="AY8" s="205"/>
      <c r="AZ8" s="205"/>
      <c r="BA8" s="205"/>
      <c r="BB8" s="205"/>
      <c r="BC8" s="205"/>
      <c r="BD8" s="205"/>
      <c r="BE8" s="205"/>
      <c r="BF8" s="205"/>
      <c r="BG8" s="205"/>
      <c r="BH8" s="205"/>
      <c r="BI8" s="205"/>
      <c r="BJ8" s="205"/>
      <c r="BK8" s="205"/>
      <c r="BL8" s="205"/>
      <c r="BM8" s="205"/>
      <c r="BN8" s="205"/>
      <c r="BO8" s="205"/>
      <c r="BP8" s="205"/>
      <c r="BQ8" s="205"/>
      <c r="BR8" s="205"/>
      <c r="BS8" s="205"/>
      <c r="BT8" s="205"/>
      <c r="BU8" s="205"/>
      <c r="BV8" s="205"/>
      <c r="BW8" s="205"/>
      <c r="BX8" s="205"/>
      <c r="BY8" s="205"/>
      <c r="BZ8" s="205"/>
      <c r="CA8" s="205"/>
      <c r="CB8" s="205"/>
      <c r="CC8" s="205"/>
      <c r="CD8" s="205"/>
      <c r="CE8" s="205"/>
      <c r="CF8" s="205"/>
      <c r="CG8" s="205"/>
      <c r="CH8" s="205"/>
      <c r="CI8" s="205"/>
      <c r="CJ8" s="205"/>
      <c r="CK8" s="205"/>
      <c r="CL8" s="205"/>
      <c r="CM8" s="205"/>
      <c r="CN8" s="205"/>
      <c r="CO8" s="205"/>
      <c r="CP8" s="205"/>
      <c r="CQ8" s="205"/>
      <c r="CR8" s="205"/>
      <c r="CS8" s="205"/>
      <c r="CT8" s="211"/>
    </row>
    <row r="9" s="121" customFormat="1" ht="295" customHeight="1" spans="1:98">
      <c r="A9" s="151">
        <v>4</v>
      </c>
      <c r="B9" s="152" t="s">
        <v>379</v>
      </c>
      <c r="C9" s="152">
        <v>2025</v>
      </c>
      <c r="D9" s="153" t="s">
        <v>380</v>
      </c>
      <c r="E9" s="154" t="s">
        <v>168</v>
      </c>
      <c r="F9" s="154" t="s">
        <v>64</v>
      </c>
      <c r="G9" s="152" t="s">
        <v>47</v>
      </c>
      <c r="H9" s="152" t="s">
        <v>48</v>
      </c>
      <c r="I9" s="152" t="s">
        <v>49</v>
      </c>
      <c r="J9" s="177" t="s">
        <v>381</v>
      </c>
      <c r="K9" s="175">
        <v>830</v>
      </c>
      <c r="L9" s="175">
        <v>830</v>
      </c>
      <c r="M9" s="175">
        <v>3403</v>
      </c>
      <c r="N9" s="175">
        <v>150</v>
      </c>
      <c r="O9" s="175"/>
      <c r="P9" s="175"/>
      <c r="Q9" s="175"/>
      <c r="R9" s="175"/>
      <c r="S9" s="175"/>
      <c r="T9" s="174">
        <f t="shared" si="0"/>
        <v>150</v>
      </c>
      <c r="U9" s="175">
        <v>150</v>
      </c>
      <c r="V9" s="175"/>
      <c r="W9" s="175"/>
      <c r="X9" s="175"/>
      <c r="Y9" s="175"/>
      <c r="Z9" s="175"/>
      <c r="AA9" s="175"/>
      <c r="AB9" s="175"/>
      <c r="AC9" s="175"/>
      <c r="AD9" s="152" t="s">
        <v>48</v>
      </c>
      <c r="AE9" s="152" t="s">
        <v>364</v>
      </c>
      <c r="AF9" s="152" t="s">
        <v>174</v>
      </c>
      <c r="AG9" s="152" t="s">
        <v>175</v>
      </c>
      <c r="AH9" s="175" t="s">
        <v>55</v>
      </c>
      <c r="AI9" s="152" t="s">
        <v>382</v>
      </c>
      <c r="AJ9" s="152" t="s">
        <v>383</v>
      </c>
      <c r="AK9" s="175" t="s">
        <v>402</v>
      </c>
      <c r="AL9" s="152" t="s">
        <v>403</v>
      </c>
      <c r="AM9" s="152" t="s">
        <v>367</v>
      </c>
      <c r="AN9" s="233" t="s">
        <v>477</v>
      </c>
      <c r="AO9" s="205"/>
      <c r="AP9" s="205"/>
      <c r="AQ9" s="205"/>
      <c r="AR9" s="205"/>
      <c r="AS9" s="205"/>
      <c r="AT9" s="205"/>
      <c r="AU9" s="205"/>
      <c r="AV9" s="205"/>
      <c r="AW9" s="205"/>
      <c r="AX9" s="205"/>
      <c r="AY9" s="205"/>
      <c r="AZ9" s="205"/>
      <c r="BA9" s="205"/>
      <c r="BB9" s="205"/>
      <c r="BC9" s="205"/>
      <c r="BD9" s="205"/>
      <c r="BE9" s="205"/>
      <c r="BF9" s="205"/>
      <c r="BG9" s="205"/>
      <c r="BH9" s="205"/>
      <c r="BI9" s="205"/>
      <c r="BJ9" s="205"/>
      <c r="BK9" s="205"/>
      <c r="BL9" s="205"/>
      <c r="BM9" s="205"/>
      <c r="BN9" s="205"/>
      <c r="BO9" s="205"/>
      <c r="BP9" s="205"/>
      <c r="BQ9" s="205"/>
      <c r="BR9" s="205"/>
      <c r="BS9" s="205"/>
      <c r="BT9" s="205"/>
      <c r="BU9" s="205"/>
      <c r="BV9" s="205"/>
      <c r="BW9" s="205"/>
      <c r="BX9" s="205"/>
      <c r="BY9" s="205"/>
      <c r="BZ9" s="205"/>
      <c r="CA9" s="205"/>
      <c r="CB9" s="205"/>
      <c r="CC9" s="205"/>
      <c r="CD9" s="205"/>
      <c r="CE9" s="205"/>
      <c r="CF9" s="205"/>
      <c r="CG9" s="205"/>
      <c r="CH9" s="205"/>
      <c r="CI9" s="205"/>
      <c r="CJ9" s="205"/>
      <c r="CK9" s="205"/>
      <c r="CL9" s="205"/>
      <c r="CM9" s="205"/>
      <c r="CN9" s="205"/>
      <c r="CO9" s="205"/>
      <c r="CP9" s="205"/>
      <c r="CQ9" s="205"/>
      <c r="CR9" s="205"/>
      <c r="CS9" s="205"/>
      <c r="CT9" s="211"/>
    </row>
    <row r="10" s="131" customFormat="1" ht="409" customHeight="1" spans="1:97">
      <c r="A10" s="151">
        <v>5</v>
      </c>
      <c r="B10" s="152" t="s">
        <v>415</v>
      </c>
      <c r="C10" s="152">
        <v>2025</v>
      </c>
      <c r="D10" s="167" t="s">
        <v>416</v>
      </c>
      <c r="E10" s="154" t="s">
        <v>40</v>
      </c>
      <c r="F10" s="154" t="s">
        <v>66</v>
      </c>
      <c r="G10" s="152" t="s">
        <v>47</v>
      </c>
      <c r="H10" s="152" t="s">
        <v>417</v>
      </c>
      <c r="I10" s="152" t="s">
        <v>418</v>
      </c>
      <c r="J10" s="167" t="s">
        <v>419</v>
      </c>
      <c r="K10" s="152">
        <v>25</v>
      </c>
      <c r="L10" s="152">
        <v>350</v>
      </c>
      <c r="M10" s="152">
        <v>1052</v>
      </c>
      <c r="N10" s="152">
        <v>390</v>
      </c>
      <c r="O10" s="152"/>
      <c r="P10" s="152"/>
      <c r="Q10" s="152"/>
      <c r="R10" s="152"/>
      <c r="S10" s="152"/>
      <c r="T10" s="174">
        <f t="shared" si="0"/>
        <v>390</v>
      </c>
      <c r="U10" s="152">
        <v>390</v>
      </c>
      <c r="V10" s="152"/>
      <c r="W10" s="152"/>
      <c r="X10" s="152"/>
      <c r="Y10" s="152"/>
      <c r="Z10" s="152"/>
      <c r="AA10" s="152"/>
      <c r="AB10" s="152"/>
      <c r="AC10" s="152"/>
      <c r="AD10" s="152" t="s">
        <v>83</v>
      </c>
      <c r="AE10" s="152" t="s">
        <v>84</v>
      </c>
      <c r="AF10" s="152" t="s">
        <v>72</v>
      </c>
      <c r="AG10" s="152" t="s">
        <v>54</v>
      </c>
      <c r="AH10" s="152" t="s">
        <v>55</v>
      </c>
      <c r="AI10" s="238" t="s">
        <v>420</v>
      </c>
      <c r="AJ10" s="238" t="s">
        <v>421</v>
      </c>
      <c r="AK10" s="175"/>
      <c r="AL10" s="152"/>
      <c r="AM10" s="152" t="s">
        <v>367</v>
      </c>
      <c r="AN10" s="233" t="s">
        <v>477</v>
      </c>
      <c r="AO10" s="134"/>
      <c r="AP10" s="134"/>
      <c r="AQ10" s="134"/>
      <c r="AR10" s="134"/>
      <c r="AS10" s="134"/>
      <c r="AT10" s="134"/>
      <c r="AU10" s="134"/>
      <c r="AV10" s="134"/>
      <c r="AW10" s="134"/>
      <c r="AX10" s="134"/>
      <c r="AY10" s="134"/>
      <c r="AZ10" s="134"/>
      <c r="BA10" s="134"/>
      <c r="BB10" s="134"/>
      <c r="BC10" s="134"/>
      <c r="BD10" s="134"/>
      <c r="BE10" s="134"/>
      <c r="BF10" s="134"/>
      <c r="BG10" s="134"/>
      <c r="BH10" s="134"/>
      <c r="BI10" s="134"/>
      <c r="BJ10" s="134"/>
      <c r="BK10" s="134"/>
      <c r="BL10" s="134"/>
      <c r="BM10" s="134"/>
      <c r="BN10" s="134"/>
      <c r="BO10" s="134"/>
      <c r="BP10" s="134"/>
      <c r="BQ10" s="134"/>
      <c r="BR10" s="134"/>
      <c r="BS10" s="134"/>
      <c r="BT10" s="134"/>
      <c r="BU10" s="134"/>
      <c r="BV10" s="134"/>
      <c r="BW10" s="134"/>
      <c r="BX10" s="134"/>
      <c r="BY10" s="134"/>
      <c r="BZ10" s="134"/>
      <c r="CA10" s="134"/>
      <c r="CB10" s="134"/>
      <c r="CC10" s="134"/>
      <c r="CD10" s="134"/>
      <c r="CE10" s="134"/>
      <c r="CF10" s="134"/>
      <c r="CG10" s="134"/>
      <c r="CH10" s="134"/>
      <c r="CI10" s="134"/>
      <c r="CJ10" s="134"/>
      <c r="CK10" s="134"/>
      <c r="CL10" s="134"/>
      <c r="CM10" s="134"/>
      <c r="CN10" s="134"/>
      <c r="CO10" s="134"/>
      <c r="CP10" s="134"/>
      <c r="CQ10" s="134"/>
      <c r="CR10" s="134"/>
      <c r="CS10" s="134"/>
    </row>
    <row r="11" s="124" customFormat="1" ht="409" customHeight="1" spans="1:98">
      <c r="A11" s="151">
        <v>6</v>
      </c>
      <c r="B11" s="152" t="s">
        <v>198</v>
      </c>
      <c r="C11" s="161">
        <v>2025</v>
      </c>
      <c r="D11" s="215" t="s">
        <v>199</v>
      </c>
      <c r="E11" s="152" t="s">
        <v>123</v>
      </c>
      <c r="F11" s="152" t="s">
        <v>142</v>
      </c>
      <c r="G11" s="154" t="s">
        <v>200</v>
      </c>
      <c r="H11" s="152" t="s">
        <v>201</v>
      </c>
      <c r="I11" s="154" t="s">
        <v>202</v>
      </c>
      <c r="J11" s="215" t="s">
        <v>337</v>
      </c>
      <c r="K11" s="152">
        <v>4.18</v>
      </c>
      <c r="L11" s="175">
        <v>2363</v>
      </c>
      <c r="M11" s="175">
        <v>8581</v>
      </c>
      <c r="N11" s="152">
        <v>2579.41</v>
      </c>
      <c r="O11" s="175"/>
      <c r="P11" s="175"/>
      <c r="Q11" s="152"/>
      <c r="R11" s="175"/>
      <c r="S11" s="175"/>
      <c r="T11" s="174">
        <f t="shared" si="0"/>
        <v>1000</v>
      </c>
      <c r="U11" s="152"/>
      <c r="V11" s="175"/>
      <c r="W11" s="175">
        <v>1000</v>
      </c>
      <c r="X11" s="152"/>
      <c r="Y11" s="175"/>
      <c r="Z11" s="175"/>
      <c r="AA11" s="152">
        <v>1579.41</v>
      </c>
      <c r="AB11" s="175" t="s">
        <v>478</v>
      </c>
      <c r="AC11" s="175"/>
      <c r="AD11" s="152" t="s">
        <v>204</v>
      </c>
      <c r="AE11" s="152" t="s">
        <v>205</v>
      </c>
      <c r="AF11" s="152" t="s">
        <v>135</v>
      </c>
      <c r="AG11" s="152" t="s">
        <v>136</v>
      </c>
      <c r="AH11" s="152" t="s">
        <v>137</v>
      </c>
      <c r="AI11" s="153" t="s">
        <v>338</v>
      </c>
      <c r="AJ11" s="153" t="s">
        <v>207</v>
      </c>
      <c r="AK11" s="175" t="s">
        <v>402</v>
      </c>
      <c r="AL11" s="152" t="s">
        <v>403</v>
      </c>
      <c r="AM11" s="152" t="s">
        <v>367</v>
      </c>
      <c r="AN11" s="233" t="s">
        <v>477</v>
      </c>
      <c r="AO11" s="134"/>
      <c r="AP11" s="134"/>
      <c r="AQ11" s="134"/>
      <c r="AR11" s="134"/>
      <c r="AS11" s="134"/>
      <c r="AT11" s="134"/>
      <c r="AU11" s="134"/>
      <c r="AV11" s="134"/>
      <c r="AW11" s="134"/>
      <c r="AX11" s="134"/>
      <c r="AY11" s="134"/>
      <c r="AZ11" s="134"/>
      <c r="BA11" s="134"/>
      <c r="BB11" s="134"/>
      <c r="BC11" s="134"/>
      <c r="BD11" s="134"/>
      <c r="BE11" s="134"/>
      <c r="BF11" s="134"/>
      <c r="BG11" s="134"/>
      <c r="BH11" s="134"/>
      <c r="BI11" s="134"/>
      <c r="BJ11" s="134"/>
      <c r="BK11" s="134"/>
      <c r="BL11" s="134"/>
      <c r="BM11" s="134"/>
      <c r="BN11" s="134"/>
      <c r="BO11" s="134"/>
      <c r="BP11" s="134"/>
      <c r="BQ11" s="134"/>
      <c r="BR11" s="134"/>
      <c r="BS11" s="134"/>
      <c r="BT11" s="134"/>
      <c r="BU11" s="134"/>
      <c r="BV11" s="134"/>
      <c r="BW11" s="134"/>
      <c r="BX11" s="134"/>
      <c r="BY11" s="134"/>
      <c r="BZ11" s="134"/>
      <c r="CA11" s="134"/>
      <c r="CB11" s="134"/>
      <c r="CC11" s="134"/>
      <c r="CD11" s="134"/>
      <c r="CE11" s="134"/>
      <c r="CF11" s="134"/>
      <c r="CG11" s="134"/>
      <c r="CH11" s="134"/>
      <c r="CI11" s="134"/>
      <c r="CJ11" s="134"/>
      <c r="CK11" s="134"/>
      <c r="CL11" s="134"/>
      <c r="CM11" s="134"/>
      <c r="CN11" s="134"/>
      <c r="CO11" s="134"/>
      <c r="CP11" s="134"/>
      <c r="CQ11" s="134"/>
      <c r="CR11" s="134"/>
      <c r="CS11" s="134"/>
      <c r="CT11" s="213"/>
    </row>
    <row r="12" s="131" customFormat="1" ht="230" customHeight="1" spans="1:97">
      <c r="A12" s="151">
        <v>7</v>
      </c>
      <c r="B12" s="152" t="s">
        <v>407</v>
      </c>
      <c r="C12" s="224">
        <v>2025</v>
      </c>
      <c r="D12" s="225" t="s">
        <v>408</v>
      </c>
      <c r="E12" s="225" t="s">
        <v>123</v>
      </c>
      <c r="F12" s="225" t="s">
        <v>142</v>
      </c>
      <c r="G12" s="224" t="s">
        <v>47</v>
      </c>
      <c r="H12" s="224" t="s">
        <v>422</v>
      </c>
      <c r="I12" s="224" t="s">
        <v>409</v>
      </c>
      <c r="J12" s="225" t="s">
        <v>423</v>
      </c>
      <c r="K12" s="175">
        <v>6</v>
      </c>
      <c r="L12" s="230">
        <v>3596</v>
      </c>
      <c r="M12" s="230">
        <v>21578</v>
      </c>
      <c r="N12" s="175">
        <v>637.98</v>
      </c>
      <c r="O12" s="230"/>
      <c r="P12" s="230"/>
      <c r="Q12" s="175"/>
      <c r="R12" s="230"/>
      <c r="S12" s="230">
        <v>231</v>
      </c>
      <c r="T12" s="174">
        <f t="shared" si="0"/>
        <v>169</v>
      </c>
      <c r="U12" s="175"/>
      <c r="V12" s="230"/>
      <c r="W12" s="175">
        <v>169</v>
      </c>
      <c r="X12" s="175"/>
      <c r="Y12" s="230"/>
      <c r="Z12" s="230"/>
      <c r="AA12" s="175">
        <v>237.98</v>
      </c>
      <c r="AB12" s="224" t="s">
        <v>479</v>
      </c>
      <c r="AC12" s="233"/>
      <c r="AD12" s="224" t="s">
        <v>204</v>
      </c>
      <c r="AE12" s="224" t="s">
        <v>205</v>
      </c>
      <c r="AF12" s="224" t="s">
        <v>412</v>
      </c>
      <c r="AG12" s="224" t="s">
        <v>136</v>
      </c>
      <c r="AH12" s="230" t="s">
        <v>137</v>
      </c>
      <c r="AI12" s="224" t="s">
        <v>424</v>
      </c>
      <c r="AJ12" s="239" t="s">
        <v>425</v>
      </c>
      <c r="AK12" s="230"/>
      <c r="AL12" s="224"/>
      <c r="AM12" s="152" t="s">
        <v>367</v>
      </c>
      <c r="AN12" s="233" t="s">
        <v>477</v>
      </c>
      <c r="AO12" s="134"/>
      <c r="AP12" s="134"/>
      <c r="AQ12" s="134"/>
      <c r="AR12" s="134"/>
      <c r="AS12" s="134"/>
      <c r="AT12" s="134"/>
      <c r="AU12" s="134"/>
      <c r="AV12" s="134"/>
      <c r="AW12" s="134"/>
      <c r="AX12" s="134"/>
      <c r="AY12" s="134"/>
      <c r="AZ12" s="134"/>
      <c r="BA12" s="134"/>
      <c r="BB12" s="134"/>
      <c r="BC12" s="134"/>
      <c r="BD12" s="134"/>
      <c r="BE12" s="134"/>
      <c r="BF12" s="134"/>
      <c r="BG12" s="134"/>
      <c r="BH12" s="134"/>
      <c r="BI12" s="134"/>
      <c r="BJ12" s="134"/>
      <c r="BK12" s="134"/>
      <c r="BL12" s="134"/>
      <c r="BM12" s="134"/>
      <c r="BN12" s="134"/>
      <c r="BO12" s="134"/>
      <c r="BP12" s="134"/>
      <c r="BQ12" s="134"/>
      <c r="BR12" s="134"/>
      <c r="BS12" s="134"/>
      <c r="BT12" s="134"/>
      <c r="BU12" s="134"/>
      <c r="BV12" s="134"/>
      <c r="BW12" s="134"/>
      <c r="BX12" s="134"/>
      <c r="BY12" s="134"/>
      <c r="BZ12" s="134"/>
      <c r="CA12" s="134"/>
      <c r="CB12" s="134"/>
      <c r="CC12" s="134"/>
      <c r="CD12" s="134"/>
      <c r="CE12" s="134"/>
      <c r="CF12" s="134"/>
      <c r="CG12" s="134"/>
      <c r="CH12" s="134"/>
      <c r="CI12" s="134"/>
      <c r="CJ12" s="134"/>
      <c r="CK12" s="134"/>
      <c r="CL12" s="134"/>
      <c r="CM12" s="134"/>
      <c r="CN12" s="134"/>
      <c r="CO12" s="134"/>
      <c r="CP12" s="134"/>
      <c r="CQ12" s="134"/>
      <c r="CR12" s="134"/>
      <c r="CS12" s="134"/>
    </row>
    <row r="13" s="124" customFormat="1" ht="241" customHeight="1" spans="1:98">
      <c r="A13" s="151">
        <v>8</v>
      </c>
      <c r="B13" s="153" t="s">
        <v>426</v>
      </c>
      <c r="C13" s="161">
        <v>2025</v>
      </c>
      <c r="D13" s="153" t="s">
        <v>427</v>
      </c>
      <c r="E13" s="152" t="s">
        <v>123</v>
      </c>
      <c r="F13" s="153" t="s">
        <v>223</v>
      </c>
      <c r="G13" s="154" t="s">
        <v>47</v>
      </c>
      <c r="H13" s="154" t="s">
        <v>428</v>
      </c>
      <c r="I13" s="154" t="s">
        <v>100</v>
      </c>
      <c r="J13" s="153" t="s">
        <v>429</v>
      </c>
      <c r="K13" s="154">
        <v>3.919</v>
      </c>
      <c r="L13" s="154">
        <v>358</v>
      </c>
      <c r="M13" s="154">
        <v>1376</v>
      </c>
      <c r="N13" s="154">
        <v>550</v>
      </c>
      <c r="O13" s="154"/>
      <c r="P13" s="154"/>
      <c r="Q13" s="154"/>
      <c r="R13" s="154"/>
      <c r="S13" s="154">
        <v>325</v>
      </c>
      <c r="T13" s="174">
        <f t="shared" si="0"/>
        <v>0</v>
      </c>
      <c r="U13" s="154"/>
      <c r="V13" s="154"/>
      <c r="W13" s="154"/>
      <c r="X13" s="154"/>
      <c r="Y13" s="154">
        <v>40</v>
      </c>
      <c r="Z13" s="154">
        <v>185</v>
      </c>
      <c r="AA13" s="154"/>
      <c r="AB13" s="154"/>
      <c r="AC13" s="154"/>
      <c r="AD13" s="152" t="s">
        <v>430</v>
      </c>
      <c r="AE13" s="152" t="s">
        <v>431</v>
      </c>
      <c r="AF13" s="152" t="s">
        <v>72</v>
      </c>
      <c r="AG13" s="152" t="s">
        <v>54</v>
      </c>
      <c r="AH13" s="152" t="s">
        <v>55</v>
      </c>
      <c r="AI13" s="167" t="s">
        <v>432</v>
      </c>
      <c r="AJ13" s="167" t="s">
        <v>229</v>
      </c>
      <c r="AK13" s="175"/>
      <c r="AL13" s="152"/>
      <c r="AM13" s="152" t="s">
        <v>367</v>
      </c>
      <c r="AN13" s="233" t="s">
        <v>477</v>
      </c>
      <c r="AO13" s="134"/>
      <c r="AP13" s="134"/>
      <c r="AQ13" s="134"/>
      <c r="AR13" s="134"/>
      <c r="AS13" s="134"/>
      <c r="AT13" s="134"/>
      <c r="AU13" s="134"/>
      <c r="AV13" s="134"/>
      <c r="AW13" s="134"/>
      <c r="AX13" s="134"/>
      <c r="AY13" s="134"/>
      <c r="AZ13" s="134"/>
      <c r="BA13" s="134"/>
      <c r="BB13" s="134"/>
      <c r="BC13" s="134"/>
      <c r="BD13" s="134"/>
      <c r="BE13" s="134"/>
      <c r="BF13" s="134"/>
      <c r="BG13" s="134"/>
      <c r="BH13" s="134"/>
      <c r="BI13" s="134"/>
      <c r="BJ13" s="134"/>
      <c r="BK13" s="134"/>
      <c r="BL13" s="134"/>
      <c r="BM13" s="134"/>
      <c r="BN13" s="134"/>
      <c r="BO13" s="134"/>
      <c r="BP13" s="134"/>
      <c r="BQ13" s="134"/>
      <c r="BR13" s="134"/>
      <c r="BS13" s="134"/>
      <c r="BT13" s="134"/>
      <c r="BU13" s="134"/>
      <c r="BV13" s="134"/>
      <c r="BW13" s="134"/>
      <c r="BX13" s="134"/>
      <c r="BY13" s="134"/>
      <c r="BZ13" s="134"/>
      <c r="CA13" s="134"/>
      <c r="CB13" s="134"/>
      <c r="CC13" s="134"/>
      <c r="CD13" s="134"/>
      <c r="CE13" s="134"/>
      <c r="CF13" s="134"/>
      <c r="CG13" s="134"/>
      <c r="CH13" s="134"/>
      <c r="CI13" s="134"/>
      <c r="CJ13" s="134"/>
      <c r="CK13" s="134"/>
      <c r="CL13" s="134"/>
      <c r="CM13" s="134"/>
      <c r="CN13" s="134"/>
      <c r="CO13" s="134"/>
      <c r="CP13" s="134"/>
      <c r="CQ13" s="134"/>
      <c r="CR13" s="134"/>
      <c r="CS13" s="134"/>
      <c r="CT13" s="213"/>
    </row>
    <row r="1048460" s="131" customFormat="1" ht="13.5"/>
    <row r="1048461" s="131" customFormat="1" ht="13.5"/>
    <row r="1048462" s="131" customFormat="1" ht="13.5"/>
    <row r="1048463" s="131" customFormat="1" ht="13.5"/>
    <row r="1048464" s="131" customFormat="1" ht="13.5"/>
    <row r="1048465" s="131" customFormat="1" ht="13.5"/>
    <row r="1048466" s="131" customFormat="1" ht="13.5"/>
    <row r="1048467" s="131" customFormat="1" ht="13.5"/>
    <row r="1048468" s="131" customFormat="1" ht="13.5"/>
    <row r="1048469" s="131" customFormat="1" ht="13.5"/>
    <row r="1048470" s="131" customFormat="1" ht="13.5"/>
    <row r="1048471" s="131" customFormat="1" ht="13.5"/>
    <row r="1048472" s="131" customFormat="1" ht="13.5"/>
    <row r="1048473" s="131" customFormat="1" ht="13.5"/>
    <row r="1048474" s="131" customFormat="1" ht="13.5"/>
    <row r="1048475" s="131" customFormat="1" ht="13.5"/>
    <row r="1048476" s="131" customFormat="1" ht="13.5"/>
    <row r="1048477" s="131" customFormat="1" ht="13.5"/>
    <row r="1048478" s="131" customFormat="1" ht="13.5"/>
    <row r="1048479" s="131" customFormat="1" ht="13.5"/>
    <row r="1048480" s="131" customFormat="1" ht="13.5"/>
    <row r="1048481" s="131" customFormat="1" ht="13.5"/>
    <row r="1048482" s="131" customFormat="1" ht="13.5"/>
    <row r="1048483" s="131" customFormat="1" ht="13.5"/>
    <row r="1048484" s="131" customFormat="1" ht="13.5"/>
    <row r="1048485" s="131" customFormat="1" ht="13.5"/>
    <row r="1048486" s="131" customFormat="1" ht="13.5"/>
    <row r="1048487" s="131" customFormat="1" ht="13.5"/>
    <row r="1048488" s="131" customFormat="1" ht="13.5"/>
    <row r="1048489" s="131" customFormat="1" ht="13.5"/>
    <row r="1048490" s="131" customFormat="1" ht="13.5"/>
    <row r="1048491" s="131" customFormat="1" ht="13.5"/>
    <row r="1048492" s="131" customFormat="1" ht="13.5"/>
    <row r="1048493" s="131" customFormat="1" ht="13.5"/>
    <row r="1048494" s="131" customFormat="1" ht="13.5"/>
    <row r="1048495" s="131" customFormat="1" ht="13.5"/>
    <row r="1048496" s="131" customFormat="1" ht="13.5"/>
    <row r="1048497" s="131" customFormat="1" ht="13.5"/>
    <row r="1048498" s="131" customFormat="1" ht="13.5"/>
    <row r="1048499" s="131" customFormat="1" ht="13.5"/>
    <row r="1048500" s="131" customFormat="1" ht="13.5"/>
    <row r="1048501" s="131" customFormat="1" ht="13.5"/>
    <row r="1048502" s="131" customFormat="1" ht="13.5"/>
    <row r="1048503" s="131" customFormat="1" ht="13.5"/>
    <row r="1048504" s="131" customFormat="1" ht="13.5"/>
    <row r="1048505" s="131" customFormat="1" ht="13.5"/>
    <row r="1048506" s="131" customFormat="1" ht="13.5"/>
    <row r="1048507" s="131" customFormat="1" ht="13.5"/>
    <row r="1048508" s="131" customFormat="1" ht="13.5"/>
    <row r="1048509" s="131" customFormat="1" ht="13.5"/>
    <row r="1048510" s="131" customFormat="1" ht="13.5"/>
    <row r="1048511" s="131" customFormat="1" ht="13.5"/>
    <row r="1048512" s="131" customFormat="1" ht="13.5"/>
    <row r="1048513" s="131" customFormat="1" ht="13.5"/>
    <row r="1048514" s="131" customFormat="1" ht="13.5"/>
    <row r="1048515" s="131" customFormat="1" ht="13.5"/>
    <row r="1048516" s="131" customFormat="1" ht="13.5"/>
    <row r="1048517" s="131" customFormat="1" ht="13.5"/>
    <row r="1048518" s="131" customFormat="1" ht="13.5"/>
    <row r="1048519" s="131" customFormat="1" ht="13.5"/>
    <row r="1048520" s="131" customFormat="1" ht="13.5"/>
    <row r="1048521" s="131" customFormat="1" ht="13.5"/>
    <row r="1048522" s="131" customFormat="1" ht="13.5"/>
    <row r="1048523" s="131" customFormat="1" ht="13.5"/>
    <row r="1048524" s="131" customFormat="1" ht="13.5"/>
    <row r="1048525" s="131" customFormat="1" ht="13.5"/>
    <row r="1048526" s="131" customFormat="1" ht="13.5"/>
    <row r="1048527" s="131" customFormat="1" ht="13.5"/>
    <row r="1048528" s="131" customFormat="1" ht="13.5"/>
    <row r="1048529" s="131" customFormat="1" ht="13.5"/>
    <row r="1048530" s="131" customFormat="1" ht="13.5"/>
    <row r="1048531" s="131" customFormat="1" ht="13.5"/>
    <row r="1048532" s="131" customFormat="1" ht="13.5"/>
    <row r="1048533" s="131" customFormat="1" ht="13.5"/>
    <row r="1048534" s="131" customFormat="1" ht="13.5"/>
    <row r="1048535" s="131" customFormat="1" ht="13.5"/>
    <row r="1048536" s="131" customFormat="1" ht="13.5"/>
    <row r="1048537" s="131" customFormat="1" ht="13.5"/>
    <row r="1048538" s="131" customFormat="1" ht="13.5"/>
    <row r="1048539" s="131" customFormat="1" ht="13.5"/>
    <row r="1048540" s="131" customFormat="1" ht="13.5"/>
    <row r="1048541" s="131" customFormat="1" ht="13.5"/>
    <row r="1048542" s="131" customFormat="1" ht="13.5"/>
    <row r="1048543" s="131" customFormat="1" ht="13.5"/>
    <row r="1048544" s="131" customFormat="1" ht="13.5"/>
    <row r="1048545" s="131" customFormat="1" ht="13.5"/>
    <row r="1048546" s="131" customFormat="1" ht="13.5"/>
    <row r="1048547" s="131" customFormat="1" ht="13.5"/>
    <row r="1048548" s="131" customFormat="1" ht="13.5"/>
    <row r="1048549" s="131" customFormat="1" ht="13.5"/>
    <row r="1048550" s="131" customFormat="1" ht="13.5"/>
    <row r="1048551" s="131" customFormat="1" ht="13.5"/>
    <row r="1048552" s="131" customFormat="1" ht="13.5"/>
    <row r="1048553" s="131" customFormat="1" ht="13.5"/>
    <row r="1048554" s="131" customFormat="1" ht="13.5"/>
    <row r="1048555" s="131" customFormat="1" ht="13.5"/>
    <row r="1048556" s="131" customFormat="1" ht="13.5"/>
    <row r="1048557" s="131" customFormat="1" ht="13.5"/>
    <row r="1048558" s="131" customFormat="1" ht="13.5"/>
    <row r="1048559" s="131" customFormat="1" ht="13.5"/>
    <row r="1048560" s="131" customFormat="1" ht="13.5"/>
    <row r="1048561" s="131" customFormat="1" ht="13.5"/>
    <row r="1048562" s="131" customFormat="1" ht="13.5"/>
    <row r="1048563" s="131" customFormat="1" ht="13.5"/>
    <row r="1048564" s="131" customFormat="1" ht="13.5"/>
    <row r="1048565" s="131" customFormat="1" ht="13.5"/>
    <row r="1048566" s="131" customFormat="1" ht="13.5"/>
    <row r="1048567" s="131" customFormat="1" ht="13.5"/>
    <row r="1048568" s="131" customFormat="1" ht="13.5"/>
    <row r="1048569" s="131" customFormat="1" ht="13.5"/>
    <row r="1048570" s="131" customFormat="1" ht="13.5"/>
    <row r="1048571" s="131" customFormat="1" ht="13.5"/>
    <row r="1048572" s="131" customFormat="1" ht="13.5"/>
    <row r="1048573" s="131" customFormat="1" ht="13.5"/>
    <row r="1048574" s="131" customFormat="1" ht="13.5"/>
    <row r="1048575" s="131" customFormat="1" ht="13.5"/>
    <row r="1048576" s="131" customFormat="1" ht="13.5"/>
  </sheetData>
  <mergeCells count="27">
    <mergeCell ref="A1:D1"/>
    <mergeCell ref="A2:AJ2"/>
    <mergeCell ref="O3:S3"/>
    <mergeCell ref="U3:W3"/>
    <mergeCell ref="AD3:AH3"/>
    <mergeCell ref="A5:J5"/>
    <mergeCell ref="A3:A4"/>
    <mergeCell ref="B3:B4"/>
    <mergeCell ref="C3:C4"/>
    <mergeCell ref="D3:D4"/>
    <mergeCell ref="E3:E4"/>
    <mergeCell ref="F3:F4"/>
    <mergeCell ref="G3:G4"/>
    <mergeCell ref="H3:H4"/>
    <mergeCell ref="I3:I4"/>
    <mergeCell ref="J3:J4"/>
    <mergeCell ref="K3:K4"/>
    <mergeCell ref="L3:L4"/>
    <mergeCell ref="M3:M4"/>
    <mergeCell ref="N3:N4"/>
    <mergeCell ref="T3:T4"/>
    <mergeCell ref="X3:X4"/>
    <mergeCell ref="Y3:Y4"/>
    <mergeCell ref="Z3:Z4"/>
    <mergeCell ref="AA3:AA4"/>
    <mergeCell ref="AB3:AB4"/>
    <mergeCell ref="AC3:AC4"/>
  </mergeCells>
  <conditionalFormatting sqref="E11:F11">
    <cfRule type="expression" dxfId="0" priority="3">
      <formula>AND(COUNTIF(#REF!,E11)+COUNTIF(#REF!,E11)+COUNTIF(#REF!,E11)+COUNTIF(#REF!,E11)+COUNTIF(#REF!,E11)+COUNTIF(#REF!,E11)+COUNTIF(#REF!,E11)+COUNTIF(#REF!,E11)+COUNTIF(#REF!,E11)+COUNTIF(#REF!,E11)+COUNTIF(#REF!,E11)+COUNTIF(#REF!,E11)&gt;1,NOT(ISBLANK(E11)))</formula>
    </cfRule>
  </conditionalFormatting>
  <conditionalFormatting sqref="E12:F12">
    <cfRule type="expression" dxfId="0" priority="2">
      <formula>AND(COUNTIF(#REF!,E12)+COUNTIF(#REF!,E12)+COUNTIF(#REF!,E12)+COUNTIF(#REF!,E12)+COUNTIF(#REF!,E12)+COUNTIF(#REF!,E12)+COUNTIF(#REF!,E12)+COUNTIF(#REF!,E12)+COUNTIF(#REF!,E12)+COUNTIF(#REF!,E12)+COUNTIF(#REF!,E12)+COUNTIF(#REF!,E12)&gt;1,NOT(ISBLANK(E12)))</formula>
    </cfRule>
  </conditionalFormatting>
  <conditionalFormatting sqref="E13">
    <cfRule type="expression" dxfId="0" priority="1">
      <formula>AND(COUNTIF(#REF!,E13)+COUNTIF(#REF!,E13)+COUNTIF(#REF!,E13)+COUNTIF(#REF!,E13)+COUNTIF(#REF!,E13)+COUNTIF(#REF!,E13)+COUNTIF(#REF!,E13)+COUNTIF(#REF!,E13)+COUNTIF(#REF!,E13)+COUNTIF(#REF!,E13)+COUNTIF(#REF!,E13)+COUNTIF(#REF!,E13)&gt;1,NOT(ISBLANK(E13)))</formula>
    </cfRule>
  </conditionalFormatting>
  <pageMargins left="0.55" right="0.751388888888889" top="0.393055555555556" bottom="0.629166666666667" header="0.5" footer="0.5"/>
  <pageSetup paperSize="8" scale="28" orientation="landscape" horizontalDpi="600"/>
  <headerFooter/>
  <colBreaks count="1" manualBreakCount="1">
    <brk id="40" max="1048575" man="1"/>
  </colBreaks>
  <drawing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AX126"/>
  <sheetViews>
    <sheetView view="pageBreakPreview" zoomScale="26" zoomScaleNormal="100" zoomScaleSheetLayoutView="26" workbookViewId="0">
      <pane xSplit="1" ySplit="7" topLeftCell="B38" activePane="bottomRight" state="frozen"/>
      <selection/>
      <selection pane="topRight"/>
      <selection pane="bottomLeft"/>
      <selection pane="bottomRight" activeCell="U12" sqref="U12"/>
    </sheetView>
  </sheetViews>
  <sheetFormatPr defaultColWidth="8.89166666666667" defaultRowHeight="27"/>
  <cols>
    <col min="1" max="1" width="7.75" style="128" customWidth="1"/>
    <col min="2" max="2" width="11.4083333333333" style="129" customWidth="1"/>
    <col min="3" max="3" width="14.1666666666667" style="130" customWidth="1"/>
    <col min="4" max="4" width="34.1666666666667" style="131" customWidth="1"/>
    <col min="5" max="5" width="10.6333333333333" style="129" customWidth="1"/>
    <col min="6" max="6" width="10.5" style="129" customWidth="1"/>
    <col min="7" max="7" width="9.63333333333333" style="128" customWidth="1"/>
    <col min="8" max="8" width="17.1166666666667" style="129" customWidth="1"/>
    <col min="9" max="9" width="24.4416666666667" style="129" customWidth="1"/>
    <col min="10" max="10" width="173.866666666667" style="131" customWidth="1"/>
    <col min="11" max="22" width="19.5166666666667" style="132" customWidth="1"/>
    <col min="23" max="23" width="12.6" style="133" customWidth="1"/>
    <col min="24" max="25" width="12.6" style="129" customWidth="1"/>
    <col min="26" max="26" width="11.7" style="129" customWidth="1"/>
    <col min="27" max="27" width="11.7" style="131" customWidth="1"/>
    <col min="28" max="28" width="102.408333333333" style="131" customWidth="1"/>
    <col min="29" max="29" width="90.9833333333333" style="131" customWidth="1"/>
    <col min="30" max="30" width="28.2" style="131" customWidth="1"/>
    <col min="31" max="31" width="20.9333333333333" style="131" customWidth="1"/>
    <col min="32" max="32" width="16.6583333333333" style="131" customWidth="1"/>
    <col min="33" max="49" width="8.89166666666667" style="134"/>
    <col min="50" max="16384" width="8.89166666666667" style="131"/>
  </cols>
  <sheetData>
    <row r="1" s="116" customFormat="1" ht="39" customHeight="1" spans="1:49">
      <c r="A1" s="135" t="s">
        <v>0</v>
      </c>
      <c r="B1" s="135"/>
      <c r="C1" s="136"/>
      <c r="D1" s="135"/>
      <c r="E1" s="137"/>
      <c r="F1" s="137"/>
      <c r="G1" s="138"/>
      <c r="H1" s="138"/>
      <c r="I1" s="138"/>
      <c r="J1" s="135" t="s">
        <v>1</v>
      </c>
      <c r="K1" s="168"/>
      <c r="L1" s="169"/>
      <c r="M1" s="169"/>
      <c r="N1" s="169"/>
      <c r="O1" s="169"/>
      <c r="P1" s="169"/>
      <c r="Q1" s="169"/>
      <c r="R1" s="169"/>
      <c r="S1" s="169"/>
      <c r="T1" s="169"/>
      <c r="U1" s="169"/>
      <c r="V1" s="169"/>
      <c r="X1" s="138"/>
      <c r="Y1" s="138"/>
      <c r="Z1" s="138"/>
      <c r="AG1" s="195"/>
      <c r="AH1" s="195"/>
      <c r="AI1" s="195"/>
      <c r="AJ1" s="195"/>
      <c r="AK1" s="195"/>
      <c r="AL1" s="195"/>
      <c r="AM1" s="195"/>
      <c r="AN1" s="195"/>
      <c r="AO1" s="195"/>
      <c r="AP1" s="195"/>
      <c r="AQ1" s="195"/>
      <c r="AR1" s="195"/>
      <c r="AS1" s="195"/>
      <c r="AT1" s="195"/>
      <c r="AU1" s="195"/>
      <c r="AV1" s="195"/>
      <c r="AW1" s="195"/>
    </row>
    <row r="2" s="117" customFormat="1" ht="63" customHeight="1" spans="1:49">
      <c r="A2" s="139" t="s">
        <v>2</v>
      </c>
      <c r="B2" s="139"/>
      <c r="C2" s="140"/>
      <c r="D2" s="139"/>
      <c r="E2" s="139"/>
      <c r="F2" s="139"/>
      <c r="G2" s="139"/>
      <c r="H2" s="139"/>
      <c r="I2" s="139"/>
      <c r="J2" s="139"/>
      <c r="K2" s="170"/>
      <c r="L2" s="170"/>
      <c r="M2" s="170"/>
      <c r="N2" s="170"/>
      <c r="O2" s="170"/>
      <c r="P2" s="170"/>
      <c r="Q2" s="170"/>
      <c r="R2" s="170"/>
      <c r="S2" s="170"/>
      <c r="T2" s="170"/>
      <c r="U2" s="170"/>
      <c r="V2" s="170"/>
      <c r="W2" s="139"/>
      <c r="X2" s="139"/>
      <c r="Y2" s="139"/>
      <c r="Z2" s="139"/>
      <c r="AA2" s="139"/>
      <c r="AB2" s="139"/>
      <c r="AC2" s="139"/>
      <c r="AD2" s="187"/>
      <c r="AE2" s="187"/>
      <c r="AF2" s="187"/>
      <c r="AG2" s="196"/>
      <c r="AH2" s="196"/>
      <c r="AI2" s="196"/>
      <c r="AJ2" s="196"/>
      <c r="AK2" s="196"/>
      <c r="AL2" s="196"/>
      <c r="AM2" s="196"/>
      <c r="AN2" s="196"/>
      <c r="AO2" s="196"/>
      <c r="AP2" s="196"/>
      <c r="AQ2" s="196"/>
      <c r="AR2" s="196"/>
      <c r="AS2" s="196"/>
      <c r="AT2" s="196"/>
      <c r="AU2" s="196"/>
      <c r="AV2" s="196"/>
      <c r="AW2" s="196"/>
    </row>
    <row r="3" s="118" customFormat="1" ht="150" customHeight="1" spans="1:49">
      <c r="A3" s="141" t="s">
        <v>3</v>
      </c>
      <c r="B3" s="141" t="s">
        <v>4</v>
      </c>
      <c r="C3" s="142" t="s">
        <v>5</v>
      </c>
      <c r="D3" s="141" t="s">
        <v>6</v>
      </c>
      <c r="E3" s="141" t="s">
        <v>7</v>
      </c>
      <c r="F3" s="141" t="s">
        <v>8</v>
      </c>
      <c r="G3" s="141" t="s">
        <v>9</v>
      </c>
      <c r="H3" s="141" t="s">
        <v>10</v>
      </c>
      <c r="I3" s="141" t="s">
        <v>11</v>
      </c>
      <c r="J3" s="141" t="s">
        <v>12</v>
      </c>
      <c r="K3" s="141" t="s">
        <v>13</v>
      </c>
      <c r="L3" s="141" t="s">
        <v>14</v>
      </c>
      <c r="M3" s="141"/>
      <c r="N3" s="141" t="s">
        <v>15</v>
      </c>
      <c r="O3" s="142" t="s">
        <v>16</v>
      </c>
      <c r="P3" s="142"/>
      <c r="Q3" s="142"/>
      <c r="R3" s="142"/>
      <c r="S3" s="142"/>
      <c r="T3" s="142"/>
      <c r="U3" s="142"/>
      <c r="V3" s="142"/>
      <c r="W3" s="182" t="s">
        <v>17</v>
      </c>
      <c r="X3" s="182"/>
      <c r="Y3" s="182"/>
      <c r="Z3" s="182"/>
      <c r="AA3" s="182"/>
      <c r="AB3" s="182" t="s">
        <v>18</v>
      </c>
      <c r="AC3" s="182" t="s">
        <v>19</v>
      </c>
      <c r="AD3" s="182" t="s">
        <v>20</v>
      </c>
      <c r="AE3" s="182" t="s">
        <v>21</v>
      </c>
      <c r="AF3" s="182" t="s">
        <v>22</v>
      </c>
      <c r="AG3" s="197"/>
      <c r="AH3" s="198"/>
      <c r="AI3" s="198"/>
      <c r="AJ3" s="198"/>
      <c r="AK3" s="198"/>
      <c r="AL3" s="198"/>
      <c r="AM3" s="198"/>
      <c r="AN3" s="198"/>
      <c r="AO3" s="198"/>
      <c r="AP3" s="198"/>
      <c r="AQ3" s="198"/>
      <c r="AR3" s="198"/>
      <c r="AS3" s="198"/>
      <c r="AT3" s="198"/>
      <c r="AU3" s="198"/>
      <c r="AV3" s="198"/>
      <c r="AW3" s="198"/>
    </row>
    <row r="4" s="118" customFormat="1" ht="150" customHeight="1" spans="1:49">
      <c r="A4" s="141"/>
      <c r="B4" s="141"/>
      <c r="C4" s="142"/>
      <c r="D4" s="141"/>
      <c r="E4" s="141"/>
      <c r="F4" s="141"/>
      <c r="G4" s="141"/>
      <c r="H4" s="141"/>
      <c r="I4" s="141"/>
      <c r="J4" s="141"/>
      <c r="K4" s="141"/>
      <c r="L4" s="141" t="s">
        <v>23</v>
      </c>
      <c r="M4" s="141" t="s">
        <v>24</v>
      </c>
      <c r="N4" s="141"/>
      <c r="O4" s="141" t="s">
        <v>25</v>
      </c>
      <c r="P4" s="171" t="s">
        <v>26</v>
      </c>
      <c r="Q4" s="141" t="s">
        <v>359</v>
      </c>
      <c r="R4" s="141" t="s">
        <v>28</v>
      </c>
      <c r="S4" s="141" t="s">
        <v>29</v>
      </c>
      <c r="T4" s="141" t="s">
        <v>30</v>
      </c>
      <c r="U4" s="141" t="s">
        <v>31</v>
      </c>
      <c r="V4" s="141" t="s">
        <v>32</v>
      </c>
      <c r="W4" s="182" t="s">
        <v>33</v>
      </c>
      <c r="X4" s="182" t="s">
        <v>34</v>
      </c>
      <c r="Y4" s="182" t="s">
        <v>360</v>
      </c>
      <c r="Z4" s="182" t="s">
        <v>36</v>
      </c>
      <c r="AA4" s="182" t="s">
        <v>37</v>
      </c>
      <c r="AB4" s="182"/>
      <c r="AC4" s="182"/>
      <c r="AD4" s="182"/>
      <c r="AE4" s="182"/>
      <c r="AF4" s="182"/>
      <c r="AG4" s="199"/>
      <c r="AH4" s="198"/>
      <c r="AI4" s="198"/>
      <c r="AJ4" s="198"/>
      <c r="AK4" s="198"/>
      <c r="AL4" s="198"/>
      <c r="AM4" s="198"/>
      <c r="AN4" s="198"/>
      <c r="AO4" s="198"/>
      <c r="AP4" s="198"/>
      <c r="AQ4" s="198"/>
      <c r="AR4" s="198"/>
      <c r="AS4" s="198"/>
      <c r="AT4" s="198"/>
      <c r="AU4" s="198"/>
      <c r="AV4" s="198"/>
      <c r="AW4" s="198"/>
    </row>
    <row r="5" s="119" customFormat="1" ht="29" customHeight="1" spans="1:49">
      <c r="A5" s="143"/>
      <c r="B5" s="143"/>
      <c r="C5" s="144"/>
      <c r="D5" s="143"/>
      <c r="E5" s="143"/>
      <c r="F5" s="143"/>
      <c r="G5" s="143"/>
      <c r="H5" s="143"/>
      <c r="I5" s="143"/>
      <c r="J5" s="143"/>
      <c r="K5" s="143"/>
      <c r="L5" s="143"/>
      <c r="M5" s="143"/>
      <c r="N5" s="143"/>
      <c r="O5" s="143"/>
      <c r="P5" s="172"/>
      <c r="Q5" s="143"/>
      <c r="R5" s="143"/>
      <c r="S5" s="143"/>
      <c r="T5" s="143"/>
      <c r="U5" s="143"/>
      <c r="V5" s="143"/>
      <c r="W5" s="143"/>
      <c r="X5" s="143"/>
      <c r="Y5" s="143"/>
      <c r="Z5" s="143"/>
      <c r="AA5" s="143"/>
      <c r="AB5" s="143"/>
      <c r="AC5" s="143"/>
      <c r="AD5" s="143"/>
      <c r="AE5" s="143"/>
      <c r="AF5" s="143"/>
      <c r="AG5" s="200"/>
      <c r="AH5" s="201"/>
      <c r="AI5" s="201"/>
      <c r="AJ5" s="201"/>
      <c r="AK5" s="201"/>
      <c r="AL5" s="201"/>
      <c r="AM5" s="201"/>
      <c r="AN5" s="201"/>
      <c r="AO5" s="201"/>
      <c r="AP5" s="201"/>
      <c r="AQ5" s="201"/>
      <c r="AR5" s="201"/>
      <c r="AS5" s="201"/>
      <c r="AT5" s="201"/>
      <c r="AU5" s="201"/>
      <c r="AV5" s="201"/>
      <c r="AW5" s="201"/>
    </row>
    <row r="6" s="118" customFormat="1" ht="100" customHeight="1" spans="1:49">
      <c r="A6" s="145" t="s">
        <v>38</v>
      </c>
      <c r="B6" s="146"/>
      <c r="C6" s="146"/>
      <c r="D6" s="146"/>
      <c r="E6" s="146"/>
      <c r="F6" s="146"/>
      <c r="G6" s="146"/>
      <c r="H6" s="146"/>
      <c r="I6" s="146"/>
      <c r="J6" s="173"/>
      <c r="K6" s="141">
        <f t="shared" ref="K6:V6" si="0">K7+K56+K74+K102+K110+K118+K121+K126</f>
        <v>13348.48</v>
      </c>
      <c r="L6" s="141">
        <f t="shared" si="0"/>
        <v>19016</v>
      </c>
      <c r="M6" s="141">
        <f t="shared" si="0"/>
        <v>47629</v>
      </c>
      <c r="N6" s="141">
        <f t="shared" si="0"/>
        <v>13131.41</v>
      </c>
      <c r="O6" s="141">
        <f t="shared" si="0"/>
        <v>10002</v>
      </c>
      <c r="P6" s="141">
        <f t="shared" si="0"/>
        <v>2429.41</v>
      </c>
      <c r="Q6" s="141">
        <f t="shared" si="0"/>
        <v>0</v>
      </c>
      <c r="R6" s="141">
        <f t="shared" si="0"/>
        <v>0</v>
      </c>
      <c r="S6" s="141">
        <f t="shared" si="0"/>
        <v>0</v>
      </c>
      <c r="T6" s="141">
        <f t="shared" si="0"/>
        <v>700</v>
      </c>
      <c r="U6" s="141">
        <f t="shared" si="0"/>
        <v>0</v>
      </c>
      <c r="V6" s="141">
        <f t="shared" si="0"/>
        <v>0</v>
      </c>
      <c r="W6" s="183"/>
      <c r="X6" s="183"/>
      <c r="Y6" s="183"/>
      <c r="Z6" s="183"/>
      <c r="AA6" s="183"/>
      <c r="AB6" s="182"/>
      <c r="AC6" s="182"/>
      <c r="AD6" s="182"/>
      <c r="AE6" s="182"/>
      <c r="AF6" s="182"/>
      <c r="AG6" s="182"/>
      <c r="AH6" s="198"/>
      <c r="AI6" s="198"/>
      <c r="AJ6" s="198"/>
      <c r="AK6" s="198"/>
      <c r="AL6" s="198"/>
      <c r="AM6" s="198"/>
      <c r="AN6" s="198"/>
      <c r="AO6" s="198"/>
      <c r="AP6" s="198"/>
      <c r="AQ6" s="198"/>
      <c r="AR6" s="198"/>
      <c r="AS6" s="198"/>
      <c r="AT6" s="198"/>
      <c r="AU6" s="198"/>
      <c r="AV6" s="198"/>
      <c r="AW6" s="198"/>
    </row>
    <row r="7" s="120" customFormat="1" ht="100" customHeight="1" spans="1:49">
      <c r="A7" s="147" t="s">
        <v>39</v>
      </c>
      <c r="B7" s="148" t="s">
        <v>40</v>
      </c>
      <c r="C7" s="148"/>
      <c r="D7" s="148"/>
      <c r="E7" s="149"/>
      <c r="F7" s="149"/>
      <c r="G7" s="149"/>
      <c r="H7" s="149"/>
      <c r="I7" s="149"/>
      <c r="J7" s="148"/>
      <c r="K7" s="174">
        <f t="shared" ref="K7:V7" si="1">K8+K19+K30+K38+K49+K44</f>
        <v>8490.736</v>
      </c>
      <c r="L7" s="174">
        <f t="shared" si="1"/>
        <v>10870</v>
      </c>
      <c r="M7" s="174">
        <f t="shared" si="1"/>
        <v>35572</v>
      </c>
      <c r="N7" s="174">
        <f t="shared" si="1"/>
        <v>7410</v>
      </c>
      <c r="O7" s="174">
        <f t="shared" si="1"/>
        <v>6600</v>
      </c>
      <c r="P7" s="174">
        <f t="shared" si="1"/>
        <v>810</v>
      </c>
      <c r="Q7" s="174">
        <f t="shared" si="1"/>
        <v>0</v>
      </c>
      <c r="R7" s="174">
        <f t="shared" si="1"/>
        <v>0</v>
      </c>
      <c r="S7" s="174">
        <f t="shared" si="1"/>
        <v>0</v>
      </c>
      <c r="T7" s="174">
        <f t="shared" si="1"/>
        <v>0</v>
      </c>
      <c r="U7" s="174">
        <f t="shared" si="1"/>
        <v>0</v>
      </c>
      <c r="V7" s="174">
        <f t="shared" si="1"/>
        <v>0</v>
      </c>
      <c r="W7" s="183"/>
      <c r="X7" s="183"/>
      <c r="Y7" s="183"/>
      <c r="Z7" s="183"/>
      <c r="AA7" s="188"/>
      <c r="AB7" s="189"/>
      <c r="AC7" s="189"/>
      <c r="AD7" s="189"/>
      <c r="AE7" s="189"/>
      <c r="AF7" s="189"/>
      <c r="AG7" s="202"/>
      <c r="AH7" s="203"/>
      <c r="AI7" s="203"/>
      <c r="AJ7" s="203"/>
      <c r="AK7" s="203"/>
      <c r="AL7" s="203"/>
      <c r="AM7" s="203"/>
      <c r="AN7" s="203"/>
      <c r="AO7" s="203"/>
      <c r="AP7" s="203"/>
      <c r="AQ7" s="203"/>
      <c r="AR7" s="203"/>
      <c r="AS7" s="203"/>
      <c r="AT7" s="203"/>
      <c r="AU7" s="203"/>
      <c r="AV7" s="203"/>
      <c r="AW7" s="203"/>
    </row>
    <row r="8" s="120" customFormat="1" ht="100" customHeight="1" spans="1:49">
      <c r="A8" s="147" t="s">
        <v>41</v>
      </c>
      <c r="B8" s="150" t="s">
        <v>42</v>
      </c>
      <c r="C8" s="150"/>
      <c r="D8" s="150"/>
      <c r="E8" s="149"/>
      <c r="F8" s="149"/>
      <c r="G8" s="149"/>
      <c r="H8" s="149"/>
      <c r="I8" s="149"/>
      <c r="J8" s="150"/>
      <c r="K8" s="174">
        <f t="shared" ref="K8:V8" si="2">K9+K11+K13+K14+K15+K17</f>
        <v>4575</v>
      </c>
      <c r="L8" s="174">
        <f t="shared" si="2"/>
        <v>4575</v>
      </c>
      <c r="M8" s="174">
        <f t="shared" si="2"/>
        <v>18741</v>
      </c>
      <c r="N8" s="174">
        <f t="shared" si="2"/>
        <v>2500</v>
      </c>
      <c r="O8" s="174">
        <f t="shared" si="2"/>
        <v>2500</v>
      </c>
      <c r="P8" s="174">
        <f t="shared" si="2"/>
        <v>0</v>
      </c>
      <c r="Q8" s="174">
        <f t="shared" si="2"/>
        <v>0</v>
      </c>
      <c r="R8" s="174">
        <f t="shared" si="2"/>
        <v>0</v>
      </c>
      <c r="S8" s="174">
        <f t="shared" si="2"/>
        <v>0</v>
      </c>
      <c r="T8" s="174">
        <f t="shared" si="2"/>
        <v>0</v>
      </c>
      <c r="U8" s="174">
        <f t="shared" si="2"/>
        <v>0</v>
      </c>
      <c r="V8" s="174">
        <f t="shared" si="2"/>
        <v>0</v>
      </c>
      <c r="W8" s="183"/>
      <c r="X8" s="183"/>
      <c r="Y8" s="183"/>
      <c r="Z8" s="183"/>
      <c r="AA8" s="188"/>
      <c r="AB8" s="189"/>
      <c r="AC8" s="189"/>
      <c r="AD8" s="189"/>
      <c r="AE8" s="189"/>
      <c r="AF8" s="189"/>
      <c r="AG8" s="202"/>
      <c r="AH8" s="203"/>
      <c r="AI8" s="203"/>
      <c r="AJ8" s="203"/>
      <c r="AK8" s="203"/>
      <c r="AL8" s="203"/>
      <c r="AM8" s="203"/>
      <c r="AN8" s="203"/>
      <c r="AO8" s="203"/>
      <c r="AP8" s="203"/>
      <c r="AQ8" s="203"/>
      <c r="AR8" s="203"/>
      <c r="AS8" s="203"/>
      <c r="AT8" s="203"/>
      <c r="AU8" s="203"/>
      <c r="AV8" s="203"/>
      <c r="AW8" s="203"/>
    </row>
    <row r="9" s="120" customFormat="1" ht="100" customHeight="1" spans="1:49">
      <c r="A9" s="147" t="s">
        <v>58</v>
      </c>
      <c r="B9" s="150" t="s">
        <v>59</v>
      </c>
      <c r="C9" s="150"/>
      <c r="D9" s="150"/>
      <c r="E9" s="149"/>
      <c r="F9" s="149"/>
      <c r="G9" s="149"/>
      <c r="H9" s="149"/>
      <c r="I9" s="149"/>
      <c r="J9" s="150"/>
      <c r="K9" s="174">
        <f t="shared" ref="K9:V9" si="3">SUM(K10)</f>
        <v>350</v>
      </c>
      <c r="L9" s="174">
        <f t="shared" si="3"/>
        <v>350</v>
      </c>
      <c r="M9" s="174">
        <f t="shared" si="3"/>
        <v>1598</v>
      </c>
      <c r="N9" s="174">
        <f t="shared" si="3"/>
        <v>39</v>
      </c>
      <c r="O9" s="174">
        <f t="shared" si="3"/>
        <v>39</v>
      </c>
      <c r="P9" s="174">
        <f t="shared" si="3"/>
        <v>0</v>
      </c>
      <c r="Q9" s="174">
        <f t="shared" si="3"/>
        <v>0</v>
      </c>
      <c r="R9" s="174">
        <f t="shared" si="3"/>
        <v>0</v>
      </c>
      <c r="S9" s="174">
        <f t="shared" si="3"/>
        <v>0</v>
      </c>
      <c r="T9" s="174">
        <f t="shared" si="3"/>
        <v>0</v>
      </c>
      <c r="U9" s="174">
        <f t="shared" si="3"/>
        <v>0</v>
      </c>
      <c r="V9" s="174">
        <f t="shared" si="3"/>
        <v>0</v>
      </c>
      <c r="W9" s="183"/>
      <c r="X9" s="183"/>
      <c r="Y9" s="183"/>
      <c r="Z9" s="183"/>
      <c r="AA9" s="188"/>
      <c r="AB9" s="189"/>
      <c r="AC9" s="189"/>
      <c r="AD9" s="189"/>
      <c r="AE9" s="189"/>
      <c r="AF9" s="189"/>
      <c r="AG9" s="202"/>
      <c r="AH9" s="203"/>
      <c r="AI9" s="203"/>
      <c r="AJ9" s="203"/>
      <c r="AK9" s="203"/>
      <c r="AL9" s="203"/>
      <c r="AM9" s="203"/>
      <c r="AN9" s="203"/>
      <c r="AO9" s="203"/>
      <c r="AP9" s="203"/>
      <c r="AQ9" s="203"/>
      <c r="AR9" s="203"/>
      <c r="AS9" s="203"/>
      <c r="AT9" s="203"/>
      <c r="AU9" s="203"/>
      <c r="AV9" s="203"/>
      <c r="AW9" s="203"/>
    </row>
    <row r="10" s="121" customFormat="1" ht="353" customHeight="1" spans="1:50">
      <c r="A10" s="151">
        <v>1</v>
      </c>
      <c r="B10" s="152" t="s">
        <v>361</v>
      </c>
      <c r="C10" s="152">
        <v>2025</v>
      </c>
      <c r="D10" s="153" t="s">
        <v>362</v>
      </c>
      <c r="E10" s="154" t="s">
        <v>40</v>
      </c>
      <c r="F10" s="154" t="s">
        <v>46</v>
      </c>
      <c r="G10" s="152" t="s">
        <v>47</v>
      </c>
      <c r="H10" s="152" t="s">
        <v>48</v>
      </c>
      <c r="I10" s="152" t="s">
        <v>49</v>
      </c>
      <c r="J10" s="153" t="s">
        <v>363</v>
      </c>
      <c r="K10" s="175">
        <v>350</v>
      </c>
      <c r="L10" s="175">
        <v>350</v>
      </c>
      <c r="M10" s="175">
        <v>1598</v>
      </c>
      <c r="N10" s="175">
        <v>39</v>
      </c>
      <c r="O10" s="175">
        <v>39</v>
      </c>
      <c r="P10" s="175"/>
      <c r="Q10" s="175"/>
      <c r="R10" s="175"/>
      <c r="S10" s="175"/>
      <c r="T10" s="175"/>
      <c r="U10" s="175"/>
      <c r="V10" s="175"/>
      <c r="W10" s="152" t="s">
        <v>48</v>
      </c>
      <c r="X10" s="152" t="s">
        <v>364</v>
      </c>
      <c r="Y10" s="152" t="s">
        <v>72</v>
      </c>
      <c r="Z10" s="152" t="s">
        <v>54</v>
      </c>
      <c r="AA10" s="175" t="s">
        <v>55</v>
      </c>
      <c r="AB10" s="152" t="s">
        <v>365</v>
      </c>
      <c r="AC10" s="152" t="s">
        <v>366</v>
      </c>
      <c r="AD10" s="175" t="s">
        <v>402</v>
      </c>
      <c r="AE10" s="152" t="s">
        <v>403</v>
      </c>
      <c r="AF10" s="152" t="s">
        <v>367</v>
      </c>
      <c r="AG10" s="204" t="s">
        <v>368</v>
      </c>
      <c r="AH10" s="205"/>
      <c r="AI10" s="205"/>
      <c r="AJ10" s="205"/>
      <c r="AK10" s="205"/>
      <c r="AL10" s="205"/>
      <c r="AM10" s="205"/>
      <c r="AN10" s="205"/>
      <c r="AO10" s="205"/>
      <c r="AP10" s="205"/>
      <c r="AQ10" s="205"/>
      <c r="AR10" s="205"/>
      <c r="AS10" s="205"/>
      <c r="AT10" s="205"/>
      <c r="AU10" s="205"/>
      <c r="AV10" s="205"/>
      <c r="AW10" s="205"/>
      <c r="AX10" s="211"/>
    </row>
    <row r="11" s="120" customFormat="1" ht="100" customHeight="1" spans="1:49">
      <c r="A11" s="147" t="s">
        <v>58</v>
      </c>
      <c r="B11" s="150" t="s">
        <v>60</v>
      </c>
      <c r="C11" s="150"/>
      <c r="D11" s="150"/>
      <c r="E11" s="149"/>
      <c r="F11" s="149"/>
      <c r="G11" s="149"/>
      <c r="H11" s="149"/>
      <c r="I11" s="149"/>
      <c r="J11" s="150"/>
      <c r="K11" s="174">
        <f t="shared" ref="K11:V11" si="4">SUM(K12)</f>
        <v>3600</v>
      </c>
      <c r="L11" s="174">
        <f t="shared" si="4"/>
        <v>3600</v>
      </c>
      <c r="M11" s="174">
        <f t="shared" si="4"/>
        <v>14580</v>
      </c>
      <c r="N11" s="174">
        <f t="shared" si="4"/>
        <v>2346</v>
      </c>
      <c r="O11" s="174">
        <f t="shared" si="4"/>
        <v>2346</v>
      </c>
      <c r="P11" s="174">
        <f t="shared" si="4"/>
        <v>0</v>
      </c>
      <c r="Q11" s="174">
        <f t="shared" si="4"/>
        <v>0</v>
      </c>
      <c r="R11" s="174">
        <f t="shared" si="4"/>
        <v>0</v>
      </c>
      <c r="S11" s="174">
        <f t="shared" si="4"/>
        <v>0</v>
      </c>
      <c r="T11" s="174">
        <f t="shared" si="4"/>
        <v>0</v>
      </c>
      <c r="U11" s="174">
        <f t="shared" si="4"/>
        <v>0</v>
      </c>
      <c r="V11" s="174">
        <f t="shared" si="4"/>
        <v>0</v>
      </c>
      <c r="W11" s="183"/>
      <c r="X11" s="183"/>
      <c r="Y11" s="183"/>
      <c r="Z11" s="183"/>
      <c r="AA11" s="188"/>
      <c r="AB11" s="189"/>
      <c r="AC11" s="189"/>
      <c r="AD11" s="189"/>
      <c r="AE11" s="189"/>
      <c r="AF11" s="189"/>
      <c r="AG11" s="202"/>
      <c r="AH11" s="203"/>
      <c r="AI11" s="203"/>
      <c r="AJ11" s="203"/>
      <c r="AK11" s="203"/>
      <c r="AL11" s="203"/>
      <c r="AM11" s="203"/>
      <c r="AN11" s="203"/>
      <c r="AO11" s="203"/>
      <c r="AP11" s="203"/>
      <c r="AQ11" s="203"/>
      <c r="AR11" s="203"/>
      <c r="AS11" s="203"/>
      <c r="AT11" s="203"/>
      <c r="AU11" s="203"/>
      <c r="AV11" s="203"/>
      <c r="AW11" s="203"/>
    </row>
    <row r="12" s="121" customFormat="1" ht="409" customHeight="1" spans="1:50">
      <c r="A12" s="151">
        <v>2</v>
      </c>
      <c r="B12" s="152" t="s">
        <v>369</v>
      </c>
      <c r="C12" s="152">
        <v>2025</v>
      </c>
      <c r="D12" s="153" t="s">
        <v>370</v>
      </c>
      <c r="E12" s="154" t="s">
        <v>40</v>
      </c>
      <c r="F12" s="154" t="s">
        <v>46</v>
      </c>
      <c r="G12" s="152" t="s">
        <v>47</v>
      </c>
      <c r="H12" s="152" t="s">
        <v>48</v>
      </c>
      <c r="I12" s="152" t="s">
        <v>49</v>
      </c>
      <c r="J12" s="176" t="s">
        <v>371</v>
      </c>
      <c r="K12" s="175">
        <v>3600</v>
      </c>
      <c r="L12" s="175">
        <v>3600</v>
      </c>
      <c r="M12" s="175">
        <v>14580</v>
      </c>
      <c r="N12" s="175">
        <v>2346</v>
      </c>
      <c r="O12" s="175">
        <v>2346</v>
      </c>
      <c r="P12" s="175"/>
      <c r="Q12" s="175"/>
      <c r="R12" s="175"/>
      <c r="S12" s="175"/>
      <c r="T12" s="175"/>
      <c r="U12" s="175"/>
      <c r="V12" s="175"/>
      <c r="W12" s="152" t="s">
        <v>48</v>
      </c>
      <c r="X12" s="152" t="s">
        <v>364</v>
      </c>
      <c r="Y12" s="152" t="s">
        <v>72</v>
      </c>
      <c r="Z12" s="152" t="s">
        <v>54</v>
      </c>
      <c r="AA12" s="175" t="s">
        <v>55</v>
      </c>
      <c r="AB12" s="152" t="s">
        <v>372</v>
      </c>
      <c r="AC12" s="167" t="s">
        <v>373</v>
      </c>
      <c r="AD12" s="175" t="s">
        <v>402</v>
      </c>
      <c r="AE12" s="152" t="s">
        <v>403</v>
      </c>
      <c r="AF12" s="152" t="s">
        <v>367</v>
      </c>
      <c r="AG12" s="204" t="s">
        <v>368</v>
      </c>
      <c r="AH12" s="205"/>
      <c r="AI12" s="205"/>
      <c r="AJ12" s="205"/>
      <c r="AK12" s="205"/>
      <c r="AL12" s="205"/>
      <c r="AM12" s="205"/>
      <c r="AN12" s="205"/>
      <c r="AO12" s="205"/>
      <c r="AP12" s="205"/>
      <c r="AQ12" s="205"/>
      <c r="AR12" s="205"/>
      <c r="AS12" s="205"/>
      <c r="AT12" s="205"/>
      <c r="AU12" s="205"/>
      <c r="AV12" s="205"/>
      <c r="AW12" s="205"/>
      <c r="AX12" s="211"/>
    </row>
    <row r="13" s="120" customFormat="1" ht="100" customHeight="1" spans="1:49">
      <c r="A13" s="155" t="s">
        <v>58</v>
      </c>
      <c r="B13" s="150" t="s">
        <v>61</v>
      </c>
      <c r="C13" s="150"/>
      <c r="D13" s="150"/>
      <c r="E13" s="149"/>
      <c r="F13" s="149"/>
      <c r="G13" s="149"/>
      <c r="H13" s="149"/>
      <c r="I13" s="149"/>
      <c r="J13" s="150"/>
      <c r="K13" s="174"/>
      <c r="L13" s="174"/>
      <c r="M13" s="174"/>
      <c r="N13" s="174"/>
      <c r="O13" s="174"/>
      <c r="P13" s="174"/>
      <c r="Q13" s="174"/>
      <c r="R13" s="174"/>
      <c r="S13" s="174"/>
      <c r="T13" s="174"/>
      <c r="U13" s="174"/>
      <c r="V13" s="174"/>
      <c r="W13" s="183"/>
      <c r="X13" s="183"/>
      <c r="Y13" s="183"/>
      <c r="Z13" s="183"/>
      <c r="AA13" s="188"/>
      <c r="AB13" s="189"/>
      <c r="AC13" s="189"/>
      <c r="AD13" s="189"/>
      <c r="AE13" s="189"/>
      <c r="AF13" s="189"/>
      <c r="AG13" s="202"/>
      <c r="AH13" s="203"/>
      <c r="AI13" s="203"/>
      <c r="AJ13" s="203"/>
      <c r="AK13" s="203"/>
      <c r="AL13" s="203"/>
      <c r="AM13" s="203"/>
      <c r="AN13" s="203"/>
      <c r="AO13" s="203"/>
      <c r="AP13" s="203"/>
      <c r="AQ13" s="203"/>
      <c r="AR13" s="203"/>
      <c r="AS13" s="203"/>
      <c r="AT13" s="203"/>
      <c r="AU13" s="203"/>
      <c r="AV13" s="203"/>
      <c r="AW13" s="203"/>
    </row>
    <row r="14" s="120" customFormat="1" ht="100" customHeight="1" spans="1:49">
      <c r="A14" s="155" t="s">
        <v>58</v>
      </c>
      <c r="B14" s="150" t="s">
        <v>62</v>
      </c>
      <c r="C14" s="150"/>
      <c r="D14" s="150"/>
      <c r="E14" s="149"/>
      <c r="F14" s="149"/>
      <c r="G14" s="149"/>
      <c r="H14" s="149"/>
      <c r="I14" s="149"/>
      <c r="J14" s="150"/>
      <c r="K14" s="174"/>
      <c r="L14" s="174"/>
      <c r="M14" s="174"/>
      <c r="N14" s="174"/>
      <c r="O14" s="174"/>
      <c r="P14" s="174"/>
      <c r="Q14" s="174"/>
      <c r="R14" s="174"/>
      <c r="S14" s="174"/>
      <c r="T14" s="174"/>
      <c r="U14" s="174"/>
      <c r="V14" s="174"/>
      <c r="W14" s="183"/>
      <c r="X14" s="183"/>
      <c r="Y14" s="183"/>
      <c r="Z14" s="183"/>
      <c r="AA14" s="188"/>
      <c r="AB14" s="189"/>
      <c r="AC14" s="189"/>
      <c r="AD14" s="189"/>
      <c r="AE14" s="189"/>
      <c r="AF14" s="189"/>
      <c r="AG14" s="202"/>
      <c r="AH14" s="203"/>
      <c r="AI14" s="203"/>
      <c r="AJ14" s="203"/>
      <c r="AK14" s="203"/>
      <c r="AL14" s="203"/>
      <c r="AM14" s="203"/>
      <c r="AN14" s="203"/>
      <c r="AO14" s="203"/>
      <c r="AP14" s="203"/>
      <c r="AQ14" s="203"/>
      <c r="AR14" s="203"/>
      <c r="AS14" s="203"/>
      <c r="AT14" s="203"/>
      <c r="AU14" s="203"/>
      <c r="AV14" s="203"/>
      <c r="AW14" s="203"/>
    </row>
    <row r="15" s="120" customFormat="1" ht="100" customHeight="1" spans="1:49">
      <c r="A15" s="155" t="s">
        <v>58</v>
      </c>
      <c r="B15" s="150" t="s">
        <v>63</v>
      </c>
      <c r="C15" s="150"/>
      <c r="D15" s="150"/>
      <c r="E15" s="149"/>
      <c r="F15" s="149"/>
      <c r="G15" s="149"/>
      <c r="H15" s="149"/>
      <c r="I15" s="149"/>
      <c r="J15" s="150"/>
      <c r="K15" s="174">
        <f t="shared" ref="K15:W15" si="5">SUM(K16)</f>
        <v>550</v>
      </c>
      <c r="L15" s="174">
        <f t="shared" si="5"/>
        <v>550</v>
      </c>
      <c r="M15" s="174">
        <f t="shared" si="5"/>
        <v>2263</v>
      </c>
      <c r="N15" s="174">
        <f t="shared" si="5"/>
        <v>55</v>
      </c>
      <c r="O15" s="174">
        <f t="shared" si="5"/>
        <v>55</v>
      </c>
      <c r="P15" s="174">
        <f t="shared" si="5"/>
        <v>0</v>
      </c>
      <c r="Q15" s="174">
        <f t="shared" si="5"/>
        <v>0</v>
      </c>
      <c r="R15" s="174">
        <f t="shared" si="5"/>
        <v>0</v>
      </c>
      <c r="S15" s="174">
        <f t="shared" si="5"/>
        <v>0</v>
      </c>
      <c r="T15" s="174">
        <f t="shared" si="5"/>
        <v>0</v>
      </c>
      <c r="U15" s="174">
        <f t="shared" si="5"/>
        <v>0</v>
      </c>
      <c r="V15" s="174">
        <f t="shared" si="5"/>
        <v>0</v>
      </c>
      <c r="W15" s="183">
        <f t="shared" si="5"/>
        <v>0</v>
      </c>
      <c r="X15" s="183"/>
      <c r="Y15" s="183"/>
      <c r="Z15" s="183"/>
      <c r="AA15" s="188"/>
      <c r="AB15" s="189"/>
      <c r="AC15" s="189"/>
      <c r="AD15" s="189"/>
      <c r="AE15" s="189"/>
      <c r="AF15" s="189"/>
      <c r="AG15" s="202"/>
      <c r="AH15" s="203"/>
      <c r="AI15" s="203"/>
      <c r="AJ15" s="203"/>
      <c r="AK15" s="203"/>
      <c r="AL15" s="203"/>
      <c r="AM15" s="203"/>
      <c r="AN15" s="203"/>
      <c r="AO15" s="203"/>
      <c r="AP15" s="203"/>
      <c r="AQ15" s="203"/>
      <c r="AR15" s="203"/>
      <c r="AS15" s="203"/>
      <c r="AT15" s="203"/>
      <c r="AU15" s="203"/>
      <c r="AV15" s="203"/>
      <c r="AW15" s="203"/>
    </row>
    <row r="16" s="121" customFormat="1" ht="300" customHeight="1" spans="1:50">
      <c r="A16" s="151">
        <v>3</v>
      </c>
      <c r="B16" s="152" t="s">
        <v>374</v>
      </c>
      <c r="C16" s="152">
        <v>2025</v>
      </c>
      <c r="D16" s="153" t="s">
        <v>375</v>
      </c>
      <c r="E16" s="154" t="s">
        <v>40</v>
      </c>
      <c r="F16" s="154" t="s">
        <v>46</v>
      </c>
      <c r="G16" s="152" t="s">
        <v>47</v>
      </c>
      <c r="H16" s="152" t="s">
        <v>48</v>
      </c>
      <c r="I16" s="152" t="s">
        <v>49</v>
      </c>
      <c r="J16" s="177" t="s">
        <v>376</v>
      </c>
      <c r="K16" s="175">
        <v>550</v>
      </c>
      <c r="L16" s="175">
        <v>550</v>
      </c>
      <c r="M16" s="175">
        <v>2263</v>
      </c>
      <c r="N16" s="175">
        <v>55</v>
      </c>
      <c r="O16" s="175">
        <v>55</v>
      </c>
      <c r="P16" s="175"/>
      <c r="Q16" s="175"/>
      <c r="R16" s="175"/>
      <c r="S16" s="175"/>
      <c r="T16" s="175"/>
      <c r="U16" s="175"/>
      <c r="V16" s="175"/>
      <c r="W16" s="152" t="s">
        <v>48</v>
      </c>
      <c r="X16" s="152" t="s">
        <v>364</v>
      </c>
      <c r="Y16" s="152" t="s">
        <v>72</v>
      </c>
      <c r="Z16" s="152" t="s">
        <v>54</v>
      </c>
      <c r="AA16" s="175" t="s">
        <v>55</v>
      </c>
      <c r="AB16" s="152" t="s">
        <v>377</v>
      </c>
      <c r="AC16" s="152" t="s">
        <v>378</v>
      </c>
      <c r="AD16" s="175" t="s">
        <v>402</v>
      </c>
      <c r="AE16" s="152" t="s">
        <v>403</v>
      </c>
      <c r="AF16" s="152" t="s">
        <v>367</v>
      </c>
      <c r="AG16" s="204" t="s">
        <v>368</v>
      </c>
      <c r="AH16" s="205"/>
      <c r="AI16" s="205"/>
      <c r="AJ16" s="205"/>
      <c r="AK16" s="205"/>
      <c r="AL16" s="205"/>
      <c r="AM16" s="205"/>
      <c r="AN16" s="205"/>
      <c r="AO16" s="205"/>
      <c r="AP16" s="205"/>
      <c r="AQ16" s="205"/>
      <c r="AR16" s="205"/>
      <c r="AS16" s="205"/>
      <c r="AT16" s="205"/>
      <c r="AU16" s="205"/>
      <c r="AV16" s="205"/>
      <c r="AW16" s="205"/>
      <c r="AX16" s="211"/>
    </row>
    <row r="17" s="120" customFormat="1" ht="100" customHeight="1" spans="1:49">
      <c r="A17" s="155" t="s">
        <v>58</v>
      </c>
      <c r="B17" s="150" t="s">
        <v>64</v>
      </c>
      <c r="C17" s="150"/>
      <c r="D17" s="150"/>
      <c r="E17" s="149"/>
      <c r="F17" s="149"/>
      <c r="G17" s="149"/>
      <c r="H17" s="149"/>
      <c r="I17" s="149"/>
      <c r="J17" s="150"/>
      <c r="K17" s="174">
        <f t="shared" ref="K17:V17" si="6">SUM(K18)</f>
        <v>75</v>
      </c>
      <c r="L17" s="174">
        <f t="shared" si="6"/>
        <v>75</v>
      </c>
      <c r="M17" s="174">
        <f t="shared" si="6"/>
        <v>300</v>
      </c>
      <c r="N17" s="174">
        <f t="shared" si="6"/>
        <v>60</v>
      </c>
      <c r="O17" s="174">
        <f t="shared" si="6"/>
        <v>60</v>
      </c>
      <c r="P17" s="174">
        <f t="shared" si="6"/>
        <v>0</v>
      </c>
      <c r="Q17" s="174">
        <f t="shared" si="6"/>
        <v>0</v>
      </c>
      <c r="R17" s="174">
        <f t="shared" si="6"/>
        <v>0</v>
      </c>
      <c r="S17" s="174">
        <f t="shared" si="6"/>
        <v>0</v>
      </c>
      <c r="T17" s="174">
        <f t="shared" si="6"/>
        <v>0</v>
      </c>
      <c r="U17" s="174">
        <f t="shared" si="6"/>
        <v>0</v>
      </c>
      <c r="V17" s="174">
        <f t="shared" si="6"/>
        <v>0</v>
      </c>
      <c r="W17" s="183"/>
      <c r="X17" s="183"/>
      <c r="Y17" s="183"/>
      <c r="Z17" s="183"/>
      <c r="AA17" s="188"/>
      <c r="AB17" s="189"/>
      <c r="AC17" s="189"/>
      <c r="AD17" s="189"/>
      <c r="AE17" s="189"/>
      <c r="AF17" s="189"/>
      <c r="AG17" s="202"/>
      <c r="AH17" s="203"/>
      <c r="AI17" s="203"/>
      <c r="AJ17" s="203"/>
      <c r="AK17" s="203"/>
      <c r="AL17" s="203"/>
      <c r="AM17" s="203"/>
      <c r="AN17" s="203"/>
      <c r="AO17" s="203"/>
      <c r="AP17" s="203"/>
      <c r="AQ17" s="203"/>
      <c r="AR17" s="203"/>
      <c r="AS17" s="203"/>
      <c r="AT17" s="203"/>
      <c r="AU17" s="203"/>
      <c r="AV17" s="203"/>
      <c r="AW17" s="203"/>
    </row>
    <row r="18" s="121" customFormat="1" ht="295" customHeight="1" spans="1:50">
      <c r="A18" s="151">
        <v>4</v>
      </c>
      <c r="B18" s="152" t="s">
        <v>379</v>
      </c>
      <c r="C18" s="152">
        <v>2025</v>
      </c>
      <c r="D18" s="153" t="s">
        <v>380</v>
      </c>
      <c r="E18" s="154" t="s">
        <v>168</v>
      </c>
      <c r="F18" s="154" t="s">
        <v>64</v>
      </c>
      <c r="G18" s="152" t="s">
        <v>47</v>
      </c>
      <c r="H18" s="152" t="s">
        <v>48</v>
      </c>
      <c r="I18" s="152" t="s">
        <v>49</v>
      </c>
      <c r="J18" s="177" t="s">
        <v>381</v>
      </c>
      <c r="K18" s="175">
        <v>75</v>
      </c>
      <c r="L18" s="175">
        <v>75</v>
      </c>
      <c r="M18" s="175">
        <v>300</v>
      </c>
      <c r="N18" s="175">
        <v>60</v>
      </c>
      <c r="O18" s="175">
        <v>60</v>
      </c>
      <c r="P18" s="175"/>
      <c r="Q18" s="175"/>
      <c r="R18" s="175"/>
      <c r="S18" s="175"/>
      <c r="T18" s="175"/>
      <c r="U18" s="175"/>
      <c r="V18" s="175"/>
      <c r="W18" s="152" t="s">
        <v>48</v>
      </c>
      <c r="X18" s="152" t="s">
        <v>364</v>
      </c>
      <c r="Y18" s="152" t="s">
        <v>174</v>
      </c>
      <c r="Z18" s="152" t="s">
        <v>175</v>
      </c>
      <c r="AA18" s="175" t="s">
        <v>55</v>
      </c>
      <c r="AB18" s="152" t="s">
        <v>382</v>
      </c>
      <c r="AC18" s="152" t="s">
        <v>383</v>
      </c>
      <c r="AD18" s="175" t="s">
        <v>402</v>
      </c>
      <c r="AE18" s="152" t="s">
        <v>403</v>
      </c>
      <c r="AF18" s="152" t="s">
        <v>367</v>
      </c>
      <c r="AH18" s="205"/>
      <c r="AI18" s="205"/>
      <c r="AJ18" s="205"/>
      <c r="AK18" s="205"/>
      <c r="AL18" s="205"/>
      <c r="AM18" s="205"/>
      <c r="AN18" s="205"/>
      <c r="AO18" s="205"/>
      <c r="AP18" s="205"/>
      <c r="AQ18" s="205"/>
      <c r="AR18" s="205"/>
      <c r="AS18" s="205"/>
      <c r="AT18" s="205"/>
      <c r="AU18" s="205"/>
      <c r="AV18" s="205"/>
      <c r="AW18" s="205"/>
      <c r="AX18" s="211"/>
    </row>
    <row r="19" s="120" customFormat="1" ht="100" customHeight="1" spans="1:49">
      <c r="A19" s="156" t="s">
        <v>41</v>
      </c>
      <c r="B19" s="148" t="s">
        <v>46</v>
      </c>
      <c r="C19" s="148"/>
      <c r="D19" s="148"/>
      <c r="E19" s="149"/>
      <c r="F19" s="149"/>
      <c r="G19" s="149"/>
      <c r="H19" s="149"/>
      <c r="I19" s="149"/>
      <c r="J19" s="148"/>
      <c r="K19" s="174">
        <f t="shared" ref="K19:V19" si="7">K20+K21+K23+K24+K28+K29</f>
        <v>2584</v>
      </c>
      <c r="L19" s="174">
        <f t="shared" si="7"/>
        <v>3891</v>
      </c>
      <c r="M19" s="174">
        <f t="shared" si="7"/>
        <v>12978</v>
      </c>
      <c r="N19" s="174">
        <f t="shared" si="7"/>
        <v>2550</v>
      </c>
      <c r="O19" s="174">
        <f t="shared" si="7"/>
        <v>2550</v>
      </c>
      <c r="P19" s="174">
        <f t="shared" si="7"/>
        <v>0</v>
      </c>
      <c r="Q19" s="174">
        <f t="shared" si="7"/>
        <v>0</v>
      </c>
      <c r="R19" s="174">
        <f t="shared" si="7"/>
        <v>0</v>
      </c>
      <c r="S19" s="174">
        <f t="shared" si="7"/>
        <v>0</v>
      </c>
      <c r="T19" s="174">
        <f t="shared" si="7"/>
        <v>0</v>
      </c>
      <c r="U19" s="174">
        <f t="shared" si="7"/>
        <v>0</v>
      </c>
      <c r="V19" s="174">
        <f t="shared" si="7"/>
        <v>0</v>
      </c>
      <c r="W19" s="183"/>
      <c r="X19" s="183"/>
      <c r="Y19" s="183"/>
      <c r="Z19" s="183"/>
      <c r="AA19" s="188"/>
      <c r="AB19" s="189"/>
      <c r="AC19" s="189"/>
      <c r="AD19" s="189"/>
      <c r="AE19" s="189"/>
      <c r="AF19" s="189"/>
      <c r="AG19" s="202"/>
      <c r="AH19" s="203"/>
      <c r="AI19" s="203"/>
      <c r="AJ19" s="203"/>
      <c r="AK19" s="203"/>
      <c r="AL19" s="203"/>
      <c r="AM19" s="203"/>
      <c r="AN19" s="203"/>
      <c r="AO19" s="203"/>
      <c r="AP19" s="203"/>
      <c r="AQ19" s="203"/>
      <c r="AR19" s="203"/>
      <c r="AS19" s="203"/>
      <c r="AT19" s="203"/>
      <c r="AU19" s="203"/>
      <c r="AV19" s="203"/>
      <c r="AW19" s="203"/>
    </row>
    <row r="20" s="122" customFormat="1" ht="100" customHeight="1" spans="1:49">
      <c r="A20" s="156" t="s">
        <v>58</v>
      </c>
      <c r="B20" s="150" t="s">
        <v>65</v>
      </c>
      <c r="C20" s="150"/>
      <c r="D20" s="150"/>
      <c r="E20" s="149"/>
      <c r="F20" s="149"/>
      <c r="G20" s="149"/>
      <c r="H20" s="149"/>
      <c r="I20" s="149"/>
      <c r="J20" s="150"/>
      <c r="K20" s="178"/>
      <c r="L20" s="178"/>
      <c r="M20" s="178"/>
      <c r="N20" s="178"/>
      <c r="O20" s="178"/>
      <c r="P20" s="178"/>
      <c r="Q20" s="178"/>
      <c r="R20" s="178"/>
      <c r="S20" s="178"/>
      <c r="T20" s="178"/>
      <c r="U20" s="178"/>
      <c r="V20" s="178"/>
      <c r="W20" s="184"/>
      <c r="X20" s="184"/>
      <c r="Y20" s="184"/>
      <c r="Z20" s="184"/>
      <c r="AA20" s="190"/>
      <c r="AB20" s="190"/>
      <c r="AC20" s="190"/>
      <c r="AD20" s="190"/>
      <c r="AE20" s="190"/>
      <c r="AF20" s="190"/>
      <c r="AG20" s="190"/>
      <c r="AH20" s="206"/>
      <c r="AI20" s="206"/>
      <c r="AJ20" s="206"/>
      <c r="AK20" s="206"/>
      <c r="AL20" s="206"/>
      <c r="AM20" s="206"/>
      <c r="AN20" s="206"/>
      <c r="AO20" s="206"/>
      <c r="AP20" s="206"/>
      <c r="AQ20" s="206"/>
      <c r="AR20" s="206"/>
      <c r="AS20" s="206"/>
      <c r="AT20" s="206"/>
      <c r="AU20" s="206"/>
      <c r="AV20" s="206"/>
      <c r="AW20" s="206"/>
    </row>
    <row r="21" s="122" customFormat="1" ht="100" customHeight="1" spans="1:49">
      <c r="A21" s="156" t="s">
        <v>58</v>
      </c>
      <c r="B21" s="150" t="s">
        <v>66</v>
      </c>
      <c r="C21" s="150"/>
      <c r="D21" s="150"/>
      <c r="E21" s="149"/>
      <c r="F21" s="149"/>
      <c r="G21" s="149"/>
      <c r="H21" s="149"/>
      <c r="I21" s="149"/>
      <c r="J21" s="150"/>
      <c r="K21" s="178">
        <f t="shared" ref="K21:V21" si="8">SUM(K22:K22)</f>
        <v>4</v>
      </c>
      <c r="L21" s="178">
        <f t="shared" si="8"/>
        <v>1700</v>
      </c>
      <c r="M21" s="178">
        <f t="shared" si="8"/>
        <v>4129</v>
      </c>
      <c r="N21" s="178">
        <f t="shared" si="8"/>
        <v>1156</v>
      </c>
      <c r="O21" s="178">
        <f t="shared" si="8"/>
        <v>1156</v>
      </c>
      <c r="P21" s="178">
        <f t="shared" si="8"/>
        <v>0</v>
      </c>
      <c r="Q21" s="178">
        <f t="shared" si="8"/>
        <v>0</v>
      </c>
      <c r="R21" s="178">
        <f t="shared" si="8"/>
        <v>0</v>
      </c>
      <c r="S21" s="178">
        <f t="shared" si="8"/>
        <v>0</v>
      </c>
      <c r="T21" s="178">
        <f t="shared" si="8"/>
        <v>0</v>
      </c>
      <c r="U21" s="178">
        <f t="shared" si="8"/>
        <v>0</v>
      </c>
      <c r="V21" s="178">
        <f t="shared" si="8"/>
        <v>0</v>
      </c>
      <c r="W21" s="184"/>
      <c r="X21" s="184"/>
      <c r="Y21" s="184"/>
      <c r="Z21" s="184"/>
      <c r="AA21" s="190"/>
      <c r="AB21" s="190"/>
      <c r="AC21" s="190"/>
      <c r="AD21" s="190"/>
      <c r="AE21" s="190"/>
      <c r="AF21" s="190"/>
      <c r="AG21" s="190"/>
      <c r="AH21" s="206"/>
      <c r="AI21" s="206"/>
      <c r="AJ21" s="206"/>
      <c r="AK21" s="206"/>
      <c r="AL21" s="206"/>
      <c r="AM21" s="206"/>
      <c r="AN21" s="206"/>
      <c r="AO21" s="206"/>
      <c r="AP21" s="206"/>
      <c r="AQ21" s="206"/>
      <c r="AR21" s="206"/>
      <c r="AS21" s="206"/>
      <c r="AT21" s="206"/>
      <c r="AU21" s="206"/>
      <c r="AV21" s="206"/>
      <c r="AW21" s="206"/>
    </row>
    <row r="22" s="123" customFormat="1" ht="409" customHeight="1" spans="1:50">
      <c r="A22" s="157">
        <v>5</v>
      </c>
      <c r="B22" s="158" t="s">
        <v>67</v>
      </c>
      <c r="C22" s="158">
        <v>2025</v>
      </c>
      <c r="D22" s="159" t="s">
        <v>68</v>
      </c>
      <c r="E22" s="160" t="s">
        <v>40</v>
      </c>
      <c r="F22" s="160" t="s">
        <v>66</v>
      </c>
      <c r="G22" s="158" t="s">
        <v>47</v>
      </c>
      <c r="H22" s="158" t="s">
        <v>69</v>
      </c>
      <c r="I22" s="158" t="s">
        <v>70</v>
      </c>
      <c r="J22" s="179" t="s">
        <v>71</v>
      </c>
      <c r="K22" s="158">
        <v>4</v>
      </c>
      <c r="L22" s="158">
        <f>788+912</f>
        <v>1700</v>
      </c>
      <c r="M22" s="158">
        <f>2878+1251</f>
        <v>4129</v>
      </c>
      <c r="N22" s="158">
        <f>1090+66</f>
        <v>1156</v>
      </c>
      <c r="O22" s="158">
        <f>1090+66</f>
        <v>1156</v>
      </c>
      <c r="P22" s="158"/>
      <c r="Q22" s="158"/>
      <c r="R22" s="158"/>
      <c r="S22" s="158"/>
      <c r="T22" s="158"/>
      <c r="U22" s="158"/>
      <c r="V22" s="158"/>
      <c r="W22" s="158" t="s">
        <v>72</v>
      </c>
      <c r="X22" s="158" t="s">
        <v>54</v>
      </c>
      <c r="Y22" s="158" t="s">
        <v>72</v>
      </c>
      <c r="Z22" s="158" t="s">
        <v>54</v>
      </c>
      <c r="AA22" s="158" t="s">
        <v>55</v>
      </c>
      <c r="AB22" s="191" t="s">
        <v>384</v>
      </c>
      <c r="AC22" s="191" t="s">
        <v>74</v>
      </c>
      <c r="AD22" s="175" t="s">
        <v>402</v>
      </c>
      <c r="AE22" s="152" t="s">
        <v>403</v>
      </c>
      <c r="AF22" s="158" t="s">
        <v>367</v>
      </c>
      <c r="AG22" s="207" t="s">
        <v>368</v>
      </c>
      <c r="AH22" s="208"/>
      <c r="AI22" s="208"/>
      <c r="AJ22" s="208"/>
      <c r="AK22" s="208"/>
      <c r="AL22" s="208"/>
      <c r="AM22" s="208"/>
      <c r="AN22" s="208"/>
      <c r="AO22" s="208"/>
      <c r="AP22" s="208"/>
      <c r="AQ22" s="208"/>
      <c r="AR22" s="208"/>
      <c r="AS22" s="208"/>
      <c r="AT22" s="208"/>
      <c r="AU22" s="208"/>
      <c r="AV22" s="208"/>
      <c r="AW22" s="208"/>
      <c r="AX22" s="212"/>
    </row>
    <row r="23" s="122" customFormat="1" ht="100" customHeight="1" spans="1:49">
      <c r="A23" s="156" t="s">
        <v>58</v>
      </c>
      <c r="B23" s="148" t="s">
        <v>75</v>
      </c>
      <c r="C23" s="148"/>
      <c r="D23" s="148"/>
      <c r="E23" s="149"/>
      <c r="F23" s="149"/>
      <c r="G23" s="149"/>
      <c r="H23" s="149"/>
      <c r="I23" s="149"/>
      <c r="J23" s="148"/>
      <c r="K23" s="178"/>
      <c r="L23" s="178"/>
      <c r="M23" s="178"/>
      <c r="N23" s="178"/>
      <c r="O23" s="178"/>
      <c r="P23" s="178"/>
      <c r="Q23" s="178"/>
      <c r="R23" s="178"/>
      <c r="S23" s="178"/>
      <c r="T23" s="178"/>
      <c r="U23" s="178"/>
      <c r="V23" s="178"/>
      <c r="W23" s="184"/>
      <c r="X23" s="184"/>
      <c r="Y23" s="184"/>
      <c r="Z23" s="184"/>
      <c r="AA23" s="190"/>
      <c r="AB23" s="190"/>
      <c r="AC23" s="190"/>
      <c r="AD23" s="190"/>
      <c r="AE23" s="190"/>
      <c r="AF23" s="190"/>
      <c r="AG23" s="190"/>
      <c r="AH23" s="206"/>
      <c r="AI23" s="206"/>
      <c r="AJ23" s="206"/>
      <c r="AK23" s="206"/>
      <c r="AL23" s="206"/>
      <c r="AM23" s="206"/>
      <c r="AN23" s="206"/>
      <c r="AO23" s="206"/>
      <c r="AP23" s="206"/>
      <c r="AQ23" s="206"/>
      <c r="AR23" s="206"/>
      <c r="AS23" s="206"/>
      <c r="AT23" s="206"/>
      <c r="AU23" s="206"/>
      <c r="AV23" s="206"/>
      <c r="AW23" s="206"/>
    </row>
    <row r="24" s="122" customFormat="1" ht="100" customHeight="1" spans="1:49">
      <c r="A24" s="156" t="s">
        <v>58</v>
      </c>
      <c r="B24" s="148" t="s">
        <v>76</v>
      </c>
      <c r="C24" s="148"/>
      <c r="D24" s="148"/>
      <c r="E24" s="149"/>
      <c r="F24" s="149"/>
      <c r="G24" s="149"/>
      <c r="H24" s="149"/>
      <c r="I24" s="149"/>
      <c r="J24" s="148"/>
      <c r="K24" s="178">
        <f t="shared" ref="K24:V24" si="9">SUM(K25:K27)</f>
        <v>2580</v>
      </c>
      <c r="L24" s="178">
        <f t="shared" si="9"/>
        <v>2191</v>
      </c>
      <c r="M24" s="178">
        <f t="shared" si="9"/>
        <v>8849</v>
      </c>
      <c r="N24" s="178">
        <f t="shared" si="9"/>
        <v>1394</v>
      </c>
      <c r="O24" s="178">
        <f t="shared" si="9"/>
        <v>1394</v>
      </c>
      <c r="P24" s="178">
        <f t="shared" si="9"/>
        <v>0</v>
      </c>
      <c r="Q24" s="178">
        <f t="shared" si="9"/>
        <v>0</v>
      </c>
      <c r="R24" s="178">
        <f t="shared" si="9"/>
        <v>0</v>
      </c>
      <c r="S24" s="178">
        <f t="shared" si="9"/>
        <v>0</v>
      </c>
      <c r="T24" s="178">
        <f t="shared" si="9"/>
        <v>0</v>
      </c>
      <c r="U24" s="178">
        <f t="shared" si="9"/>
        <v>0</v>
      </c>
      <c r="V24" s="178">
        <f t="shared" si="9"/>
        <v>0</v>
      </c>
      <c r="W24" s="184"/>
      <c r="X24" s="184"/>
      <c r="Y24" s="184"/>
      <c r="Z24" s="184"/>
      <c r="AA24" s="190"/>
      <c r="AB24" s="190"/>
      <c r="AC24" s="190"/>
      <c r="AD24" s="190"/>
      <c r="AE24" s="190"/>
      <c r="AF24" s="190"/>
      <c r="AG24" s="190"/>
      <c r="AH24" s="206"/>
      <c r="AI24" s="206"/>
      <c r="AJ24" s="206"/>
      <c r="AK24" s="206"/>
      <c r="AL24" s="206"/>
      <c r="AM24" s="206"/>
      <c r="AN24" s="206"/>
      <c r="AO24" s="206"/>
      <c r="AP24" s="206"/>
      <c r="AQ24" s="206"/>
      <c r="AR24" s="206"/>
      <c r="AS24" s="206"/>
      <c r="AT24" s="206"/>
      <c r="AU24" s="206"/>
      <c r="AV24" s="206"/>
      <c r="AW24" s="206"/>
    </row>
    <row r="25" s="124" customFormat="1" ht="184" customHeight="1" spans="1:50">
      <c r="A25" s="151">
        <v>6</v>
      </c>
      <c r="B25" s="152" t="s">
        <v>77</v>
      </c>
      <c r="C25" s="161">
        <v>2025</v>
      </c>
      <c r="D25" s="153" t="s">
        <v>78</v>
      </c>
      <c r="E25" s="154" t="s">
        <v>40</v>
      </c>
      <c r="F25" s="154" t="s">
        <v>79</v>
      </c>
      <c r="G25" s="154" t="s">
        <v>47</v>
      </c>
      <c r="H25" s="154" t="s">
        <v>385</v>
      </c>
      <c r="I25" s="154" t="s">
        <v>81</v>
      </c>
      <c r="J25" s="153" t="s">
        <v>386</v>
      </c>
      <c r="K25" s="154">
        <v>500</v>
      </c>
      <c r="L25" s="154">
        <v>882</v>
      </c>
      <c r="M25" s="154">
        <v>2546</v>
      </c>
      <c r="N25" s="154">
        <v>150</v>
      </c>
      <c r="O25" s="152">
        <v>150</v>
      </c>
      <c r="P25" s="154"/>
      <c r="Q25" s="154"/>
      <c r="R25" s="154"/>
      <c r="S25" s="154"/>
      <c r="T25" s="154"/>
      <c r="U25" s="154"/>
      <c r="V25" s="154"/>
      <c r="W25" s="154" t="s">
        <v>83</v>
      </c>
      <c r="X25" s="154" t="s">
        <v>84</v>
      </c>
      <c r="Y25" s="154" t="s">
        <v>92</v>
      </c>
      <c r="Z25" s="152" t="s">
        <v>93</v>
      </c>
      <c r="AA25" s="152" t="s">
        <v>55</v>
      </c>
      <c r="AB25" s="167" t="s">
        <v>85</v>
      </c>
      <c r="AC25" s="167" t="s">
        <v>86</v>
      </c>
      <c r="AD25" s="175" t="s">
        <v>402</v>
      </c>
      <c r="AE25" s="152" t="s">
        <v>403</v>
      </c>
      <c r="AF25" s="152" t="s">
        <v>367</v>
      </c>
      <c r="AG25" s="204" t="s">
        <v>368</v>
      </c>
      <c r="AH25" s="134"/>
      <c r="AI25" s="134"/>
      <c r="AJ25" s="134"/>
      <c r="AK25" s="134"/>
      <c r="AL25" s="134"/>
      <c r="AM25" s="134"/>
      <c r="AN25" s="134"/>
      <c r="AO25" s="134"/>
      <c r="AP25" s="134"/>
      <c r="AQ25" s="134"/>
      <c r="AR25" s="134"/>
      <c r="AS25" s="134"/>
      <c r="AT25" s="134"/>
      <c r="AU25" s="134"/>
      <c r="AV25" s="134"/>
      <c r="AW25" s="134"/>
      <c r="AX25" s="213"/>
    </row>
    <row r="26" s="124" customFormat="1" ht="225" customHeight="1" spans="1:50">
      <c r="A26" s="151">
        <v>7</v>
      </c>
      <c r="B26" s="152" t="s">
        <v>87</v>
      </c>
      <c r="C26" s="161">
        <v>2025</v>
      </c>
      <c r="D26" s="153" t="s">
        <v>88</v>
      </c>
      <c r="E26" s="154" t="s">
        <v>40</v>
      </c>
      <c r="F26" s="154" t="s">
        <v>65</v>
      </c>
      <c r="G26" s="152" t="s">
        <v>47</v>
      </c>
      <c r="H26" s="152" t="s">
        <v>89</v>
      </c>
      <c r="I26" s="152" t="s">
        <v>90</v>
      </c>
      <c r="J26" s="167" t="s">
        <v>91</v>
      </c>
      <c r="K26" s="152">
        <v>280</v>
      </c>
      <c r="L26" s="152">
        <v>650</v>
      </c>
      <c r="M26" s="152">
        <v>3500</v>
      </c>
      <c r="N26" s="152">
        <v>44</v>
      </c>
      <c r="O26" s="152">
        <v>44</v>
      </c>
      <c r="P26" s="152"/>
      <c r="Q26" s="152"/>
      <c r="R26" s="152"/>
      <c r="S26" s="152"/>
      <c r="T26" s="152"/>
      <c r="U26" s="152"/>
      <c r="V26" s="152"/>
      <c r="W26" s="152" t="s">
        <v>92</v>
      </c>
      <c r="X26" s="152" t="s">
        <v>93</v>
      </c>
      <c r="Y26" s="152" t="s">
        <v>92</v>
      </c>
      <c r="Z26" s="152" t="s">
        <v>93</v>
      </c>
      <c r="AA26" s="152" t="s">
        <v>55</v>
      </c>
      <c r="AB26" s="167" t="s">
        <v>388</v>
      </c>
      <c r="AC26" s="167" t="s">
        <v>94</v>
      </c>
      <c r="AD26" s="175" t="s">
        <v>402</v>
      </c>
      <c r="AE26" s="152" t="s">
        <v>403</v>
      </c>
      <c r="AF26" s="152" t="s">
        <v>367</v>
      </c>
      <c r="AG26" s="204" t="s">
        <v>368</v>
      </c>
      <c r="AH26" s="134"/>
      <c r="AI26" s="134"/>
      <c r="AJ26" s="134"/>
      <c r="AK26" s="134"/>
      <c r="AL26" s="134"/>
      <c r="AM26" s="134"/>
      <c r="AN26" s="134"/>
      <c r="AO26" s="134"/>
      <c r="AP26" s="134"/>
      <c r="AQ26" s="134"/>
      <c r="AR26" s="134"/>
      <c r="AS26" s="134"/>
      <c r="AT26" s="134"/>
      <c r="AU26" s="134"/>
      <c r="AV26" s="134"/>
      <c r="AW26" s="134"/>
      <c r="AX26" s="213"/>
    </row>
    <row r="27" s="123" customFormat="1" ht="409" customHeight="1" spans="1:50">
      <c r="A27" s="157">
        <v>8</v>
      </c>
      <c r="B27" s="158" t="s">
        <v>303</v>
      </c>
      <c r="C27" s="162">
        <v>2025</v>
      </c>
      <c r="D27" s="163" t="s">
        <v>304</v>
      </c>
      <c r="E27" s="160" t="s">
        <v>40</v>
      </c>
      <c r="F27" s="160" t="s">
        <v>65</v>
      </c>
      <c r="G27" s="160" t="s">
        <v>47</v>
      </c>
      <c r="H27" s="160" t="s">
        <v>305</v>
      </c>
      <c r="I27" s="160" t="s">
        <v>70</v>
      </c>
      <c r="J27" s="163" t="s">
        <v>389</v>
      </c>
      <c r="K27" s="158">
        <v>1800</v>
      </c>
      <c r="L27" s="158">
        <v>659</v>
      </c>
      <c r="M27" s="158">
        <v>2803</v>
      </c>
      <c r="N27" s="158">
        <v>1200</v>
      </c>
      <c r="O27" s="158">
        <v>1200</v>
      </c>
      <c r="P27" s="158"/>
      <c r="Q27" s="158"/>
      <c r="R27" s="158"/>
      <c r="S27" s="158"/>
      <c r="T27" s="158"/>
      <c r="U27" s="158"/>
      <c r="V27" s="158"/>
      <c r="W27" s="160" t="s">
        <v>83</v>
      </c>
      <c r="X27" s="160" t="s">
        <v>84</v>
      </c>
      <c r="Y27" s="158" t="s">
        <v>72</v>
      </c>
      <c r="Z27" s="158" t="s">
        <v>54</v>
      </c>
      <c r="AA27" s="158" t="s">
        <v>55</v>
      </c>
      <c r="AB27" s="163" t="s">
        <v>390</v>
      </c>
      <c r="AC27" s="163" t="s">
        <v>308</v>
      </c>
      <c r="AD27" s="175" t="s">
        <v>402</v>
      </c>
      <c r="AE27" s="152" t="s">
        <v>403</v>
      </c>
      <c r="AF27" s="158" t="s">
        <v>367</v>
      </c>
      <c r="AG27" s="207" t="s">
        <v>368</v>
      </c>
      <c r="AH27" s="208"/>
      <c r="AI27" s="208"/>
      <c r="AJ27" s="208"/>
      <c r="AK27" s="208"/>
      <c r="AL27" s="208"/>
      <c r="AM27" s="208"/>
      <c r="AN27" s="208"/>
      <c r="AO27" s="208"/>
      <c r="AP27" s="208"/>
      <c r="AQ27" s="208"/>
      <c r="AR27" s="208"/>
      <c r="AS27" s="208"/>
      <c r="AT27" s="208"/>
      <c r="AU27" s="208"/>
      <c r="AV27" s="208"/>
      <c r="AW27" s="208"/>
      <c r="AX27" s="212"/>
    </row>
    <row r="28" s="125" customFormat="1" ht="100" customHeight="1" spans="1:49">
      <c r="A28" s="156" t="s">
        <v>58</v>
      </c>
      <c r="B28" s="148" t="s">
        <v>95</v>
      </c>
      <c r="C28" s="148"/>
      <c r="D28" s="148"/>
      <c r="E28" s="149"/>
      <c r="F28" s="149"/>
      <c r="G28" s="149"/>
      <c r="H28" s="149"/>
      <c r="I28" s="149"/>
      <c r="J28" s="148"/>
      <c r="K28" s="174"/>
      <c r="L28" s="174"/>
      <c r="M28" s="174"/>
      <c r="N28" s="174"/>
      <c r="O28" s="174"/>
      <c r="P28" s="174"/>
      <c r="Q28" s="174"/>
      <c r="R28" s="174"/>
      <c r="S28" s="174"/>
      <c r="T28" s="174"/>
      <c r="U28" s="174"/>
      <c r="V28" s="174"/>
      <c r="W28" s="185"/>
      <c r="X28" s="185"/>
      <c r="Y28" s="185"/>
      <c r="Z28" s="185"/>
      <c r="AA28" s="192"/>
      <c r="AB28" s="192"/>
      <c r="AC28" s="192"/>
      <c r="AD28" s="192"/>
      <c r="AE28" s="192"/>
      <c r="AF28" s="192"/>
      <c r="AG28" s="192"/>
      <c r="AH28" s="209"/>
      <c r="AI28" s="209"/>
      <c r="AJ28" s="209"/>
      <c r="AK28" s="209"/>
      <c r="AL28" s="209"/>
      <c r="AM28" s="209"/>
      <c r="AN28" s="209"/>
      <c r="AO28" s="209"/>
      <c r="AP28" s="209"/>
      <c r="AQ28" s="209"/>
      <c r="AR28" s="209"/>
      <c r="AS28" s="209"/>
      <c r="AT28" s="209"/>
      <c r="AU28" s="209"/>
      <c r="AV28" s="209"/>
      <c r="AW28" s="209"/>
    </row>
    <row r="29" s="125" customFormat="1" ht="100" customHeight="1" spans="1:49">
      <c r="A29" s="156" t="s">
        <v>58</v>
      </c>
      <c r="B29" s="148" t="s">
        <v>96</v>
      </c>
      <c r="C29" s="148"/>
      <c r="D29" s="148"/>
      <c r="E29" s="149"/>
      <c r="F29" s="149"/>
      <c r="G29" s="149"/>
      <c r="H29" s="149"/>
      <c r="I29" s="149"/>
      <c r="J29" s="148"/>
      <c r="K29" s="174">
        <v>0</v>
      </c>
      <c r="L29" s="174">
        <v>0</v>
      </c>
      <c r="M29" s="174">
        <v>0</v>
      </c>
      <c r="N29" s="174">
        <v>0</v>
      </c>
      <c r="O29" s="174">
        <v>0</v>
      </c>
      <c r="P29" s="174">
        <v>0</v>
      </c>
      <c r="Q29" s="174">
        <v>0</v>
      </c>
      <c r="R29" s="174">
        <v>0</v>
      </c>
      <c r="S29" s="174">
        <v>0</v>
      </c>
      <c r="T29" s="174">
        <v>0</v>
      </c>
      <c r="U29" s="174">
        <v>0</v>
      </c>
      <c r="V29" s="174">
        <v>0</v>
      </c>
      <c r="W29" s="185"/>
      <c r="X29" s="185"/>
      <c r="Y29" s="185"/>
      <c r="Z29" s="185"/>
      <c r="AA29" s="192"/>
      <c r="AB29" s="192"/>
      <c r="AC29" s="192"/>
      <c r="AD29" s="192"/>
      <c r="AE29" s="192"/>
      <c r="AF29" s="192"/>
      <c r="AG29" s="192"/>
      <c r="AH29" s="209"/>
      <c r="AI29" s="209"/>
      <c r="AJ29" s="209"/>
      <c r="AK29" s="209"/>
      <c r="AL29" s="209"/>
      <c r="AM29" s="209"/>
      <c r="AN29" s="209"/>
      <c r="AO29" s="209"/>
      <c r="AP29" s="209"/>
      <c r="AQ29" s="209"/>
      <c r="AR29" s="209"/>
      <c r="AS29" s="209"/>
      <c r="AT29" s="209"/>
      <c r="AU29" s="209"/>
      <c r="AV29" s="209"/>
      <c r="AW29" s="209"/>
    </row>
    <row r="30" s="125" customFormat="1" ht="100" customHeight="1" spans="1:49">
      <c r="A30" s="156" t="s">
        <v>41</v>
      </c>
      <c r="B30" s="148" t="s">
        <v>104</v>
      </c>
      <c r="C30" s="148"/>
      <c r="D30" s="148"/>
      <c r="E30" s="149"/>
      <c r="F30" s="149"/>
      <c r="G30" s="149"/>
      <c r="H30" s="149"/>
      <c r="I30" s="149"/>
      <c r="J30" s="148"/>
      <c r="K30" s="174">
        <f t="shared" ref="K30:V30" si="10">K31+K32+K36+K37</f>
        <v>1300</v>
      </c>
      <c r="L30" s="174">
        <f t="shared" si="10"/>
        <v>1012</v>
      </c>
      <c r="M30" s="174">
        <f t="shared" si="10"/>
        <v>3527</v>
      </c>
      <c r="N30" s="174">
        <f t="shared" si="10"/>
        <v>650</v>
      </c>
      <c r="O30" s="174">
        <f t="shared" si="10"/>
        <v>650</v>
      </c>
      <c r="P30" s="174">
        <f t="shared" si="10"/>
        <v>0</v>
      </c>
      <c r="Q30" s="174">
        <f t="shared" si="10"/>
        <v>0</v>
      </c>
      <c r="R30" s="174">
        <f t="shared" si="10"/>
        <v>0</v>
      </c>
      <c r="S30" s="174">
        <f t="shared" si="10"/>
        <v>0</v>
      </c>
      <c r="T30" s="174">
        <f t="shared" si="10"/>
        <v>0</v>
      </c>
      <c r="U30" s="174">
        <f t="shared" si="10"/>
        <v>0</v>
      </c>
      <c r="V30" s="174">
        <f t="shared" si="10"/>
        <v>0</v>
      </c>
      <c r="W30" s="185"/>
      <c r="X30" s="185"/>
      <c r="Y30" s="185"/>
      <c r="Z30" s="185"/>
      <c r="AA30" s="192"/>
      <c r="AB30" s="192"/>
      <c r="AC30" s="192"/>
      <c r="AD30" s="192"/>
      <c r="AE30" s="192"/>
      <c r="AF30" s="192"/>
      <c r="AG30" s="192"/>
      <c r="AH30" s="209"/>
      <c r="AI30" s="209"/>
      <c r="AJ30" s="209"/>
      <c r="AK30" s="209"/>
      <c r="AL30" s="209"/>
      <c r="AM30" s="209"/>
      <c r="AN30" s="209"/>
      <c r="AO30" s="209"/>
      <c r="AP30" s="209"/>
      <c r="AQ30" s="209"/>
      <c r="AR30" s="209"/>
      <c r="AS30" s="209"/>
      <c r="AT30" s="209"/>
      <c r="AU30" s="209"/>
      <c r="AV30" s="209"/>
      <c r="AW30" s="209"/>
    </row>
    <row r="31" s="125" customFormat="1" ht="100" customHeight="1" spans="1:49">
      <c r="A31" s="156" t="s">
        <v>58</v>
      </c>
      <c r="B31" s="148" t="s">
        <v>105</v>
      </c>
      <c r="C31" s="148"/>
      <c r="D31" s="148"/>
      <c r="E31" s="149"/>
      <c r="F31" s="149"/>
      <c r="G31" s="149"/>
      <c r="H31" s="149"/>
      <c r="I31" s="149"/>
      <c r="J31" s="148"/>
      <c r="K31" s="174"/>
      <c r="L31" s="174"/>
      <c r="M31" s="174"/>
      <c r="N31" s="174"/>
      <c r="O31" s="174"/>
      <c r="P31" s="174"/>
      <c r="Q31" s="174"/>
      <c r="R31" s="174"/>
      <c r="S31" s="174"/>
      <c r="T31" s="174"/>
      <c r="U31" s="174"/>
      <c r="V31" s="174"/>
      <c r="W31" s="185"/>
      <c r="X31" s="185"/>
      <c r="Y31" s="185"/>
      <c r="Z31" s="185"/>
      <c r="AA31" s="192"/>
      <c r="AB31" s="192"/>
      <c r="AC31" s="192"/>
      <c r="AD31" s="192"/>
      <c r="AE31" s="192"/>
      <c r="AF31" s="192"/>
      <c r="AG31" s="192"/>
      <c r="AH31" s="209"/>
      <c r="AI31" s="209"/>
      <c r="AJ31" s="209"/>
      <c r="AK31" s="209"/>
      <c r="AL31" s="209"/>
      <c r="AM31" s="209"/>
      <c r="AN31" s="209"/>
      <c r="AO31" s="209"/>
      <c r="AP31" s="209"/>
      <c r="AQ31" s="209"/>
      <c r="AR31" s="209"/>
      <c r="AS31" s="209"/>
      <c r="AT31" s="209"/>
      <c r="AU31" s="209"/>
      <c r="AV31" s="209"/>
      <c r="AW31" s="209"/>
    </row>
    <row r="32" s="125" customFormat="1" ht="100" customHeight="1" spans="1:49">
      <c r="A32" s="156" t="s">
        <v>58</v>
      </c>
      <c r="B32" s="148" t="s">
        <v>106</v>
      </c>
      <c r="C32" s="148"/>
      <c r="D32" s="148"/>
      <c r="E32" s="149"/>
      <c r="F32" s="149"/>
      <c r="G32" s="149"/>
      <c r="H32" s="149"/>
      <c r="I32" s="149"/>
      <c r="J32" s="148"/>
      <c r="K32" s="174">
        <f t="shared" ref="K32:V32" si="11">SUM(K33:K35)</f>
        <v>1300</v>
      </c>
      <c r="L32" s="174">
        <f t="shared" si="11"/>
        <v>1012</v>
      </c>
      <c r="M32" s="174">
        <f t="shared" si="11"/>
        <v>3527</v>
      </c>
      <c r="N32" s="174">
        <f t="shared" si="11"/>
        <v>650</v>
      </c>
      <c r="O32" s="174">
        <f t="shared" si="11"/>
        <v>650</v>
      </c>
      <c r="P32" s="174">
        <f t="shared" si="11"/>
        <v>0</v>
      </c>
      <c r="Q32" s="174">
        <f t="shared" si="11"/>
        <v>0</v>
      </c>
      <c r="R32" s="174">
        <f t="shared" si="11"/>
        <v>0</v>
      </c>
      <c r="S32" s="174">
        <f t="shared" si="11"/>
        <v>0</v>
      </c>
      <c r="T32" s="174">
        <f t="shared" si="11"/>
        <v>0</v>
      </c>
      <c r="U32" s="174">
        <f t="shared" si="11"/>
        <v>0</v>
      </c>
      <c r="V32" s="174">
        <f t="shared" si="11"/>
        <v>0</v>
      </c>
      <c r="W32" s="185"/>
      <c r="X32" s="185"/>
      <c r="Y32" s="185"/>
      <c r="Z32" s="185"/>
      <c r="AA32" s="192"/>
      <c r="AB32" s="192"/>
      <c r="AC32" s="192"/>
      <c r="AD32" s="192"/>
      <c r="AE32" s="192"/>
      <c r="AF32" s="192"/>
      <c r="AG32" s="192"/>
      <c r="AH32" s="209"/>
      <c r="AI32" s="209"/>
      <c r="AJ32" s="209"/>
      <c r="AK32" s="209"/>
      <c r="AL32" s="209"/>
      <c r="AM32" s="209"/>
      <c r="AN32" s="209"/>
      <c r="AO32" s="209"/>
      <c r="AP32" s="209"/>
      <c r="AQ32" s="209"/>
      <c r="AR32" s="209"/>
      <c r="AS32" s="209"/>
      <c r="AT32" s="209"/>
      <c r="AU32" s="209"/>
      <c r="AV32" s="209"/>
      <c r="AW32" s="209"/>
    </row>
    <row r="33" s="123" customFormat="1" ht="409" customHeight="1" spans="1:50">
      <c r="A33" s="157">
        <v>9</v>
      </c>
      <c r="B33" s="158" t="s">
        <v>107</v>
      </c>
      <c r="C33" s="162">
        <v>2025</v>
      </c>
      <c r="D33" s="163" t="s">
        <v>108</v>
      </c>
      <c r="E33" s="160" t="s">
        <v>40</v>
      </c>
      <c r="F33" s="160" t="s">
        <v>109</v>
      </c>
      <c r="G33" s="160" t="s">
        <v>47</v>
      </c>
      <c r="H33" s="160" t="s">
        <v>110</v>
      </c>
      <c r="I33" s="160" t="s">
        <v>111</v>
      </c>
      <c r="J33" s="163" t="s">
        <v>309</v>
      </c>
      <c r="K33" s="160">
        <v>600</v>
      </c>
      <c r="L33" s="158">
        <v>336</v>
      </c>
      <c r="M33" s="158">
        <v>1251</v>
      </c>
      <c r="N33" s="160">
        <v>300</v>
      </c>
      <c r="O33" s="158">
        <v>300</v>
      </c>
      <c r="P33" s="158"/>
      <c r="Q33" s="158"/>
      <c r="R33" s="158"/>
      <c r="S33" s="158"/>
      <c r="T33" s="158"/>
      <c r="U33" s="158"/>
      <c r="V33" s="158"/>
      <c r="W33" s="163" t="s">
        <v>113</v>
      </c>
      <c r="X33" s="160" t="s">
        <v>114</v>
      </c>
      <c r="Y33" s="160" t="s">
        <v>72</v>
      </c>
      <c r="Z33" s="158" t="s">
        <v>54</v>
      </c>
      <c r="AA33" s="158" t="s">
        <v>55</v>
      </c>
      <c r="AB33" s="159" t="s">
        <v>310</v>
      </c>
      <c r="AC33" s="193" t="s">
        <v>391</v>
      </c>
      <c r="AD33" s="175" t="s">
        <v>402</v>
      </c>
      <c r="AE33" s="152" t="s">
        <v>403</v>
      </c>
      <c r="AF33" s="194" t="s">
        <v>312</v>
      </c>
      <c r="AH33" s="208"/>
      <c r="AI33" s="208"/>
      <c r="AJ33" s="208"/>
      <c r="AK33" s="208"/>
      <c r="AL33" s="208"/>
      <c r="AM33" s="208"/>
      <c r="AN33" s="208"/>
      <c r="AO33" s="208"/>
      <c r="AP33" s="208"/>
      <c r="AQ33" s="208"/>
      <c r="AR33" s="208"/>
      <c r="AS33" s="208"/>
      <c r="AT33" s="208"/>
      <c r="AU33" s="208"/>
      <c r="AV33" s="208"/>
      <c r="AW33" s="208"/>
      <c r="AX33" s="212"/>
    </row>
    <row r="34" s="123" customFormat="1" ht="312" customHeight="1" spans="1:50">
      <c r="A34" s="157">
        <v>10</v>
      </c>
      <c r="B34" s="158" t="s">
        <v>392</v>
      </c>
      <c r="C34" s="164">
        <v>2025</v>
      </c>
      <c r="D34" s="164" t="s">
        <v>393</v>
      </c>
      <c r="E34" s="160" t="s">
        <v>40</v>
      </c>
      <c r="F34" s="160" t="s">
        <v>46</v>
      </c>
      <c r="G34" s="158" t="s">
        <v>47</v>
      </c>
      <c r="H34" s="165" t="s">
        <v>315</v>
      </c>
      <c r="I34" s="165" t="s">
        <v>70</v>
      </c>
      <c r="J34" s="164" t="s">
        <v>394</v>
      </c>
      <c r="K34" s="180">
        <v>400</v>
      </c>
      <c r="L34" s="180">
        <v>338</v>
      </c>
      <c r="M34" s="180">
        <v>1138</v>
      </c>
      <c r="N34" s="180">
        <v>190</v>
      </c>
      <c r="O34" s="180">
        <v>190</v>
      </c>
      <c r="P34" s="180"/>
      <c r="Q34" s="180"/>
      <c r="R34" s="180"/>
      <c r="S34" s="180"/>
      <c r="T34" s="180"/>
      <c r="U34" s="180"/>
      <c r="V34" s="180"/>
      <c r="W34" s="186" t="s">
        <v>317</v>
      </c>
      <c r="X34" s="186" t="s">
        <v>318</v>
      </c>
      <c r="Y34" s="186" t="s">
        <v>72</v>
      </c>
      <c r="Z34" s="158" t="s">
        <v>54</v>
      </c>
      <c r="AA34" s="158" t="s">
        <v>55</v>
      </c>
      <c r="AB34" s="159" t="s">
        <v>395</v>
      </c>
      <c r="AC34" s="159" t="s">
        <v>396</v>
      </c>
      <c r="AD34" s="175" t="s">
        <v>402</v>
      </c>
      <c r="AE34" s="152" t="s">
        <v>403</v>
      </c>
      <c r="AF34" s="158" t="s">
        <v>367</v>
      </c>
      <c r="AG34" s="207" t="s">
        <v>368</v>
      </c>
      <c r="AH34" s="208"/>
      <c r="AI34" s="208"/>
      <c r="AJ34" s="208"/>
      <c r="AK34" s="208"/>
      <c r="AL34" s="208"/>
      <c r="AM34" s="208"/>
      <c r="AN34" s="208"/>
      <c r="AO34" s="208"/>
      <c r="AP34" s="208"/>
      <c r="AQ34" s="208"/>
      <c r="AR34" s="208"/>
      <c r="AS34" s="208"/>
      <c r="AT34" s="208"/>
      <c r="AU34" s="208"/>
      <c r="AV34" s="208"/>
      <c r="AW34" s="208"/>
      <c r="AX34" s="212"/>
    </row>
    <row r="35" s="126" customFormat="1" ht="346" customHeight="1" spans="1:50">
      <c r="A35" s="157">
        <v>11</v>
      </c>
      <c r="B35" s="158" t="s">
        <v>313</v>
      </c>
      <c r="C35" s="163">
        <v>2025</v>
      </c>
      <c r="D35" s="163" t="s">
        <v>314</v>
      </c>
      <c r="E35" s="160" t="s">
        <v>40</v>
      </c>
      <c r="F35" s="160" t="s">
        <v>46</v>
      </c>
      <c r="G35" s="158" t="s">
        <v>47</v>
      </c>
      <c r="H35" s="160" t="s">
        <v>315</v>
      </c>
      <c r="I35" s="160" t="s">
        <v>70</v>
      </c>
      <c r="J35" s="163" t="s">
        <v>397</v>
      </c>
      <c r="K35" s="181">
        <v>300</v>
      </c>
      <c r="L35" s="181">
        <v>338</v>
      </c>
      <c r="M35" s="181">
        <v>1138</v>
      </c>
      <c r="N35" s="181">
        <v>160</v>
      </c>
      <c r="O35" s="181">
        <v>160</v>
      </c>
      <c r="P35" s="181"/>
      <c r="Q35" s="181"/>
      <c r="R35" s="181"/>
      <c r="S35" s="181"/>
      <c r="T35" s="181"/>
      <c r="U35" s="181"/>
      <c r="V35" s="181"/>
      <c r="W35" s="158" t="s">
        <v>317</v>
      </c>
      <c r="X35" s="158" t="s">
        <v>318</v>
      </c>
      <c r="Y35" s="158" t="s">
        <v>72</v>
      </c>
      <c r="Z35" s="158" t="s">
        <v>54</v>
      </c>
      <c r="AA35" s="158" t="s">
        <v>55</v>
      </c>
      <c r="AB35" s="159" t="s">
        <v>395</v>
      </c>
      <c r="AC35" s="159" t="s">
        <v>396</v>
      </c>
      <c r="AD35" s="175" t="s">
        <v>402</v>
      </c>
      <c r="AE35" s="152" t="s">
        <v>403</v>
      </c>
      <c r="AF35" s="158" t="s">
        <v>367</v>
      </c>
      <c r="AG35" s="207" t="s">
        <v>368</v>
      </c>
      <c r="AH35" s="210"/>
      <c r="AI35" s="210"/>
      <c r="AJ35" s="210"/>
      <c r="AK35" s="210"/>
      <c r="AL35" s="210"/>
      <c r="AM35" s="210"/>
      <c r="AN35" s="210"/>
      <c r="AO35" s="210"/>
      <c r="AP35" s="210"/>
      <c r="AQ35" s="210"/>
      <c r="AR35" s="210"/>
      <c r="AS35" s="210"/>
      <c r="AT35" s="210"/>
      <c r="AU35" s="210"/>
      <c r="AV35" s="210"/>
      <c r="AW35" s="210"/>
      <c r="AX35" s="214"/>
    </row>
    <row r="36" s="125" customFormat="1" ht="100" customHeight="1" spans="1:49">
      <c r="A36" s="156" t="s">
        <v>58</v>
      </c>
      <c r="B36" s="148" t="s">
        <v>117</v>
      </c>
      <c r="C36" s="148"/>
      <c r="D36" s="148"/>
      <c r="E36" s="149"/>
      <c r="F36" s="149"/>
      <c r="G36" s="149"/>
      <c r="H36" s="149"/>
      <c r="I36" s="149"/>
      <c r="J36" s="148"/>
      <c r="K36" s="174"/>
      <c r="L36" s="174"/>
      <c r="M36" s="174"/>
      <c r="N36" s="174"/>
      <c r="O36" s="174"/>
      <c r="P36" s="174"/>
      <c r="Q36" s="174"/>
      <c r="R36" s="174"/>
      <c r="S36" s="174"/>
      <c r="T36" s="174"/>
      <c r="U36" s="174"/>
      <c r="V36" s="174"/>
      <c r="W36" s="183"/>
      <c r="X36" s="185"/>
      <c r="Y36" s="183"/>
      <c r="Z36" s="185"/>
      <c r="AA36" s="192"/>
      <c r="AB36" s="188"/>
      <c r="AC36" s="188"/>
      <c r="AD36" s="188"/>
      <c r="AE36" s="188"/>
      <c r="AF36" s="188"/>
      <c r="AG36" s="192"/>
      <c r="AH36" s="209"/>
      <c r="AI36" s="209"/>
      <c r="AJ36" s="209"/>
      <c r="AK36" s="209"/>
      <c r="AL36" s="209"/>
      <c r="AM36" s="209"/>
      <c r="AN36" s="209"/>
      <c r="AO36" s="209"/>
      <c r="AP36" s="209"/>
      <c r="AQ36" s="209"/>
      <c r="AR36" s="209"/>
      <c r="AS36" s="209"/>
      <c r="AT36" s="209"/>
      <c r="AU36" s="209"/>
      <c r="AV36" s="209"/>
      <c r="AW36" s="209"/>
    </row>
    <row r="37" s="122" customFormat="1" ht="100" customHeight="1" spans="1:49">
      <c r="A37" s="156" t="s">
        <v>58</v>
      </c>
      <c r="B37" s="148" t="s">
        <v>118</v>
      </c>
      <c r="C37" s="148"/>
      <c r="D37" s="148"/>
      <c r="E37" s="149"/>
      <c r="F37" s="149"/>
      <c r="G37" s="149"/>
      <c r="H37" s="149"/>
      <c r="I37" s="149"/>
      <c r="J37" s="148"/>
      <c r="K37" s="178"/>
      <c r="L37" s="178"/>
      <c r="M37" s="178"/>
      <c r="N37" s="178"/>
      <c r="O37" s="178"/>
      <c r="P37" s="178"/>
      <c r="Q37" s="178"/>
      <c r="R37" s="178"/>
      <c r="S37" s="178"/>
      <c r="T37" s="178"/>
      <c r="U37" s="178"/>
      <c r="V37" s="178"/>
      <c r="W37" s="184"/>
      <c r="X37" s="184"/>
      <c r="Y37" s="184"/>
      <c r="Z37" s="184"/>
      <c r="AA37" s="190"/>
      <c r="AB37" s="190"/>
      <c r="AC37" s="190"/>
      <c r="AD37" s="190"/>
      <c r="AE37" s="190"/>
      <c r="AF37" s="190"/>
      <c r="AG37" s="190"/>
      <c r="AH37" s="206"/>
      <c r="AI37" s="206"/>
      <c r="AJ37" s="206"/>
      <c r="AK37" s="206"/>
      <c r="AL37" s="206"/>
      <c r="AM37" s="206"/>
      <c r="AN37" s="206"/>
      <c r="AO37" s="206"/>
      <c r="AP37" s="206"/>
      <c r="AQ37" s="206"/>
      <c r="AR37" s="206"/>
      <c r="AS37" s="206"/>
      <c r="AT37" s="206"/>
      <c r="AU37" s="206"/>
      <c r="AV37" s="206"/>
      <c r="AW37" s="206"/>
    </row>
    <row r="38" s="122" customFormat="1" ht="100" customHeight="1" spans="1:49">
      <c r="A38" s="156" t="s">
        <v>41</v>
      </c>
      <c r="B38" s="148" t="s">
        <v>119</v>
      </c>
      <c r="C38" s="148"/>
      <c r="D38" s="148"/>
      <c r="E38" s="149"/>
      <c r="F38" s="149"/>
      <c r="G38" s="149"/>
      <c r="H38" s="149"/>
      <c r="I38" s="149"/>
      <c r="J38" s="148"/>
      <c r="K38" s="178">
        <f t="shared" ref="K38:V38" si="12">K39+K42+K43</f>
        <v>31.736</v>
      </c>
      <c r="L38" s="178">
        <f t="shared" si="12"/>
        <v>92</v>
      </c>
      <c r="M38" s="178">
        <f t="shared" si="12"/>
        <v>326</v>
      </c>
      <c r="N38" s="178">
        <f t="shared" si="12"/>
        <v>1460</v>
      </c>
      <c r="O38" s="178">
        <f t="shared" si="12"/>
        <v>900</v>
      </c>
      <c r="P38" s="178">
        <f t="shared" si="12"/>
        <v>560</v>
      </c>
      <c r="Q38" s="178">
        <f t="shared" si="12"/>
        <v>0</v>
      </c>
      <c r="R38" s="178">
        <f t="shared" si="12"/>
        <v>0</v>
      </c>
      <c r="S38" s="178">
        <f t="shared" si="12"/>
        <v>0</v>
      </c>
      <c r="T38" s="178">
        <f t="shared" si="12"/>
        <v>0</v>
      </c>
      <c r="U38" s="178">
        <f t="shared" si="12"/>
        <v>0</v>
      </c>
      <c r="V38" s="178">
        <f t="shared" si="12"/>
        <v>0</v>
      </c>
      <c r="W38" s="184"/>
      <c r="X38" s="184"/>
      <c r="Y38" s="184"/>
      <c r="Z38" s="184"/>
      <c r="AA38" s="190"/>
      <c r="AB38" s="190"/>
      <c r="AC38" s="190"/>
      <c r="AD38" s="190"/>
      <c r="AE38" s="190"/>
      <c r="AF38" s="190"/>
      <c r="AG38" s="190"/>
      <c r="AH38" s="206"/>
      <c r="AI38" s="206"/>
      <c r="AJ38" s="206"/>
      <c r="AK38" s="206"/>
      <c r="AL38" s="206"/>
      <c r="AM38" s="206"/>
      <c r="AN38" s="206"/>
      <c r="AO38" s="206"/>
      <c r="AP38" s="206"/>
      <c r="AQ38" s="206"/>
      <c r="AR38" s="206"/>
      <c r="AS38" s="206"/>
      <c r="AT38" s="206"/>
      <c r="AU38" s="206"/>
      <c r="AV38" s="206"/>
      <c r="AW38" s="206"/>
    </row>
    <row r="39" s="122" customFormat="1" ht="100" customHeight="1" spans="1:49">
      <c r="A39" s="156" t="s">
        <v>58</v>
      </c>
      <c r="B39" s="148" t="s">
        <v>120</v>
      </c>
      <c r="C39" s="148"/>
      <c r="D39" s="148"/>
      <c r="E39" s="149"/>
      <c r="F39" s="149"/>
      <c r="G39" s="149"/>
      <c r="H39" s="149"/>
      <c r="I39" s="149"/>
      <c r="J39" s="148"/>
      <c r="K39" s="178">
        <f t="shared" ref="K39:V39" si="13">SUM(K40:K41)</f>
        <v>31.736</v>
      </c>
      <c r="L39" s="178">
        <f t="shared" si="13"/>
        <v>92</v>
      </c>
      <c r="M39" s="178">
        <f t="shared" si="13"/>
        <v>326</v>
      </c>
      <c r="N39" s="178">
        <f t="shared" si="13"/>
        <v>1460</v>
      </c>
      <c r="O39" s="178">
        <f t="shared" si="13"/>
        <v>900</v>
      </c>
      <c r="P39" s="178">
        <f t="shared" si="13"/>
        <v>560</v>
      </c>
      <c r="Q39" s="178">
        <f t="shared" si="13"/>
        <v>0</v>
      </c>
      <c r="R39" s="178">
        <f t="shared" si="13"/>
        <v>0</v>
      </c>
      <c r="S39" s="178">
        <f t="shared" si="13"/>
        <v>0</v>
      </c>
      <c r="T39" s="178">
        <f t="shared" si="13"/>
        <v>0</v>
      </c>
      <c r="U39" s="178">
        <f t="shared" si="13"/>
        <v>0</v>
      </c>
      <c r="V39" s="178">
        <f t="shared" si="13"/>
        <v>0</v>
      </c>
      <c r="W39" s="184"/>
      <c r="X39" s="184"/>
      <c r="Y39" s="184"/>
      <c r="Z39" s="184"/>
      <c r="AA39" s="190"/>
      <c r="AB39" s="190"/>
      <c r="AC39" s="190"/>
      <c r="AD39" s="190"/>
      <c r="AE39" s="190"/>
      <c r="AF39" s="190"/>
      <c r="AG39" s="190"/>
      <c r="AH39" s="206"/>
      <c r="AI39" s="206"/>
      <c r="AJ39" s="206"/>
      <c r="AK39" s="206"/>
      <c r="AL39" s="206"/>
      <c r="AM39" s="206"/>
      <c r="AN39" s="206"/>
      <c r="AO39" s="206"/>
      <c r="AP39" s="206"/>
      <c r="AQ39" s="206"/>
      <c r="AR39" s="206"/>
      <c r="AS39" s="206"/>
      <c r="AT39" s="206"/>
      <c r="AU39" s="206"/>
      <c r="AV39" s="206"/>
      <c r="AW39" s="206"/>
    </row>
    <row r="40" s="123" customFormat="1" ht="369" customHeight="1" spans="1:50">
      <c r="A40" s="157">
        <v>12</v>
      </c>
      <c r="B40" s="158" t="s">
        <v>321</v>
      </c>
      <c r="C40" s="158">
        <v>2025</v>
      </c>
      <c r="D40" s="163" t="s">
        <v>322</v>
      </c>
      <c r="E40" s="160" t="s">
        <v>123</v>
      </c>
      <c r="F40" s="160" t="s">
        <v>79</v>
      </c>
      <c r="G40" s="160" t="s">
        <v>47</v>
      </c>
      <c r="H40" s="160" t="s">
        <v>323</v>
      </c>
      <c r="I40" s="160" t="s">
        <v>70</v>
      </c>
      <c r="J40" s="163" t="s">
        <v>324</v>
      </c>
      <c r="K40" s="160">
        <v>13.736</v>
      </c>
      <c r="L40" s="160">
        <v>92</v>
      </c>
      <c r="M40" s="160">
        <v>326</v>
      </c>
      <c r="N40" s="160">
        <v>900</v>
      </c>
      <c r="O40" s="158">
        <v>900</v>
      </c>
      <c r="P40" s="158"/>
      <c r="Q40" s="158"/>
      <c r="R40" s="158"/>
      <c r="S40" s="158"/>
      <c r="T40" s="158"/>
      <c r="U40" s="158"/>
      <c r="V40" s="158"/>
      <c r="W40" s="163" t="s">
        <v>325</v>
      </c>
      <c r="X40" s="158" t="s">
        <v>326</v>
      </c>
      <c r="Y40" s="160" t="s">
        <v>72</v>
      </c>
      <c r="Z40" s="158" t="s">
        <v>54</v>
      </c>
      <c r="AA40" s="158" t="s">
        <v>55</v>
      </c>
      <c r="AB40" s="163" t="s">
        <v>398</v>
      </c>
      <c r="AC40" s="163" t="s">
        <v>328</v>
      </c>
      <c r="AD40" s="175" t="s">
        <v>402</v>
      </c>
      <c r="AE40" s="152" t="s">
        <v>403</v>
      </c>
      <c r="AF40" s="158" t="s">
        <v>367</v>
      </c>
      <c r="AH40" s="208"/>
      <c r="AI40" s="208"/>
      <c r="AJ40" s="208"/>
      <c r="AK40" s="208"/>
      <c r="AL40" s="208"/>
      <c r="AM40" s="208"/>
      <c r="AN40" s="208"/>
      <c r="AO40" s="208"/>
      <c r="AP40" s="208"/>
      <c r="AQ40" s="208"/>
      <c r="AR40" s="208"/>
      <c r="AS40" s="208"/>
      <c r="AT40" s="208"/>
      <c r="AU40" s="208"/>
      <c r="AV40" s="208"/>
      <c r="AW40" s="208"/>
      <c r="AX40" s="212"/>
    </row>
    <row r="41" s="124" customFormat="1" ht="254" customHeight="1" spans="1:50">
      <c r="A41" s="166">
        <v>13</v>
      </c>
      <c r="B41" s="152" t="s">
        <v>140</v>
      </c>
      <c r="C41" s="161">
        <v>2025</v>
      </c>
      <c r="D41" s="167" t="s">
        <v>141</v>
      </c>
      <c r="E41" s="152" t="s">
        <v>123</v>
      </c>
      <c r="F41" s="152" t="s">
        <v>142</v>
      </c>
      <c r="G41" s="152" t="s">
        <v>47</v>
      </c>
      <c r="H41" s="152" t="s">
        <v>143</v>
      </c>
      <c r="I41" s="152" t="s">
        <v>70</v>
      </c>
      <c r="J41" s="167" t="s">
        <v>144</v>
      </c>
      <c r="K41" s="152">
        <v>18</v>
      </c>
      <c r="L41" s="152"/>
      <c r="M41" s="152"/>
      <c r="N41" s="152">
        <v>560</v>
      </c>
      <c r="O41" s="152"/>
      <c r="P41" s="175">
        <v>560</v>
      </c>
      <c r="Q41" s="175"/>
      <c r="R41" s="175"/>
      <c r="S41" s="175"/>
      <c r="T41" s="175"/>
      <c r="U41" s="175"/>
      <c r="V41" s="175"/>
      <c r="W41" s="167" t="s">
        <v>145</v>
      </c>
      <c r="X41" s="152" t="s">
        <v>146</v>
      </c>
      <c r="Y41" s="152" t="s">
        <v>145</v>
      </c>
      <c r="Z41" s="152" t="s">
        <v>146</v>
      </c>
      <c r="AA41" s="167"/>
      <c r="AB41" s="167" t="s">
        <v>147</v>
      </c>
      <c r="AC41" s="167" t="s">
        <v>148</v>
      </c>
      <c r="AD41" s="175" t="s">
        <v>402</v>
      </c>
      <c r="AE41" s="152" t="s">
        <v>403</v>
      </c>
      <c r="AF41" s="152" t="s">
        <v>367</v>
      </c>
      <c r="AH41" s="134"/>
      <c r="AI41" s="134"/>
      <c r="AJ41" s="134"/>
      <c r="AK41" s="134"/>
      <c r="AL41" s="134"/>
      <c r="AM41" s="134"/>
      <c r="AN41" s="134"/>
      <c r="AO41" s="134"/>
      <c r="AP41" s="134"/>
      <c r="AQ41" s="134"/>
      <c r="AR41" s="134"/>
      <c r="AS41" s="134"/>
      <c r="AT41" s="134"/>
      <c r="AU41" s="134"/>
      <c r="AV41" s="134"/>
      <c r="AW41" s="134"/>
      <c r="AX41" s="213"/>
    </row>
    <row r="42" s="122" customFormat="1" ht="100" customHeight="1" spans="1:49">
      <c r="A42" s="156" t="s">
        <v>58</v>
      </c>
      <c r="B42" s="148" t="s">
        <v>149</v>
      </c>
      <c r="C42" s="148"/>
      <c r="D42" s="148"/>
      <c r="E42" s="149"/>
      <c r="F42" s="149"/>
      <c r="G42" s="149"/>
      <c r="H42" s="149"/>
      <c r="I42" s="149"/>
      <c r="J42" s="148"/>
      <c r="K42" s="178"/>
      <c r="L42" s="178"/>
      <c r="M42" s="178"/>
      <c r="N42" s="178"/>
      <c r="O42" s="178"/>
      <c r="P42" s="178"/>
      <c r="Q42" s="178"/>
      <c r="R42" s="178"/>
      <c r="S42" s="178"/>
      <c r="T42" s="178"/>
      <c r="U42" s="178"/>
      <c r="V42" s="178"/>
      <c r="W42" s="184"/>
      <c r="X42" s="184"/>
      <c r="Y42" s="184"/>
      <c r="Z42" s="184"/>
      <c r="AA42" s="190"/>
      <c r="AB42" s="190"/>
      <c r="AC42" s="190"/>
      <c r="AD42" s="190"/>
      <c r="AE42" s="190"/>
      <c r="AF42" s="190"/>
      <c r="AG42" s="190"/>
      <c r="AH42" s="206"/>
      <c r="AI42" s="206"/>
      <c r="AJ42" s="206"/>
      <c r="AK42" s="206"/>
      <c r="AL42" s="206"/>
      <c r="AM42" s="206"/>
      <c r="AN42" s="206"/>
      <c r="AO42" s="206"/>
      <c r="AP42" s="206"/>
      <c r="AQ42" s="206"/>
      <c r="AR42" s="206"/>
      <c r="AS42" s="206"/>
      <c r="AT42" s="206"/>
      <c r="AU42" s="206"/>
      <c r="AV42" s="206"/>
      <c r="AW42" s="206"/>
    </row>
    <row r="43" s="122" customFormat="1" ht="100" customHeight="1" spans="1:49">
      <c r="A43" s="156" t="s">
        <v>58</v>
      </c>
      <c r="B43" s="148" t="s">
        <v>150</v>
      </c>
      <c r="C43" s="148"/>
      <c r="D43" s="148"/>
      <c r="E43" s="149"/>
      <c r="F43" s="149"/>
      <c r="G43" s="149"/>
      <c r="H43" s="149"/>
      <c r="I43" s="149"/>
      <c r="J43" s="148"/>
      <c r="K43" s="178"/>
      <c r="L43" s="178"/>
      <c r="M43" s="178"/>
      <c r="N43" s="178"/>
      <c r="O43" s="178"/>
      <c r="P43" s="178"/>
      <c r="Q43" s="178"/>
      <c r="R43" s="178"/>
      <c r="S43" s="178"/>
      <c r="T43" s="178"/>
      <c r="U43" s="178"/>
      <c r="V43" s="178"/>
      <c r="W43" s="184"/>
      <c r="X43" s="184"/>
      <c r="Y43" s="184"/>
      <c r="Z43" s="184"/>
      <c r="AA43" s="190"/>
      <c r="AB43" s="190"/>
      <c r="AC43" s="190"/>
      <c r="AD43" s="190"/>
      <c r="AE43" s="190"/>
      <c r="AF43" s="190"/>
      <c r="AG43" s="190"/>
      <c r="AH43" s="206"/>
      <c r="AI43" s="206"/>
      <c r="AJ43" s="206"/>
      <c r="AK43" s="206"/>
      <c r="AL43" s="206"/>
      <c r="AM43" s="206"/>
      <c r="AN43" s="206"/>
      <c r="AO43" s="206"/>
      <c r="AP43" s="206"/>
      <c r="AQ43" s="206"/>
      <c r="AR43" s="206"/>
      <c r="AS43" s="206"/>
      <c r="AT43" s="206"/>
      <c r="AU43" s="206"/>
      <c r="AV43" s="206"/>
      <c r="AW43" s="206"/>
    </row>
    <row r="44" s="122" customFormat="1" ht="100" customHeight="1" spans="1:49">
      <c r="A44" s="156" t="s">
        <v>41</v>
      </c>
      <c r="B44" s="148" t="s">
        <v>151</v>
      </c>
      <c r="C44" s="148"/>
      <c r="D44" s="148"/>
      <c r="E44" s="149"/>
      <c r="F44" s="149"/>
      <c r="G44" s="149"/>
      <c r="H44" s="149"/>
      <c r="I44" s="149"/>
      <c r="J44" s="148"/>
      <c r="K44" s="178">
        <f t="shared" ref="K44:V44" si="14">K45+K46+K47+K48</f>
        <v>0</v>
      </c>
      <c r="L44" s="178">
        <f t="shared" si="14"/>
        <v>0</v>
      </c>
      <c r="M44" s="178">
        <f t="shared" si="14"/>
        <v>0</v>
      </c>
      <c r="N44" s="178">
        <f t="shared" si="14"/>
        <v>0</v>
      </c>
      <c r="O44" s="178">
        <f t="shared" si="14"/>
        <v>0</v>
      </c>
      <c r="P44" s="178">
        <f t="shared" si="14"/>
        <v>0</v>
      </c>
      <c r="Q44" s="178">
        <f t="shared" si="14"/>
        <v>0</v>
      </c>
      <c r="R44" s="178">
        <f t="shared" si="14"/>
        <v>0</v>
      </c>
      <c r="S44" s="178">
        <f t="shared" si="14"/>
        <v>0</v>
      </c>
      <c r="T44" s="178">
        <f t="shared" si="14"/>
        <v>0</v>
      </c>
      <c r="U44" s="178">
        <f t="shared" si="14"/>
        <v>0</v>
      </c>
      <c r="V44" s="178">
        <f t="shared" si="14"/>
        <v>0</v>
      </c>
      <c r="W44" s="184"/>
      <c r="X44" s="184"/>
      <c r="Y44" s="184"/>
      <c r="Z44" s="184"/>
      <c r="AA44" s="190"/>
      <c r="AB44" s="190"/>
      <c r="AC44" s="190"/>
      <c r="AD44" s="190"/>
      <c r="AE44" s="190"/>
      <c r="AF44" s="190"/>
      <c r="AG44" s="190"/>
      <c r="AH44" s="206"/>
      <c r="AI44" s="206"/>
      <c r="AJ44" s="206"/>
      <c r="AK44" s="206"/>
      <c r="AL44" s="206"/>
      <c r="AM44" s="206"/>
      <c r="AN44" s="206"/>
      <c r="AO44" s="206"/>
      <c r="AP44" s="206"/>
      <c r="AQ44" s="206"/>
      <c r="AR44" s="206"/>
      <c r="AS44" s="206"/>
      <c r="AT44" s="206"/>
      <c r="AU44" s="206"/>
      <c r="AV44" s="206"/>
      <c r="AW44" s="206"/>
    </row>
    <row r="45" s="122" customFormat="1" ht="100" customHeight="1" spans="1:49">
      <c r="A45" s="156" t="s">
        <v>58</v>
      </c>
      <c r="B45" s="148" t="s">
        <v>152</v>
      </c>
      <c r="C45" s="148"/>
      <c r="D45" s="148"/>
      <c r="E45" s="149"/>
      <c r="F45" s="149"/>
      <c r="G45" s="149"/>
      <c r="H45" s="149"/>
      <c r="I45" s="149"/>
      <c r="J45" s="148"/>
      <c r="K45" s="178"/>
      <c r="L45" s="178"/>
      <c r="M45" s="178"/>
      <c r="N45" s="178"/>
      <c r="O45" s="178"/>
      <c r="P45" s="178"/>
      <c r="Q45" s="178"/>
      <c r="R45" s="178"/>
      <c r="S45" s="178"/>
      <c r="T45" s="178"/>
      <c r="U45" s="178"/>
      <c r="V45" s="178"/>
      <c r="W45" s="184"/>
      <c r="X45" s="184"/>
      <c r="Y45" s="184"/>
      <c r="Z45" s="184"/>
      <c r="AA45" s="190"/>
      <c r="AB45" s="190"/>
      <c r="AC45" s="190"/>
      <c r="AD45" s="190"/>
      <c r="AE45" s="190"/>
      <c r="AF45" s="190"/>
      <c r="AG45" s="190"/>
      <c r="AH45" s="206"/>
      <c r="AI45" s="206"/>
      <c r="AJ45" s="206"/>
      <c r="AK45" s="206"/>
      <c r="AL45" s="206"/>
      <c r="AM45" s="206"/>
      <c r="AN45" s="206"/>
      <c r="AO45" s="206"/>
      <c r="AP45" s="206"/>
      <c r="AQ45" s="206"/>
      <c r="AR45" s="206"/>
      <c r="AS45" s="206"/>
      <c r="AT45" s="206"/>
      <c r="AU45" s="206"/>
      <c r="AV45" s="206"/>
      <c r="AW45" s="206"/>
    </row>
    <row r="46" s="122" customFormat="1" ht="100" customHeight="1" spans="1:49">
      <c r="A46" s="156" t="s">
        <v>58</v>
      </c>
      <c r="B46" s="148" t="s">
        <v>153</v>
      </c>
      <c r="C46" s="148"/>
      <c r="D46" s="148"/>
      <c r="E46" s="149"/>
      <c r="F46" s="149"/>
      <c r="G46" s="149"/>
      <c r="H46" s="149"/>
      <c r="I46" s="149"/>
      <c r="J46" s="148"/>
      <c r="K46" s="178"/>
      <c r="L46" s="178"/>
      <c r="M46" s="178"/>
      <c r="N46" s="178"/>
      <c r="O46" s="178"/>
      <c r="P46" s="178"/>
      <c r="Q46" s="178"/>
      <c r="R46" s="178"/>
      <c r="S46" s="178"/>
      <c r="T46" s="178"/>
      <c r="U46" s="178"/>
      <c r="V46" s="178"/>
      <c r="W46" s="184"/>
      <c r="X46" s="184"/>
      <c r="Y46" s="184"/>
      <c r="Z46" s="184"/>
      <c r="AA46" s="190"/>
      <c r="AB46" s="190"/>
      <c r="AC46" s="190"/>
      <c r="AD46" s="190"/>
      <c r="AE46" s="190"/>
      <c r="AF46" s="190"/>
      <c r="AG46" s="190"/>
      <c r="AH46" s="206"/>
      <c r="AI46" s="206"/>
      <c r="AJ46" s="206"/>
      <c r="AK46" s="206"/>
      <c r="AL46" s="206"/>
      <c r="AM46" s="206"/>
      <c r="AN46" s="206"/>
      <c r="AO46" s="206"/>
      <c r="AP46" s="206"/>
      <c r="AQ46" s="206"/>
      <c r="AR46" s="206"/>
      <c r="AS46" s="206"/>
      <c r="AT46" s="206"/>
      <c r="AU46" s="206"/>
      <c r="AV46" s="206"/>
      <c r="AW46" s="206"/>
    </row>
    <row r="47" s="122" customFormat="1" ht="100" customHeight="1" spans="1:49">
      <c r="A47" s="156" t="s">
        <v>58</v>
      </c>
      <c r="B47" s="148" t="s">
        <v>154</v>
      </c>
      <c r="C47" s="148"/>
      <c r="D47" s="148"/>
      <c r="E47" s="149"/>
      <c r="F47" s="149"/>
      <c r="G47" s="149"/>
      <c r="H47" s="149"/>
      <c r="I47" s="149"/>
      <c r="J47" s="148"/>
      <c r="K47" s="178"/>
      <c r="L47" s="178"/>
      <c r="M47" s="178"/>
      <c r="N47" s="178"/>
      <c r="O47" s="178"/>
      <c r="P47" s="178"/>
      <c r="Q47" s="178"/>
      <c r="R47" s="178"/>
      <c r="S47" s="178"/>
      <c r="T47" s="178"/>
      <c r="U47" s="178"/>
      <c r="V47" s="178"/>
      <c r="W47" s="184"/>
      <c r="X47" s="184"/>
      <c r="Y47" s="184"/>
      <c r="Z47" s="184"/>
      <c r="AA47" s="190"/>
      <c r="AB47" s="190"/>
      <c r="AC47" s="190"/>
      <c r="AD47" s="190"/>
      <c r="AE47" s="190"/>
      <c r="AF47" s="190"/>
      <c r="AG47" s="190"/>
      <c r="AH47" s="206"/>
      <c r="AI47" s="206"/>
      <c r="AJ47" s="206"/>
      <c r="AK47" s="206"/>
      <c r="AL47" s="206"/>
      <c r="AM47" s="206"/>
      <c r="AN47" s="206"/>
      <c r="AO47" s="206"/>
      <c r="AP47" s="206"/>
      <c r="AQ47" s="206"/>
      <c r="AR47" s="206"/>
      <c r="AS47" s="206"/>
      <c r="AT47" s="206"/>
      <c r="AU47" s="206"/>
      <c r="AV47" s="206"/>
      <c r="AW47" s="206"/>
    </row>
    <row r="48" s="122" customFormat="1" ht="100" customHeight="1" spans="1:49">
      <c r="A48" s="156" t="s">
        <v>58</v>
      </c>
      <c r="B48" s="148" t="s">
        <v>155</v>
      </c>
      <c r="C48" s="148"/>
      <c r="D48" s="148"/>
      <c r="E48" s="149"/>
      <c r="F48" s="149"/>
      <c r="G48" s="149"/>
      <c r="H48" s="149"/>
      <c r="I48" s="149"/>
      <c r="J48" s="148"/>
      <c r="K48" s="178"/>
      <c r="L48" s="178"/>
      <c r="M48" s="178"/>
      <c r="N48" s="178"/>
      <c r="O48" s="178"/>
      <c r="P48" s="178"/>
      <c r="Q48" s="178"/>
      <c r="R48" s="178"/>
      <c r="S48" s="178"/>
      <c r="T48" s="178"/>
      <c r="U48" s="178"/>
      <c r="V48" s="178"/>
      <c r="W48" s="184"/>
      <c r="X48" s="184"/>
      <c r="Y48" s="184"/>
      <c r="Z48" s="184"/>
      <c r="AA48" s="190"/>
      <c r="AB48" s="190"/>
      <c r="AC48" s="190"/>
      <c r="AD48" s="190"/>
      <c r="AE48" s="190"/>
      <c r="AF48" s="190"/>
      <c r="AG48" s="190"/>
      <c r="AH48" s="206"/>
      <c r="AI48" s="206"/>
      <c r="AJ48" s="206"/>
      <c r="AK48" s="206"/>
      <c r="AL48" s="206"/>
      <c r="AM48" s="206"/>
      <c r="AN48" s="206"/>
      <c r="AO48" s="206"/>
      <c r="AP48" s="206"/>
      <c r="AQ48" s="206"/>
      <c r="AR48" s="206"/>
      <c r="AS48" s="206"/>
      <c r="AT48" s="206"/>
      <c r="AU48" s="206"/>
      <c r="AV48" s="206"/>
      <c r="AW48" s="206"/>
    </row>
    <row r="49" s="122" customFormat="1" ht="100" customHeight="1" spans="1:49">
      <c r="A49" s="156" t="s">
        <v>41</v>
      </c>
      <c r="B49" s="148" t="s">
        <v>156</v>
      </c>
      <c r="C49" s="148"/>
      <c r="D49" s="148"/>
      <c r="E49" s="149"/>
      <c r="F49" s="149"/>
      <c r="G49" s="149"/>
      <c r="H49" s="149"/>
      <c r="I49" s="149"/>
      <c r="J49" s="148"/>
      <c r="K49" s="178">
        <f t="shared" ref="K49:V49" si="15">K50+K52+K53+K54+K55</f>
        <v>0</v>
      </c>
      <c r="L49" s="178">
        <f t="shared" si="15"/>
        <v>1300</v>
      </c>
      <c r="M49" s="178">
        <f t="shared" si="15"/>
        <v>0</v>
      </c>
      <c r="N49" s="178">
        <f t="shared" si="15"/>
        <v>250</v>
      </c>
      <c r="O49" s="178">
        <f t="shared" si="15"/>
        <v>0</v>
      </c>
      <c r="P49" s="178">
        <f t="shared" si="15"/>
        <v>250</v>
      </c>
      <c r="Q49" s="178">
        <f t="shared" si="15"/>
        <v>0</v>
      </c>
      <c r="R49" s="178">
        <f t="shared" si="15"/>
        <v>0</v>
      </c>
      <c r="S49" s="178">
        <f t="shared" si="15"/>
        <v>0</v>
      </c>
      <c r="T49" s="178">
        <f t="shared" si="15"/>
        <v>0</v>
      </c>
      <c r="U49" s="178">
        <f t="shared" si="15"/>
        <v>0</v>
      </c>
      <c r="V49" s="178">
        <f t="shared" si="15"/>
        <v>0</v>
      </c>
      <c r="W49" s="184"/>
      <c r="X49" s="184"/>
      <c r="Y49" s="184"/>
      <c r="Z49" s="184"/>
      <c r="AA49" s="190"/>
      <c r="AB49" s="190"/>
      <c r="AC49" s="190"/>
      <c r="AD49" s="190"/>
      <c r="AE49" s="190"/>
      <c r="AF49" s="190"/>
      <c r="AG49" s="190"/>
      <c r="AH49" s="206"/>
      <c r="AI49" s="206"/>
      <c r="AJ49" s="206"/>
      <c r="AK49" s="206"/>
      <c r="AL49" s="206"/>
      <c r="AM49" s="206"/>
      <c r="AN49" s="206"/>
      <c r="AO49" s="206"/>
      <c r="AP49" s="206"/>
      <c r="AQ49" s="206"/>
      <c r="AR49" s="206"/>
      <c r="AS49" s="206"/>
      <c r="AT49" s="206"/>
      <c r="AU49" s="206"/>
      <c r="AV49" s="206"/>
      <c r="AW49" s="206"/>
    </row>
    <row r="50" s="122" customFormat="1" ht="100" customHeight="1" spans="1:49">
      <c r="A50" s="156" t="s">
        <v>58</v>
      </c>
      <c r="B50" s="148" t="s">
        <v>157</v>
      </c>
      <c r="C50" s="148"/>
      <c r="D50" s="148"/>
      <c r="E50" s="149"/>
      <c r="F50" s="149"/>
      <c r="G50" s="149"/>
      <c r="H50" s="149"/>
      <c r="I50" s="149"/>
      <c r="J50" s="148"/>
      <c r="K50" s="178">
        <f t="shared" ref="K50:V50" si="16">SUM(K51)</f>
        <v>0</v>
      </c>
      <c r="L50" s="178">
        <f t="shared" si="16"/>
        <v>1300</v>
      </c>
      <c r="M50" s="178">
        <f t="shared" si="16"/>
        <v>0</v>
      </c>
      <c r="N50" s="178">
        <f t="shared" si="16"/>
        <v>250</v>
      </c>
      <c r="O50" s="178">
        <f t="shared" si="16"/>
        <v>0</v>
      </c>
      <c r="P50" s="178">
        <f t="shared" si="16"/>
        <v>250</v>
      </c>
      <c r="Q50" s="178">
        <f t="shared" si="16"/>
        <v>0</v>
      </c>
      <c r="R50" s="178">
        <f t="shared" si="16"/>
        <v>0</v>
      </c>
      <c r="S50" s="178">
        <f t="shared" si="16"/>
        <v>0</v>
      </c>
      <c r="T50" s="178">
        <f t="shared" si="16"/>
        <v>0</v>
      </c>
      <c r="U50" s="178">
        <f t="shared" si="16"/>
        <v>0</v>
      </c>
      <c r="V50" s="178">
        <f t="shared" si="16"/>
        <v>0</v>
      </c>
      <c r="W50" s="184"/>
      <c r="X50" s="184"/>
      <c r="Y50" s="184"/>
      <c r="Z50" s="184"/>
      <c r="AA50" s="190"/>
      <c r="AB50" s="190"/>
      <c r="AC50" s="190"/>
      <c r="AD50" s="190"/>
      <c r="AE50" s="190"/>
      <c r="AF50" s="190"/>
      <c r="AG50" s="190"/>
      <c r="AH50" s="206"/>
      <c r="AI50" s="206"/>
      <c r="AJ50" s="206"/>
      <c r="AK50" s="206"/>
      <c r="AL50" s="206"/>
      <c r="AM50" s="206"/>
      <c r="AN50" s="206"/>
      <c r="AO50" s="206"/>
      <c r="AP50" s="206"/>
      <c r="AQ50" s="206"/>
      <c r="AR50" s="206"/>
      <c r="AS50" s="206"/>
      <c r="AT50" s="206"/>
      <c r="AU50" s="206"/>
      <c r="AV50" s="206"/>
      <c r="AW50" s="206"/>
    </row>
    <row r="51" s="124" customFormat="1" ht="168.75" spans="1:50">
      <c r="A51" s="151">
        <v>14</v>
      </c>
      <c r="B51" s="152" t="s">
        <v>158</v>
      </c>
      <c r="C51" s="161">
        <v>2025</v>
      </c>
      <c r="D51" s="167" t="s">
        <v>159</v>
      </c>
      <c r="E51" s="152" t="s">
        <v>40</v>
      </c>
      <c r="F51" s="152" t="s">
        <v>160</v>
      </c>
      <c r="G51" s="152" t="s">
        <v>47</v>
      </c>
      <c r="H51" s="152" t="s">
        <v>48</v>
      </c>
      <c r="I51" s="152" t="s">
        <v>49</v>
      </c>
      <c r="J51" s="167" t="s">
        <v>161</v>
      </c>
      <c r="K51" s="175"/>
      <c r="L51" s="175">
        <v>1300</v>
      </c>
      <c r="M51" s="175"/>
      <c r="N51" s="175">
        <v>250</v>
      </c>
      <c r="O51" s="152"/>
      <c r="P51" s="175">
        <v>250</v>
      </c>
      <c r="Q51" s="175"/>
      <c r="R51" s="175"/>
      <c r="S51" s="175"/>
      <c r="T51" s="175"/>
      <c r="U51" s="175"/>
      <c r="V51" s="175"/>
      <c r="W51" s="152" t="s">
        <v>72</v>
      </c>
      <c r="X51" s="152" t="s">
        <v>54</v>
      </c>
      <c r="Y51" s="152" t="s">
        <v>53</v>
      </c>
      <c r="Z51" s="152" t="s">
        <v>54</v>
      </c>
      <c r="AA51" s="152" t="s">
        <v>55</v>
      </c>
      <c r="AB51" s="167" t="s">
        <v>162</v>
      </c>
      <c r="AC51" s="167" t="s">
        <v>163</v>
      </c>
      <c r="AD51" s="175" t="s">
        <v>402</v>
      </c>
      <c r="AE51" s="152" t="s">
        <v>403</v>
      </c>
      <c r="AF51" s="152" t="s">
        <v>367</v>
      </c>
      <c r="AH51" s="134"/>
      <c r="AI51" s="134"/>
      <c r="AJ51" s="134"/>
      <c r="AK51" s="134"/>
      <c r="AL51" s="134"/>
      <c r="AM51" s="134"/>
      <c r="AN51" s="134"/>
      <c r="AO51" s="134"/>
      <c r="AP51" s="134"/>
      <c r="AQ51" s="134"/>
      <c r="AR51" s="134"/>
      <c r="AS51" s="134"/>
      <c r="AT51" s="134"/>
      <c r="AU51" s="134"/>
      <c r="AV51" s="134"/>
      <c r="AW51" s="134"/>
      <c r="AX51" s="213"/>
    </row>
    <row r="52" s="122" customFormat="1" ht="100" customHeight="1" spans="1:49">
      <c r="A52" s="156" t="s">
        <v>58</v>
      </c>
      <c r="B52" s="148" t="s">
        <v>164</v>
      </c>
      <c r="C52" s="148"/>
      <c r="D52" s="148"/>
      <c r="E52" s="149"/>
      <c r="F52" s="149"/>
      <c r="G52" s="149"/>
      <c r="H52" s="149"/>
      <c r="I52" s="149"/>
      <c r="J52" s="148"/>
      <c r="K52" s="178"/>
      <c r="L52" s="178"/>
      <c r="M52" s="178"/>
      <c r="N52" s="178"/>
      <c r="O52" s="178"/>
      <c r="P52" s="178"/>
      <c r="Q52" s="178"/>
      <c r="R52" s="178"/>
      <c r="S52" s="178"/>
      <c r="T52" s="178"/>
      <c r="U52" s="178"/>
      <c r="V52" s="178"/>
      <c r="W52" s="184"/>
      <c r="X52" s="184"/>
      <c r="Y52" s="184"/>
      <c r="Z52" s="184"/>
      <c r="AA52" s="190"/>
      <c r="AB52" s="190"/>
      <c r="AC52" s="190"/>
      <c r="AD52" s="190"/>
      <c r="AE52" s="190"/>
      <c r="AF52" s="190"/>
      <c r="AG52" s="190"/>
      <c r="AH52" s="206"/>
      <c r="AI52" s="206"/>
      <c r="AJ52" s="206"/>
      <c r="AK52" s="206"/>
      <c r="AL52" s="206"/>
      <c r="AM52" s="206"/>
      <c r="AN52" s="206"/>
      <c r="AO52" s="206"/>
      <c r="AP52" s="206"/>
      <c r="AQ52" s="206"/>
      <c r="AR52" s="206"/>
      <c r="AS52" s="206"/>
      <c r="AT52" s="206"/>
      <c r="AU52" s="206"/>
      <c r="AV52" s="206"/>
      <c r="AW52" s="206"/>
    </row>
    <row r="53" s="122" customFormat="1" ht="100" customHeight="1" spans="1:49">
      <c r="A53" s="156" t="s">
        <v>58</v>
      </c>
      <c r="B53" s="148" t="s">
        <v>165</v>
      </c>
      <c r="C53" s="148"/>
      <c r="D53" s="148"/>
      <c r="E53" s="149"/>
      <c r="F53" s="149"/>
      <c r="G53" s="149"/>
      <c r="H53" s="149"/>
      <c r="I53" s="149"/>
      <c r="J53" s="148"/>
      <c r="K53" s="178"/>
      <c r="L53" s="178"/>
      <c r="M53" s="178"/>
      <c r="N53" s="178"/>
      <c r="O53" s="178"/>
      <c r="P53" s="178"/>
      <c r="Q53" s="178"/>
      <c r="R53" s="178"/>
      <c r="S53" s="178"/>
      <c r="T53" s="178"/>
      <c r="U53" s="178"/>
      <c r="V53" s="178"/>
      <c r="W53" s="184"/>
      <c r="X53" s="184"/>
      <c r="Y53" s="184"/>
      <c r="Z53" s="184"/>
      <c r="AA53" s="190"/>
      <c r="AB53" s="190"/>
      <c r="AC53" s="190"/>
      <c r="AD53" s="190"/>
      <c r="AE53" s="190"/>
      <c r="AF53" s="190"/>
      <c r="AG53" s="190"/>
      <c r="AH53" s="206"/>
      <c r="AI53" s="206"/>
      <c r="AJ53" s="206"/>
      <c r="AK53" s="206"/>
      <c r="AL53" s="206"/>
      <c r="AM53" s="206"/>
      <c r="AN53" s="206"/>
      <c r="AO53" s="206"/>
      <c r="AP53" s="206"/>
      <c r="AQ53" s="206"/>
      <c r="AR53" s="206"/>
      <c r="AS53" s="206"/>
      <c r="AT53" s="206"/>
      <c r="AU53" s="206"/>
      <c r="AV53" s="206"/>
      <c r="AW53" s="206"/>
    </row>
    <row r="54" s="122" customFormat="1" ht="100" customHeight="1" spans="1:49">
      <c r="A54" s="156" t="s">
        <v>58</v>
      </c>
      <c r="B54" s="148" t="s">
        <v>166</v>
      </c>
      <c r="C54" s="148"/>
      <c r="D54" s="148"/>
      <c r="E54" s="149"/>
      <c r="F54" s="149"/>
      <c r="G54" s="149"/>
      <c r="H54" s="149"/>
      <c r="I54" s="149"/>
      <c r="J54" s="148"/>
      <c r="K54" s="178"/>
      <c r="L54" s="178"/>
      <c r="M54" s="178"/>
      <c r="N54" s="178"/>
      <c r="O54" s="178"/>
      <c r="P54" s="178"/>
      <c r="Q54" s="178"/>
      <c r="R54" s="178"/>
      <c r="S54" s="178"/>
      <c r="T54" s="178"/>
      <c r="U54" s="178"/>
      <c r="V54" s="178"/>
      <c r="W54" s="184"/>
      <c r="X54" s="184"/>
      <c r="Y54" s="184"/>
      <c r="Z54" s="184"/>
      <c r="AA54" s="190"/>
      <c r="AB54" s="190"/>
      <c r="AC54" s="190"/>
      <c r="AD54" s="190"/>
      <c r="AE54" s="190"/>
      <c r="AF54" s="190"/>
      <c r="AG54" s="190"/>
      <c r="AH54" s="206"/>
      <c r="AI54" s="206"/>
      <c r="AJ54" s="206"/>
      <c r="AK54" s="206"/>
      <c r="AL54" s="206"/>
      <c r="AM54" s="206"/>
      <c r="AN54" s="206"/>
      <c r="AO54" s="206"/>
      <c r="AP54" s="206"/>
      <c r="AQ54" s="206"/>
      <c r="AR54" s="206"/>
      <c r="AS54" s="206"/>
      <c r="AT54" s="206"/>
      <c r="AU54" s="206"/>
      <c r="AV54" s="206"/>
      <c r="AW54" s="206"/>
    </row>
    <row r="55" s="122" customFormat="1" ht="100" customHeight="1" spans="1:49">
      <c r="A55" s="156" t="s">
        <v>58</v>
      </c>
      <c r="B55" s="148" t="s">
        <v>167</v>
      </c>
      <c r="C55" s="148"/>
      <c r="D55" s="148"/>
      <c r="E55" s="149"/>
      <c r="F55" s="149"/>
      <c r="G55" s="149"/>
      <c r="H55" s="149"/>
      <c r="I55" s="149"/>
      <c r="J55" s="148"/>
      <c r="K55" s="178"/>
      <c r="L55" s="178"/>
      <c r="M55" s="178"/>
      <c r="N55" s="178"/>
      <c r="O55" s="178"/>
      <c r="P55" s="178"/>
      <c r="Q55" s="178"/>
      <c r="R55" s="178"/>
      <c r="S55" s="178"/>
      <c r="T55" s="178"/>
      <c r="U55" s="178"/>
      <c r="V55" s="178"/>
      <c r="W55" s="184"/>
      <c r="X55" s="184"/>
      <c r="Y55" s="184"/>
      <c r="Z55" s="184"/>
      <c r="AA55" s="190"/>
      <c r="AB55" s="190"/>
      <c r="AC55" s="190"/>
      <c r="AD55" s="190"/>
      <c r="AE55" s="190"/>
      <c r="AF55" s="190"/>
      <c r="AG55" s="190"/>
      <c r="AH55" s="206"/>
      <c r="AI55" s="206"/>
      <c r="AJ55" s="206"/>
      <c r="AK55" s="206"/>
      <c r="AL55" s="206"/>
      <c r="AM55" s="206"/>
      <c r="AN55" s="206"/>
      <c r="AO55" s="206"/>
      <c r="AP55" s="206"/>
      <c r="AQ55" s="206"/>
      <c r="AR55" s="206"/>
      <c r="AS55" s="206"/>
      <c r="AT55" s="206"/>
      <c r="AU55" s="206"/>
      <c r="AV55" s="206"/>
      <c r="AW55" s="206"/>
    </row>
    <row r="56" s="122" customFormat="1" ht="100" customHeight="1" spans="1:49">
      <c r="A56" s="147" t="s">
        <v>39</v>
      </c>
      <c r="B56" s="148" t="s">
        <v>168</v>
      </c>
      <c r="C56" s="148"/>
      <c r="D56" s="148"/>
      <c r="E56" s="149"/>
      <c r="F56" s="149"/>
      <c r="G56" s="149"/>
      <c r="H56" s="149"/>
      <c r="I56" s="149"/>
      <c r="J56" s="148"/>
      <c r="K56" s="178">
        <f t="shared" ref="K56:V56" si="17">K57+K61+K65+K68+K72</f>
        <v>0</v>
      </c>
      <c r="L56" s="178">
        <f t="shared" si="17"/>
        <v>0</v>
      </c>
      <c r="M56" s="178">
        <f t="shared" si="17"/>
        <v>0</v>
      </c>
      <c r="N56" s="178">
        <f t="shared" si="17"/>
        <v>100</v>
      </c>
      <c r="O56" s="178">
        <f t="shared" si="17"/>
        <v>60</v>
      </c>
      <c r="P56" s="178">
        <f t="shared" si="17"/>
        <v>40</v>
      </c>
      <c r="Q56" s="178">
        <f t="shared" si="17"/>
        <v>0</v>
      </c>
      <c r="R56" s="178">
        <f t="shared" si="17"/>
        <v>0</v>
      </c>
      <c r="S56" s="178">
        <f t="shared" si="17"/>
        <v>0</v>
      </c>
      <c r="T56" s="178">
        <f t="shared" si="17"/>
        <v>0</v>
      </c>
      <c r="U56" s="178">
        <f t="shared" si="17"/>
        <v>0</v>
      </c>
      <c r="V56" s="178">
        <f t="shared" si="17"/>
        <v>0</v>
      </c>
      <c r="W56" s="184"/>
      <c r="X56" s="184"/>
      <c r="Y56" s="184"/>
      <c r="Z56" s="184"/>
      <c r="AA56" s="190"/>
      <c r="AB56" s="190"/>
      <c r="AC56" s="190"/>
      <c r="AD56" s="190"/>
      <c r="AE56" s="190"/>
      <c r="AF56" s="190"/>
      <c r="AG56" s="190"/>
      <c r="AH56" s="206"/>
      <c r="AI56" s="206"/>
      <c r="AJ56" s="206"/>
      <c r="AK56" s="206"/>
      <c r="AL56" s="206"/>
      <c r="AM56" s="206"/>
      <c r="AN56" s="206"/>
      <c r="AO56" s="206"/>
      <c r="AP56" s="206"/>
      <c r="AQ56" s="206"/>
      <c r="AR56" s="206"/>
      <c r="AS56" s="206"/>
      <c r="AT56" s="206"/>
      <c r="AU56" s="206"/>
      <c r="AV56" s="206"/>
      <c r="AW56" s="206"/>
    </row>
    <row r="57" s="122" customFormat="1" ht="100" customHeight="1" spans="1:49">
      <c r="A57" s="147" t="s">
        <v>41</v>
      </c>
      <c r="B57" s="148" t="s">
        <v>169</v>
      </c>
      <c r="C57" s="148"/>
      <c r="D57" s="148"/>
      <c r="E57" s="149"/>
      <c r="F57" s="149"/>
      <c r="G57" s="149"/>
      <c r="H57" s="149"/>
      <c r="I57" s="149"/>
      <c r="J57" s="148"/>
      <c r="K57" s="178">
        <f t="shared" ref="K57:V57" si="18">K58+K60</f>
        <v>0</v>
      </c>
      <c r="L57" s="178">
        <f t="shared" si="18"/>
        <v>0</v>
      </c>
      <c r="M57" s="178">
        <f t="shared" si="18"/>
        <v>0</v>
      </c>
      <c r="N57" s="178">
        <f t="shared" si="18"/>
        <v>100</v>
      </c>
      <c r="O57" s="178">
        <f t="shared" si="18"/>
        <v>60</v>
      </c>
      <c r="P57" s="178">
        <f t="shared" si="18"/>
        <v>40</v>
      </c>
      <c r="Q57" s="178">
        <f t="shared" si="18"/>
        <v>0</v>
      </c>
      <c r="R57" s="178">
        <f t="shared" si="18"/>
        <v>0</v>
      </c>
      <c r="S57" s="178">
        <f t="shared" si="18"/>
        <v>0</v>
      </c>
      <c r="T57" s="178">
        <f t="shared" si="18"/>
        <v>0</v>
      </c>
      <c r="U57" s="178">
        <f t="shared" si="18"/>
        <v>0</v>
      </c>
      <c r="V57" s="178">
        <f t="shared" si="18"/>
        <v>0</v>
      </c>
      <c r="W57" s="184"/>
      <c r="X57" s="184"/>
      <c r="Y57" s="184"/>
      <c r="Z57" s="184"/>
      <c r="AA57" s="190"/>
      <c r="AB57" s="190"/>
      <c r="AC57" s="190"/>
      <c r="AD57" s="190"/>
      <c r="AE57" s="190"/>
      <c r="AF57" s="190"/>
      <c r="AG57" s="190"/>
      <c r="AH57" s="206"/>
      <c r="AI57" s="206"/>
      <c r="AJ57" s="206"/>
      <c r="AK57" s="206"/>
      <c r="AL57" s="206"/>
      <c r="AM57" s="206"/>
      <c r="AN57" s="206"/>
      <c r="AO57" s="206"/>
      <c r="AP57" s="206"/>
      <c r="AQ57" s="206"/>
      <c r="AR57" s="206"/>
      <c r="AS57" s="206"/>
      <c r="AT57" s="206"/>
      <c r="AU57" s="206"/>
      <c r="AV57" s="206"/>
      <c r="AW57" s="206"/>
    </row>
    <row r="58" s="122" customFormat="1" ht="100" customHeight="1" spans="1:49">
      <c r="A58" s="156" t="s">
        <v>58</v>
      </c>
      <c r="B58" s="148" t="s">
        <v>170</v>
      </c>
      <c r="C58" s="148"/>
      <c r="D58" s="148"/>
      <c r="E58" s="149"/>
      <c r="F58" s="149"/>
      <c r="G58" s="149"/>
      <c r="H58" s="149"/>
      <c r="I58" s="149"/>
      <c r="J58" s="148"/>
      <c r="K58" s="178">
        <f t="shared" ref="K58:V58" si="19">SUM(K59)</f>
        <v>0</v>
      </c>
      <c r="L58" s="178">
        <f t="shared" si="19"/>
        <v>0</v>
      </c>
      <c r="M58" s="178">
        <f t="shared" si="19"/>
        <v>0</v>
      </c>
      <c r="N58" s="178">
        <f t="shared" si="19"/>
        <v>100</v>
      </c>
      <c r="O58" s="178">
        <f t="shared" si="19"/>
        <v>60</v>
      </c>
      <c r="P58" s="178">
        <f t="shared" si="19"/>
        <v>40</v>
      </c>
      <c r="Q58" s="178">
        <f t="shared" si="19"/>
        <v>0</v>
      </c>
      <c r="R58" s="178">
        <f t="shared" si="19"/>
        <v>0</v>
      </c>
      <c r="S58" s="178">
        <f t="shared" si="19"/>
        <v>0</v>
      </c>
      <c r="T58" s="178">
        <f t="shared" si="19"/>
        <v>0</v>
      </c>
      <c r="U58" s="178">
        <f t="shared" si="19"/>
        <v>0</v>
      </c>
      <c r="V58" s="178">
        <f t="shared" si="19"/>
        <v>0</v>
      </c>
      <c r="W58" s="184"/>
      <c r="X58" s="184"/>
      <c r="Y58" s="184"/>
      <c r="Z58" s="184"/>
      <c r="AA58" s="190"/>
      <c r="AB58" s="190"/>
      <c r="AC58" s="190"/>
      <c r="AD58" s="190"/>
      <c r="AE58" s="190"/>
      <c r="AF58" s="190"/>
      <c r="AG58" s="190"/>
      <c r="AH58" s="206"/>
      <c r="AI58" s="206"/>
      <c r="AJ58" s="206"/>
      <c r="AK58" s="206"/>
      <c r="AL58" s="206"/>
      <c r="AM58" s="206"/>
      <c r="AN58" s="206"/>
      <c r="AO58" s="206"/>
      <c r="AP58" s="206"/>
      <c r="AQ58" s="206"/>
      <c r="AR58" s="206"/>
      <c r="AS58" s="206"/>
      <c r="AT58" s="206"/>
      <c r="AU58" s="206"/>
      <c r="AV58" s="206"/>
      <c r="AW58" s="206"/>
    </row>
    <row r="59" s="124" customFormat="1" ht="298" customHeight="1" spans="1:50">
      <c r="A59" s="151">
        <v>15</v>
      </c>
      <c r="B59" s="152" t="s">
        <v>171</v>
      </c>
      <c r="C59" s="161">
        <v>2025</v>
      </c>
      <c r="D59" s="167" t="s">
        <v>172</v>
      </c>
      <c r="E59" s="152" t="s">
        <v>168</v>
      </c>
      <c r="F59" s="152" t="s">
        <v>170</v>
      </c>
      <c r="G59" s="152" t="s">
        <v>47</v>
      </c>
      <c r="H59" s="152" t="s">
        <v>48</v>
      </c>
      <c r="I59" s="152" t="s">
        <v>49</v>
      </c>
      <c r="J59" s="167" t="s">
        <v>173</v>
      </c>
      <c r="K59" s="175"/>
      <c r="L59" s="175"/>
      <c r="M59" s="175"/>
      <c r="N59" s="175">
        <v>100</v>
      </c>
      <c r="O59" s="152">
        <v>60</v>
      </c>
      <c r="P59" s="175">
        <v>40</v>
      </c>
      <c r="Q59" s="175"/>
      <c r="R59" s="175"/>
      <c r="S59" s="175"/>
      <c r="T59" s="175"/>
      <c r="U59" s="175"/>
      <c r="V59" s="175"/>
      <c r="W59" s="152" t="s">
        <v>174</v>
      </c>
      <c r="X59" s="152" t="s">
        <v>175</v>
      </c>
      <c r="Y59" s="152" t="s">
        <v>174</v>
      </c>
      <c r="Z59" s="152" t="s">
        <v>175</v>
      </c>
      <c r="AA59" s="152" t="s">
        <v>176</v>
      </c>
      <c r="AB59" s="167" t="s">
        <v>177</v>
      </c>
      <c r="AC59" s="167" t="s">
        <v>178</v>
      </c>
      <c r="AD59" s="175" t="s">
        <v>402</v>
      </c>
      <c r="AE59" s="152" t="s">
        <v>403</v>
      </c>
      <c r="AF59" s="152" t="s">
        <v>367</v>
      </c>
      <c r="AH59" s="134"/>
      <c r="AI59" s="134"/>
      <c r="AJ59" s="134"/>
      <c r="AK59" s="134"/>
      <c r="AL59" s="134"/>
      <c r="AM59" s="134"/>
      <c r="AN59" s="134"/>
      <c r="AO59" s="134"/>
      <c r="AP59" s="134"/>
      <c r="AQ59" s="134"/>
      <c r="AR59" s="134"/>
      <c r="AS59" s="134"/>
      <c r="AT59" s="134"/>
      <c r="AU59" s="134"/>
      <c r="AV59" s="134"/>
      <c r="AW59" s="134"/>
      <c r="AX59" s="213"/>
    </row>
    <row r="60" s="122" customFormat="1" ht="100" customHeight="1" spans="1:49">
      <c r="A60" s="156" t="s">
        <v>58</v>
      </c>
      <c r="B60" s="148" t="s">
        <v>179</v>
      </c>
      <c r="C60" s="148"/>
      <c r="D60" s="148"/>
      <c r="E60" s="149"/>
      <c r="F60" s="149"/>
      <c r="G60" s="149"/>
      <c r="H60" s="149"/>
      <c r="I60" s="149"/>
      <c r="J60" s="148"/>
      <c r="K60" s="178"/>
      <c r="L60" s="178"/>
      <c r="M60" s="178"/>
      <c r="N60" s="178"/>
      <c r="O60" s="178"/>
      <c r="P60" s="178"/>
      <c r="Q60" s="178"/>
      <c r="R60" s="178"/>
      <c r="S60" s="178"/>
      <c r="T60" s="178"/>
      <c r="U60" s="178"/>
      <c r="V60" s="178"/>
      <c r="W60" s="184"/>
      <c r="X60" s="184"/>
      <c r="Y60" s="184"/>
      <c r="Z60" s="184"/>
      <c r="AA60" s="190"/>
      <c r="AB60" s="190"/>
      <c r="AC60" s="190"/>
      <c r="AD60" s="190"/>
      <c r="AE60" s="190"/>
      <c r="AF60" s="190"/>
      <c r="AG60" s="190"/>
      <c r="AH60" s="206"/>
      <c r="AI60" s="206"/>
      <c r="AJ60" s="206"/>
      <c r="AK60" s="206"/>
      <c r="AL60" s="206"/>
      <c r="AM60" s="206"/>
      <c r="AN60" s="206"/>
      <c r="AO60" s="206"/>
      <c r="AP60" s="206"/>
      <c r="AQ60" s="206"/>
      <c r="AR60" s="206"/>
      <c r="AS60" s="206"/>
      <c r="AT60" s="206"/>
      <c r="AU60" s="206"/>
      <c r="AV60" s="206"/>
      <c r="AW60" s="206"/>
    </row>
    <row r="61" s="122" customFormat="1" ht="100" customHeight="1" spans="1:49">
      <c r="A61" s="156" t="s">
        <v>41</v>
      </c>
      <c r="B61" s="148" t="s">
        <v>180</v>
      </c>
      <c r="C61" s="148"/>
      <c r="D61" s="148"/>
      <c r="E61" s="149"/>
      <c r="F61" s="149"/>
      <c r="G61" s="149"/>
      <c r="H61" s="149"/>
      <c r="I61" s="149"/>
      <c r="J61" s="148"/>
      <c r="K61" s="178">
        <f t="shared" ref="K61:V61" si="20">K62+K63+K64</f>
        <v>0</v>
      </c>
      <c r="L61" s="178">
        <f t="shared" si="20"/>
        <v>0</v>
      </c>
      <c r="M61" s="178">
        <f t="shared" si="20"/>
        <v>0</v>
      </c>
      <c r="N61" s="178">
        <f t="shared" si="20"/>
        <v>0</v>
      </c>
      <c r="O61" s="178">
        <f t="shared" si="20"/>
        <v>0</v>
      </c>
      <c r="P61" s="178">
        <f t="shared" si="20"/>
        <v>0</v>
      </c>
      <c r="Q61" s="178">
        <f t="shared" si="20"/>
        <v>0</v>
      </c>
      <c r="R61" s="178">
        <f t="shared" si="20"/>
        <v>0</v>
      </c>
      <c r="S61" s="178">
        <f t="shared" si="20"/>
        <v>0</v>
      </c>
      <c r="T61" s="178">
        <f t="shared" si="20"/>
        <v>0</v>
      </c>
      <c r="U61" s="178">
        <f t="shared" si="20"/>
        <v>0</v>
      </c>
      <c r="V61" s="178">
        <f t="shared" si="20"/>
        <v>0</v>
      </c>
      <c r="W61" s="184"/>
      <c r="X61" s="184"/>
      <c r="Y61" s="184"/>
      <c r="Z61" s="184"/>
      <c r="AA61" s="190"/>
      <c r="AB61" s="190"/>
      <c r="AC61" s="190"/>
      <c r="AD61" s="190"/>
      <c r="AE61" s="190"/>
      <c r="AF61" s="190"/>
      <c r="AG61" s="190"/>
      <c r="AH61" s="206"/>
      <c r="AI61" s="206"/>
      <c r="AJ61" s="206"/>
      <c r="AK61" s="206"/>
      <c r="AL61" s="206"/>
      <c r="AM61" s="206"/>
      <c r="AN61" s="206"/>
      <c r="AO61" s="206"/>
      <c r="AP61" s="206"/>
      <c r="AQ61" s="206"/>
      <c r="AR61" s="206"/>
      <c r="AS61" s="206"/>
      <c r="AT61" s="206"/>
      <c r="AU61" s="206"/>
      <c r="AV61" s="206"/>
      <c r="AW61" s="206"/>
    </row>
    <row r="62" s="122" customFormat="1" ht="100" customHeight="1" spans="1:49">
      <c r="A62" s="156" t="s">
        <v>58</v>
      </c>
      <c r="B62" s="148" t="s">
        <v>181</v>
      </c>
      <c r="C62" s="148"/>
      <c r="D62" s="148"/>
      <c r="E62" s="149"/>
      <c r="F62" s="149"/>
      <c r="G62" s="149"/>
      <c r="H62" s="149"/>
      <c r="I62" s="149"/>
      <c r="J62" s="148"/>
      <c r="K62" s="178"/>
      <c r="L62" s="178"/>
      <c r="M62" s="178"/>
      <c r="N62" s="178"/>
      <c r="O62" s="178"/>
      <c r="P62" s="178"/>
      <c r="Q62" s="178"/>
      <c r="R62" s="178"/>
      <c r="S62" s="178"/>
      <c r="T62" s="178"/>
      <c r="U62" s="178"/>
      <c r="V62" s="178"/>
      <c r="W62" s="184"/>
      <c r="X62" s="184"/>
      <c r="Y62" s="184"/>
      <c r="Z62" s="184"/>
      <c r="AA62" s="190"/>
      <c r="AB62" s="190"/>
      <c r="AC62" s="190"/>
      <c r="AD62" s="190"/>
      <c r="AE62" s="190"/>
      <c r="AF62" s="190"/>
      <c r="AG62" s="190"/>
      <c r="AH62" s="206"/>
      <c r="AI62" s="206"/>
      <c r="AJ62" s="206"/>
      <c r="AK62" s="206"/>
      <c r="AL62" s="206"/>
      <c r="AM62" s="206"/>
      <c r="AN62" s="206"/>
      <c r="AO62" s="206"/>
      <c r="AP62" s="206"/>
      <c r="AQ62" s="206"/>
      <c r="AR62" s="206"/>
      <c r="AS62" s="206"/>
      <c r="AT62" s="206"/>
      <c r="AU62" s="206"/>
      <c r="AV62" s="206"/>
      <c r="AW62" s="206"/>
    </row>
    <row r="63" s="122" customFormat="1" ht="100" customHeight="1" spans="1:49">
      <c r="A63" s="156" t="s">
        <v>58</v>
      </c>
      <c r="B63" s="148" t="s">
        <v>182</v>
      </c>
      <c r="C63" s="148"/>
      <c r="D63" s="148"/>
      <c r="E63" s="149"/>
      <c r="F63" s="149"/>
      <c r="G63" s="149"/>
      <c r="H63" s="149"/>
      <c r="I63" s="149"/>
      <c r="J63" s="148"/>
      <c r="K63" s="178"/>
      <c r="L63" s="178"/>
      <c r="M63" s="178"/>
      <c r="N63" s="178"/>
      <c r="O63" s="178"/>
      <c r="P63" s="178"/>
      <c r="Q63" s="178"/>
      <c r="R63" s="178"/>
      <c r="S63" s="178"/>
      <c r="T63" s="178"/>
      <c r="U63" s="178"/>
      <c r="V63" s="178"/>
      <c r="W63" s="184"/>
      <c r="X63" s="184"/>
      <c r="Y63" s="184"/>
      <c r="Z63" s="184"/>
      <c r="AA63" s="190"/>
      <c r="AB63" s="190"/>
      <c r="AC63" s="190"/>
      <c r="AD63" s="190"/>
      <c r="AE63" s="190"/>
      <c r="AF63" s="190"/>
      <c r="AG63" s="190"/>
      <c r="AH63" s="206"/>
      <c r="AI63" s="206"/>
      <c r="AJ63" s="206"/>
      <c r="AK63" s="206"/>
      <c r="AL63" s="206"/>
      <c r="AM63" s="206"/>
      <c r="AN63" s="206"/>
      <c r="AO63" s="206"/>
      <c r="AP63" s="206"/>
      <c r="AQ63" s="206"/>
      <c r="AR63" s="206"/>
      <c r="AS63" s="206"/>
      <c r="AT63" s="206"/>
      <c r="AU63" s="206"/>
      <c r="AV63" s="206"/>
      <c r="AW63" s="206"/>
    </row>
    <row r="64" s="122" customFormat="1" ht="100" customHeight="1" spans="1:49">
      <c r="A64" s="156" t="s">
        <v>58</v>
      </c>
      <c r="B64" s="148" t="s">
        <v>183</v>
      </c>
      <c r="C64" s="148"/>
      <c r="D64" s="148"/>
      <c r="E64" s="149"/>
      <c r="F64" s="149"/>
      <c r="G64" s="149"/>
      <c r="H64" s="149"/>
      <c r="I64" s="149"/>
      <c r="J64" s="148"/>
      <c r="K64" s="178"/>
      <c r="L64" s="178"/>
      <c r="M64" s="178"/>
      <c r="N64" s="178"/>
      <c r="O64" s="178"/>
      <c r="P64" s="178"/>
      <c r="Q64" s="178"/>
      <c r="R64" s="178"/>
      <c r="S64" s="178"/>
      <c r="T64" s="178"/>
      <c r="U64" s="178"/>
      <c r="V64" s="178"/>
      <c r="W64" s="184"/>
      <c r="X64" s="184"/>
      <c r="Y64" s="184"/>
      <c r="Z64" s="184"/>
      <c r="AA64" s="190"/>
      <c r="AB64" s="190"/>
      <c r="AC64" s="190"/>
      <c r="AD64" s="190"/>
      <c r="AE64" s="190"/>
      <c r="AF64" s="190"/>
      <c r="AG64" s="190"/>
      <c r="AH64" s="206"/>
      <c r="AI64" s="206"/>
      <c r="AJ64" s="206"/>
      <c r="AK64" s="206"/>
      <c r="AL64" s="206"/>
      <c r="AM64" s="206"/>
      <c r="AN64" s="206"/>
      <c r="AO64" s="206"/>
      <c r="AP64" s="206"/>
      <c r="AQ64" s="206"/>
      <c r="AR64" s="206"/>
      <c r="AS64" s="206"/>
      <c r="AT64" s="206"/>
      <c r="AU64" s="206"/>
      <c r="AV64" s="206"/>
      <c r="AW64" s="206"/>
    </row>
    <row r="65" s="122" customFormat="1" ht="100" customHeight="1" spans="1:49">
      <c r="A65" s="156" t="s">
        <v>41</v>
      </c>
      <c r="B65" s="148" t="s">
        <v>184</v>
      </c>
      <c r="C65" s="148"/>
      <c r="D65" s="148"/>
      <c r="E65" s="149"/>
      <c r="F65" s="149"/>
      <c r="G65" s="149"/>
      <c r="H65" s="149"/>
      <c r="I65" s="149"/>
      <c r="J65" s="148"/>
      <c r="K65" s="178">
        <f t="shared" ref="K65:V65" si="21">K66+K67</f>
        <v>0</v>
      </c>
      <c r="L65" s="178">
        <f t="shared" si="21"/>
        <v>0</v>
      </c>
      <c r="M65" s="178">
        <f t="shared" si="21"/>
        <v>0</v>
      </c>
      <c r="N65" s="178">
        <f t="shared" si="21"/>
        <v>0</v>
      </c>
      <c r="O65" s="178">
        <f t="shared" si="21"/>
        <v>0</v>
      </c>
      <c r="P65" s="178">
        <f t="shared" si="21"/>
        <v>0</v>
      </c>
      <c r="Q65" s="178">
        <f t="shared" si="21"/>
        <v>0</v>
      </c>
      <c r="R65" s="178">
        <f t="shared" si="21"/>
        <v>0</v>
      </c>
      <c r="S65" s="178">
        <f t="shared" si="21"/>
        <v>0</v>
      </c>
      <c r="T65" s="178">
        <f t="shared" si="21"/>
        <v>0</v>
      </c>
      <c r="U65" s="178">
        <f t="shared" si="21"/>
        <v>0</v>
      </c>
      <c r="V65" s="178">
        <f t="shared" si="21"/>
        <v>0</v>
      </c>
      <c r="W65" s="184"/>
      <c r="X65" s="184"/>
      <c r="Y65" s="184"/>
      <c r="Z65" s="184"/>
      <c r="AA65" s="190"/>
      <c r="AB65" s="190"/>
      <c r="AC65" s="190"/>
      <c r="AD65" s="190"/>
      <c r="AE65" s="190"/>
      <c r="AF65" s="190"/>
      <c r="AG65" s="190"/>
      <c r="AH65" s="206"/>
      <c r="AI65" s="206"/>
      <c r="AJ65" s="206"/>
      <c r="AK65" s="206"/>
      <c r="AL65" s="206"/>
      <c r="AM65" s="206"/>
      <c r="AN65" s="206"/>
      <c r="AO65" s="206"/>
      <c r="AP65" s="206"/>
      <c r="AQ65" s="206"/>
      <c r="AR65" s="206"/>
      <c r="AS65" s="206"/>
      <c r="AT65" s="206"/>
      <c r="AU65" s="206"/>
      <c r="AV65" s="206"/>
      <c r="AW65" s="206"/>
    </row>
    <row r="66" s="122" customFormat="1" ht="100" customHeight="1" spans="1:49">
      <c r="A66" s="156" t="s">
        <v>58</v>
      </c>
      <c r="B66" s="148" t="s">
        <v>185</v>
      </c>
      <c r="C66" s="148"/>
      <c r="D66" s="148"/>
      <c r="E66" s="149"/>
      <c r="F66" s="149"/>
      <c r="G66" s="149"/>
      <c r="H66" s="149"/>
      <c r="I66" s="149"/>
      <c r="J66" s="148"/>
      <c r="K66" s="178"/>
      <c r="L66" s="178"/>
      <c r="M66" s="178"/>
      <c r="N66" s="178"/>
      <c r="O66" s="178"/>
      <c r="P66" s="178"/>
      <c r="Q66" s="178"/>
      <c r="R66" s="178"/>
      <c r="S66" s="178"/>
      <c r="T66" s="178"/>
      <c r="U66" s="178"/>
      <c r="V66" s="178"/>
      <c r="W66" s="184"/>
      <c r="X66" s="184"/>
      <c r="Y66" s="184"/>
      <c r="Z66" s="184"/>
      <c r="AA66" s="190"/>
      <c r="AB66" s="190"/>
      <c r="AC66" s="190"/>
      <c r="AD66" s="190"/>
      <c r="AE66" s="190"/>
      <c r="AF66" s="190"/>
      <c r="AG66" s="190"/>
      <c r="AH66" s="206"/>
      <c r="AI66" s="206"/>
      <c r="AJ66" s="206"/>
      <c r="AK66" s="206"/>
      <c r="AL66" s="206"/>
      <c r="AM66" s="206"/>
      <c r="AN66" s="206"/>
      <c r="AO66" s="206"/>
      <c r="AP66" s="206"/>
      <c r="AQ66" s="206"/>
      <c r="AR66" s="206"/>
      <c r="AS66" s="206"/>
      <c r="AT66" s="206"/>
      <c r="AU66" s="206"/>
      <c r="AV66" s="206"/>
      <c r="AW66" s="206"/>
    </row>
    <row r="67" s="122" customFormat="1" ht="100" customHeight="1" spans="1:49">
      <c r="A67" s="156" t="s">
        <v>58</v>
      </c>
      <c r="B67" s="148" t="s">
        <v>186</v>
      </c>
      <c r="C67" s="148"/>
      <c r="D67" s="148"/>
      <c r="E67" s="149"/>
      <c r="F67" s="149"/>
      <c r="G67" s="149"/>
      <c r="H67" s="149"/>
      <c r="I67" s="149"/>
      <c r="J67" s="148"/>
      <c r="K67" s="178"/>
      <c r="L67" s="178"/>
      <c r="M67" s="178"/>
      <c r="N67" s="178"/>
      <c r="O67" s="178"/>
      <c r="P67" s="178"/>
      <c r="Q67" s="178"/>
      <c r="R67" s="178"/>
      <c r="S67" s="178"/>
      <c r="T67" s="178"/>
      <c r="U67" s="178"/>
      <c r="V67" s="178"/>
      <c r="W67" s="184"/>
      <c r="X67" s="184"/>
      <c r="Y67" s="184"/>
      <c r="Z67" s="184"/>
      <c r="AA67" s="190"/>
      <c r="AB67" s="190"/>
      <c r="AC67" s="190"/>
      <c r="AD67" s="190"/>
      <c r="AE67" s="190"/>
      <c r="AF67" s="190"/>
      <c r="AG67" s="190"/>
      <c r="AH67" s="206"/>
      <c r="AI67" s="206"/>
      <c r="AJ67" s="206"/>
      <c r="AK67" s="206"/>
      <c r="AL67" s="206"/>
      <c r="AM67" s="206"/>
      <c r="AN67" s="206"/>
      <c r="AO67" s="206"/>
      <c r="AP67" s="206"/>
      <c r="AQ67" s="206"/>
      <c r="AR67" s="206"/>
      <c r="AS67" s="206"/>
      <c r="AT67" s="206"/>
      <c r="AU67" s="206"/>
      <c r="AV67" s="206"/>
      <c r="AW67" s="206"/>
    </row>
    <row r="68" s="122" customFormat="1" ht="100" customHeight="1" spans="1:49">
      <c r="A68" s="156" t="s">
        <v>41</v>
      </c>
      <c r="B68" s="148" t="s">
        <v>187</v>
      </c>
      <c r="C68" s="148"/>
      <c r="D68" s="148"/>
      <c r="E68" s="149"/>
      <c r="F68" s="149"/>
      <c r="G68" s="149"/>
      <c r="H68" s="149"/>
      <c r="I68" s="149"/>
      <c r="J68" s="148"/>
      <c r="K68" s="178">
        <f t="shared" ref="K68:V68" si="22">K69+K70+K71</f>
        <v>0</v>
      </c>
      <c r="L68" s="178">
        <f t="shared" si="22"/>
        <v>0</v>
      </c>
      <c r="M68" s="178">
        <f t="shared" si="22"/>
        <v>0</v>
      </c>
      <c r="N68" s="178">
        <f t="shared" si="22"/>
        <v>0</v>
      </c>
      <c r="O68" s="178">
        <f t="shared" si="22"/>
        <v>0</v>
      </c>
      <c r="P68" s="178">
        <f t="shared" si="22"/>
        <v>0</v>
      </c>
      <c r="Q68" s="178">
        <f t="shared" si="22"/>
        <v>0</v>
      </c>
      <c r="R68" s="178">
        <f t="shared" si="22"/>
        <v>0</v>
      </c>
      <c r="S68" s="178">
        <f t="shared" si="22"/>
        <v>0</v>
      </c>
      <c r="T68" s="178">
        <f t="shared" si="22"/>
        <v>0</v>
      </c>
      <c r="U68" s="178">
        <f t="shared" si="22"/>
        <v>0</v>
      </c>
      <c r="V68" s="178">
        <f t="shared" si="22"/>
        <v>0</v>
      </c>
      <c r="W68" s="184"/>
      <c r="X68" s="184"/>
      <c r="Y68" s="184"/>
      <c r="Z68" s="184"/>
      <c r="AA68" s="190"/>
      <c r="AB68" s="190"/>
      <c r="AC68" s="190"/>
      <c r="AD68" s="190"/>
      <c r="AE68" s="190"/>
      <c r="AF68" s="190"/>
      <c r="AG68" s="190"/>
      <c r="AH68" s="206"/>
      <c r="AI68" s="206"/>
      <c r="AJ68" s="206"/>
      <c r="AK68" s="206"/>
      <c r="AL68" s="206"/>
      <c r="AM68" s="206"/>
      <c r="AN68" s="206"/>
      <c r="AO68" s="206"/>
      <c r="AP68" s="206"/>
      <c r="AQ68" s="206"/>
      <c r="AR68" s="206"/>
      <c r="AS68" s="206"/>
      <c r="AT68" s="206"/>
      <c r="AU68" s="206"/>
      <c r="AV68" s="206"/>
      <c r="AW68" s="206"/>
    </row>
    <row r="69" s="122" customFormat="1" ht="100" customHeight="1" spans="1:49">
      <c r="A69" s="156" t="s">
        <v>58</v>
      </c>
      <c r="B69" s="148" t="s">
        <v>188</v>
      </c>
      <c r="C69" s="148"/>
      <c r="D69" s="148"/>
      <c r="E69" s="149"/>
      <c r="F69" s="149"/>
      <c r="G69" s="149"/>
      <c r="H69" s="149"/>
      <c r="I69" s="149"/>
      <c r="J69" s="148"/>
      <c r="K69" s="178"/>
      <c r="L69" s="178"/>
      <c r="M69" s="178"/>
      <c r="N69" s="178"/>
      <c r="O69" s="178"/>
      <c r="P69" s="178"/>
      <c r="Q69" s="178"/>
      <c r="R69" s="178"/>
      <c r="S69" s="178"/>
      <c r="T69" s="178"/>
      <c r="U69" s="178"/>
      <c r="V69" s="178"/>
      <c r="W69" s="184"/>
      <c r="X69" s="184"/>
      <c r="Y69" s="184"/>
      <c r="Z69" s="184"/>
      <c r="AA69" s="190"/>
      <c r="AB69" s="190"/>
      <c r="AC69" s="190"/>
      <c r="AD69" s="190"/>
      <c r="AE69" s="190"/>
      <c r="AF69" s="190"/>
      <c r="AG69" s="190"/>
      <c r="AH69" s="206"/>
      <c r="AI69" s="206"/>
      <c r="AJ69" s="206"/>
      <c r="AK69" s="206"/>
      <c r="AL69" s="206"/>
      <c r="AM69" s="206"/>
      <c r="AN69" s="206"/>
      <c r="AO69" s="206"/>
      <c r="AP69" s="206"/>
      <c r="AQ69" s="206"/>
      <c r="AR69" s="206"/>
      <c r="AS69" s="206"/>
      <c r="AT69" s="206"/>
      <c r="AU69" s="206"/>
      <c r="AV69" s="206"/>
      <c r="AW69" s="206"/>
    </row>
    <row r="70" s="122" customFormat="1" ht="100" customHeight="1" spans="1:49">
      <c r="A70" s="156" t="s">
        <v>58</v>
      </c>
      <c r="B70" s="148" t="s">
        <v>189</v>
      </c>
      <c r="C70" s="148"/>
      <c r="D70" s="148"/>
      <c r="E70" s="149"/>
      <c r="F70" s="149"/>
      <c r="G70" s="149"/>
      <c r="H70" s="149"/>
      <c r="I70" s="149"/>
      <c r="J70" s="148"/>
      <c r="K70" s="178"/>
      <c r="L70" s="178"/>
      <c r="M70" s="178"/>
      <c r="N70" s="178"/>
      <c r="O70" s="178"/>
      <c r="P70" s="178"/>
      <c r="Q70" s="178"/>
      <c r="R70" s="178"/>
      <c r="S70" s="178"/>
      <c r="T70" s="178"/>
      <c r="U70" s="178"/>
      <c r="V70" s="178"/>
      <c r="W70" s="184"/>
      <c r="X70" s="184"/>
      <c r="Y70" s="184"/>
      <c r="Z70" s="184"/>
      <c r="AA70" s="190"/>
      <c r="AB70" s="190"/>
      <c r="AC70" s="190"/>
      <c r="AD70" s="190"/>
      <c r="AE70" s="190"/>
      <c r="AF70" s="190"/>
      <c r="AG70" s="190"/>
      <c r="AH70" s="206"/>
      <c r="AI70" s="206"/>
      <c r="AJ70" s="206"/>
      <c r="AK70" s="206"/>
      <c r="AL70" s="206"/>
      <c r="AM70" s="206"/>
      <c r="AN70" s="206"/>
      <c r="AO70" s="206"/>
      <c r="AP70" s="206"/>
      <c r="AQ70" s="206"/>
      <c r="AR70" s="206"/>
      <c r="AS70" s="206"/>
      <c r="AT70" s="206"/>
      <c r="AU70" s="206"/>
      <c r="AV70" s="206"/>
      <c r="AW70" s="206"/>
    </row>
    <row r="71" s="122" customFormat="1" ht="100" customHeight="1" spans="1:49">
      <c r="A71" s="156" t="s">
        <v>58</v>
      </c>
      <c r="B71" s="148" t="s">
        <v>190</v>
      </c>
      <c r="C71" s="148"/>
      <c r="D71" s="148"/>
      <c r="E71" s="149"/>
      <c r="F71" s="149"/>
      <c r="G71" s="149"/>
      <c r="H71" s="149"/>
      <c r="I71" s="149"/>
      <c r="J71" s="148"/>
      <c r="K71" s="178"/>
      <c r="L71" s="178"/>
      <c r="M71" s="178"/>
      <c r="N71" s="178"/>
      <c r="O71" s="178"/>
      <c r="P71" s="178"/>
      <c r="Q71" s="178"/>
      <c r="R71" s="178"/>
      <c r="S71" s="178"/>
      <c r="T71" s="178"/>
      <c r="U71" s="178"/>
      <c r="V71" s="178"/>
      <c r="W71" s="184"/>
      <c r="X71" s="184"/>
      <c r="Y71" s="184"/>
      <c r="Z71" s="184"/>
      <c r="AA71" s="190"/>
      <c r="AB71" s="190"/>
      <c r="AC71" s="190"/>
      <c r="AD71" s="190"/>
      <c r="AE71" s="190"/>
      <c r="AF71" s="190"/>
      <c r="AG71" s="190"/>
      <c r="AH71" s="206"/>
      <c r="AI71" s="206"/>
      <c r="AJ71" s="206"/>
      <c r="AK71" s="206"/>
      <c r="AL71" s="206"/>
      <c r="AM71" s="206"/>
      <c r="AN71" s="206"/>
      <c r="AO71" s="206"/>
      <c r="AP71" s="206"/>
      <c r="AQ71" s="206"/>
      <c r="AR71" s="206"/>
      <c r="AS71" s="206"/>
      <c r="AT71" s="206"/>
      <c r="AU71" s="206"/>
      <c r="AV71" s="206"/>
      <c r="AW71" s="206"/>
    </row>
    <row r="72" s="122" customFormat="1" ht="100" customHeight="1" spans="1:49">
      <c r="A72" s="156" t="s">
        <v>41</v>
      </c>
      <c r="B72" s="148" t="s">
        <v>191</v>
      </c>
      <c r="C72" s="148"/>
      <c r="D72" s="148"/>
      <c r="E72" s="149"/>
      <c r="F72" s="149"/>
      <c r="G72" s="149"/>
      <c r="H72" s="149"/>
      <c r="I72" s="149"/>
      <c r="J72" s="148"/>
      <c r="K72" s="178">
        <f t="shared" ref="K72:V72" si="23">K73</f>
        <v>0</v>
      </c>
      <c r="L72" s="178">
        <f t="shared" si="23"/>
        <v>0</v>
      </c>
      <c r="M72" s="178">
        <f t="shared" si="23"/>
        <v>0</v>
      </c>
      <c r="N72" s="178">
        <f t="shared" si="23"/>
        <v>0</v>
      </c>
      <c r="O72" s="178">
        <f t="shared" si="23"/>
        <v>0</v>
      </c>
      <c r="P72" s="178">
        <f t="shared" si="23"/>
        <v>0</v>
      </c>
      <c r="Q72" s="178">
        <f t="shared" si="23"/>
        <v>0</v>
      </c>
      <c r="R72" s="178">
        <f t="shared" si="23"/>
        <v>0</v>
      </c>
      <c r="S72" s="178">
        <f t="shared" si="23"/>
        <v>0</v>
      </c>
      <c r="T72" s="178">
        <f t="shared" si="23"/>
        <v>0</v>
      </c>
      <c r="U72" s="178">
        <f t="shared" si="23"/>
        <v>0</v>
      </c>
      <c r="V72" s="178">
        <f t="shared" si="23"/>
        <v>0</v>
      </c>
      <c r="W72" s="184"/>
      <c r="X72" s="184"/>
      <c r="Y72" s="184"/>
      <c r="Z72" s="184"/>
      <c r="AA72" s="190"/>
      <c r="AB72" s="190"/>
      <c r="AC72" s="190"/>
      <c r="AD72" s="190"/>
      <c r="AE72" s="190"/>
      <c r="AF72" s="190"/>
      <c r="AG72" s="190"/>
      <c r="AH72" s="206"/>
      <c r="AI72" s="206"/>
      <c r="AJ72" s="206"/>
      <c r="AK72" s="206"/>
      <c r="AL72" s="206"/>
      <c r="AM72" s="206"/>
      <c r="AN72" s="206"/>
      <c r="AO72" s="206"/>
      <c r="AP72" s="206"/>
      <c r="AQ72" s="206"/>
      <c r="AR72" s="206"/>
      <c r="AS72" s="206"/>
      <c r="AT72" s="206"/>
      <c r="AU72" s="206"/>
      <c r="AV72" s="206"/>
      <c r="AW72" s="206"/>
    </row>
    <row r="73" s="122" customFormat="1" ht="100" customHeight="1" spans="1:49">
      <c r="A73" s="156" t="s">
        <v>58</v>
      </c>
      <c r="B73" s="148" t="s">
        <v>191</v>
      </c>
      <c r="C73" s="148"/>
      <c r="D73" s="148"/>
      <c r="E73" s="149"/>
      <c r="F73" s="149"/>
      <c r="G73" s="149"/>
      <c r="H73" s="149"/>
      <c r="I73" s="149"/>
      <c r="J73" s="148"/>
      <c r="K73" s="178"/>
      <c r="L73" s="178"/>
      <c r="M73" s="178"/>
      <c r="N73" s="178"/>
      <c r="O73" s="178"/>
      <c r="P73" s="178"/>
      <c r="Q73" s="178"/>
      <c r="R73" s="178"/>
      <c r="S73" s="178"/>
      <c r="T73" s="178"/>
      <c r="U73" s="178"/>
      <c r="V73" s="178"/>
      <c r="W73" s="184"/>
      <c r="X73" s="184"/>
      <c r="Y73" s="184"/>
      <c r="Z73" s="184"/>
      <c r="AA73" s="190"/>
      <c r="AB73" s="190"/>
      <c r="AC73" s="190"/>
      <c r="AD73" s="190"/>
      <c r="AE73" s="190"/>
      <c r="AF73" s="190"/>
      <c r="AG73" s="190"/>
      <c r="AH73" s="206"/>
      <c r="AI73" s="206"/>
      <c r="AJ73" s="206"/>
      <c r="AK73" s="206"/>
      <c r="AL73" s="206"/>
      <c r="AM73" s="206"/>
      <c r="AN73" s="206"/>
      <c r="AO73" s="206"/>
      <c r="AP73" s="206"/>
      <c r="AQ73" s="206"/>
      <c r="AR73" s="206"/>
      <c r="AS73" s="206"/>
      <c r="AT73" s="206"/>
      <c r="AU73" s="206"/>
      <c r="AV73" s="206"/>
      <c r="AW73" s="206"/>
    </row>
    <row r="74" s="122" customFormat="1" ht="100" customHeight="1" spans="1:49">
      <c r="A74" s="147" t="s">
        <v>39</v>
      </c>
      <c r="B74" s="148" t="s">
        <v>192</v>
      </c>
      <c r="C74" s="148"/>
      <c r="D74" s="148"/>
      <c r="E74" s="149"/>
      <c r="F74" s="149"/>
      <c r="G74" s="149"/>
      <c r="H74" s="149"/>
      <c r="I74" s="149"/>
      <c r="J74" s="148"/>
      <c r="K74" s="178">
        <f t="shared" ref="K74:V74" si="24">K75+K87+K95</f>
        <v>45.744</v>
      </c>
      <c r="L74" s="178">
        <f t="shared" si="24"/>
        <v>3334</v>
      </c>
      <c r="M74" s="178">
        <f t="shared" si="24"/>
        <v>12057</v>
      </c>
      <c r="N74" s="178">
        <f t="shared" si="24"/>
        <v>5329.41</v>
      </c>
      <c r="O74" s="178">
        <f t="shared" si="24"/>
        <v>3050</v>
      </c>
      <c r="P74" s="178">
        <f t="shared" si="24"/>
        <v>1579.41</v>
      </c>
      <c r="Q74" s="178">
        <f t="shared" si="24"/>
        <v>0</v>
      </c>
      <c r="R74" s="178">
        <f t="shared" si="24"/>
        <v>0</v>
      </c>
      <c r="S74" s="178">
        <f t="shared" si="24"/>
        <v>0</v>
      </c>
      <c r="T74" s="178">
        <f t="shared" si="24"/>
        <v>700</v>
      </c>
      <c r="U74" s="178">
        <f t="shared" si="24"/>
        <v>0</v>
      </c>
      <c r="V74" s="178">
        <f t="shared" si="24"/>
        <v>0</v>
      </c>
      <c r="W74" s="184"/>
      <c r="X74" s="184"/>
      <c r="Y74" s="184"/>
      <c r="Z74" s="184"/>
      <c r="AA74" s="190"/>
      <c r="AB74" s="190"/>
      <c r="AC74" s="190"/>
      <c r="AD74" s="190"/>
      <c r="AE74" s="190"/>
      <c r="AF74" s="190"/>
      <c r="AG74" s="190"/>
      <c r="AH74" s="206"/>
      <c r="AI74" s="206"/>
      <c r="AJ74" s="206"/>
      <c r="AK74" s="206"/>
      <c r="AL74" s="206"/>
      <c r="AM74" s="206"/>
      <c r="AN74" s="206"/>
      <c r="AO74" s="206"/>
      <c r="AP74" s="206"/>
      <c r="AQ74" s="206"/>
      <c r="AR74" s="206"/>
      <c r="AS74" s="206"/>
      <c r="AT74" s="206"/>
      <c r="AU74" s="206"/>
      <c r="AV74" s="206"/>
      <c r="AW74" s="206"/>
    </row>
    <row r="75" s="122" customFormat="1" ht="100" customHeight="1" spans="1:49">
      <c r="A75" s="147" t="s">
        <v>41</v>
      </c>
      <c r="B75" s="148" t="s">
        <v>193</v>
      </c>
      <c r="C75" s="148"/>
      <c r="D75" s="148"/>
      <c r="E75" s="149"/>
      <c r="F75" s="149"/>
      <c r="G75" s="149"/>
      <c r="H75" s="149"/>
      <c r="I75" s="149"/>
      <c r="J75" s="148"/>
      <c r="K75" s="178">
        <f t="shared" ref="K75:V75" si="25">K76+K77+K78+K79+K82+K83+K84+K85+K86</f>
        <v>14.18</v>
      </c>
      <c r="L75" s="178">
        <f t="shared" si="25"/>
        <v>2495</v>
      </c>
      <c r="M75" s="178">
        <f t="shared" si="25"/>
        <v>9265</v>
      </c>
      <c r="N75" s="178">
        <f t="shared" si="25"/>
        <v>3379.41</v>
      </c>
      <c r="O75" s="178">
        <f t="shared" si="25"/>
        <v>2000</v>
      </c>
      <c r="P75" s="178">
        <f t="shared" si="25"/>
        <v>679.41</v>
      </c>
      <c r="Q75" s="178">
        <f t="shared" si="25"/>
        <v>0</v>
      </c>
      <c r="R75" s="178">
        <f t="shared" si="25"/>
        <v>0</v>
      </c>
      <c r="S75" s="178">
        <f t="shared" si="25"/>
        <v>0</v>
      </c>
      <c r="T75" s="178">
        <f t="shared" si="25"/>
        <v>700</v>
      </c>
      <c r="U75" s="178">
        <f t="shared" si="25"/>
        <v>0</v>
      </c>
      <c r="V75" s="178">
        <f t="shared" si="25"/>
        <v>0</v>
      </c>
      <c r="W75" s="184"/>
      <c r="X75" s="184"/>
      <c r="Y75" s="184"/>
      <c r="Z75" s="184"/>
      <c r="AA75" s="190"/>
      <c r="AB75" s="190"/>
      <c r="AC75" s="190"/>
      <c r="AD75" s="190"/>
      <c r="AE75" s="190"/>
      <c r="AF75" s="190"/>
      <c r="AG75" s="190"/>
      <c r="AH75" s="206"/>
      <c r="AI75" s="206"/>
      <c r="AJ75" s="206"/>
      <c r="AK75" s="206"/>
      <c r="AL75" s="206"/>
      <c r="AM75" s="206"/>
      <c r="AN75" s="206"/>
      <c r="AO75" s="206"/>
      <c r="AP75" s="206"/>
      <c r="AQ75" s="206"/>
      <c r="AR75" s="206"/>
      <c r="AS75" s="206"/>
      <c r="AT75" s="206"/>
      <c r="AU75" s="206"/>
      <c r="AV75" s="206"/>
      <c r="AW75" s="206"/>
    </row>
    <row r="76" s="127" customFormat="1" ht="100" customHeight="1" spans="1:49">
      <c r="A76" s="156" t="s">
        <v>58</v>
      </c>
      <c r="B76" s="148" t="s">
        <v>194</v>
      </c>
      <c r="C76" s="148"/>
      <c r="D76" s="148"/>
      <c r="E76" s="149"/>
      <c r="F76" s="149"/>
      <c r="G76" s="149"/>
      <c r="H76" s="149"/>
      <c r="I76" s="149"/>
      <c r="J76" s="148"/>
      <c r="K76" s="178"/>
      <c r="L76" s="178"/>
      <c r="M76" s="178"/>
      <c r="N76" s="178"/>
      <c r="O76" s="178"/>
      <c r="P76" s="178"/>
      <c r="Q76" s="178"/>
      <c r="R76" s="178"/>
      <c r="S76" s="178"/>
      <c r="T76" s="178"/>
      <c r="U76" s="178"/>
      <c r="V76" s="178"/>
      <c r="W76" s="184"/>
      <c r="X76" s="184"/>
      <c r="Y76" s="184"/>
      <c r="Z76" s="184"/>
      <c r="AA76" s="217"/>
      <c r="AB76" s="217"/>
      <c r="AC76" s="217"/>
      <c r="AD76" s="217"/>
      <c r="AE76" s="217"/>
      <c r="AF76" s="217"/>
      <c r="AG76" s="217"/>
      <c r="AH76" s="218"/>
      <c r="AI76" s="218"/>
      <c r="AJ76" s="218"/>
      <c r="AK76" s="218"/>
      <c r="AL76" s="218"/>
      <c r="AM76" s="218"/>
      <c r="AN76" s="218"/>
      <c r="AO76" s="218"/>
      <c r="AP76" s="218"/>
      <c r="AQ76" s="218"/>
      <c r="AR76" s="218"/>
      <c r="AS76" s="218"/>
      <c r="AT76" s="218"/>
      <c r="AU76" s="218"/>
      <c r="AV76" s="218"/>
      <c r="AW76" s="218"/>
    </row>
    <row r="77" s="127" customFormat="1" ht="100" customHeight="1" spans="1:49">
      <c r="A77" s="156" t="s">
        <v>58</v>
      </c>
      <c r="B77" s="148" t="s">
        <v>195</v>
      </c>
      <c r="C77" s="148"/>
      <c r="D77" s="148"/>
      <c r="E77" s="149"/>
      <c r="F77" s="149"/>
      <c r="G77" s="149"/>
      <c r="H77" s="149"/>
      <c r="I77" s="149"/>
      <c r="J77" s="148"/>
      <c r="K77" s="178"/>
      <c r="L77" s="178"/>
      <c r="M77" s="178"/>
      <c r="N77" s="178"/>
      <c r="O77" s="178"/>
      <c r="P77" s="178"/>
      <c r="Q77" s="178"/>
      <c r="R77" s="178"/>
      <c r="S77" s="178"/>
      <c r="T77" s="178"/>
      <c r="U77" s="178"/>
      <c r="V77" s="178"/>
      <c r="W77" s="184"/>
      <c r="X77" s="184"/>
      <c r="Y77" s="184"/>
      <c r="Z77" s="184"/>
      <c r="AA77" s="217"/>
      <c r="AB77" s="217"/>
      <c r="AC77" s="217"/>
      <c r="AD77" s="217"/>
      <c r="AE77" s="217"/>
      <c r="AF77" s="217"/>
      <c r="AG77" s="217"/>
      <c r="AH77" s="218"/>
      <c r="AI77" s="218"/>
      <c r="AJ77" s="218"/>
      <c r="AK77" s="218"/>
      <c r="AL77" s="218"/>
      <c r="AM77" s="218"/>
      <c r="AN77" s="218"/>
      <c r="AO77" s="218"/>
      <c r="AP77" s="218"/>
      <c r="AQ77" s="218"/>
      <c r="AR77" s="218"/>
      <c r="AS77" s="218"/>
      <c r="AT77" s="218"/>
      <c r="AU77" s="218"/>
      <c r="AV77" s="218"/>
      <c r="AW77" s="218"/>
    </row>
    <row r="78" s="127" customFormat="1" ht="100" customHeight="1" spans="1:49">
      <c r="A78" s="156" t="s">
        <v>58</v>
      </c>
      <c r="B78" s="148" t="s">
        <v>196</v>
      </c>
      <c r="C78" s="148"/>
      <c r="D78" s="148"/>
      <c r="E78" s="149"/>
      <c r="F78" s="149"/>
      <c r="G78" s="149"/>
      <c r="H78" s="149"/>
      <c r="I78" s="149"/>
      <c r="J78" s="148"/>
      <c r="K78" s="178"/>
      <c r="L78" s="178"/>
      <c r="M78" s="178"/>
      <c r="N78" s="178"/>
      <c r="O78" s="178"/>
      <c r="P78" s="178"/>
      <c r="Q78" s="178"/>
      <c r="R78" s="178"/>
      <c r="S78" s="178"/>
      <c r="T78" s="178"/>
      <c r="U78" s="178"/>
      <c r="V78" s="178"/>
      <c r="W78" s="184"/>
      <c r="X78" s="184"/>
      <c r="Y78" s="184"/>
      <c r="Z78" s="184"/>
      <c r="AA78" s="217"/>
      <c r="AB78" s="217"/>
      <c r="AC78" s="217"/>
      <c r="AD78" s="217"/>
      <c r="AE78" s="217"/>
      <c r="AF78" s="217"/>
      <c r="AG78" s="217"/>
      <c r="AH78" s="218"/>
      <c r="AI78" s="218"/>
      <c r="AJ78" s="218"/>
      <c r="AK78" s="218"/>
      <c r="AL78" s="218"/>
      <c r="AM78" s="218"/>
      <c r="AN78" s="218"/>
      <c r="AO78" s="218"/>
      <c r="AP78" s="218"/>
      <c r="AQ78" s="218"/>
      <c r="AR78" s="218"/>
      <c r="AS78" s="218"/>
      <c r="AT78" s="218"/>
      <c r="AU78" s="218"/>
      <c r="AV78" s="218"/>
      <c r="AW78" s="218"/>
    </row>
    <row r="79" s="127" customFormat="1" ht="100" customHeight="1" spans="1:49">
      <c r="A79" s="156" t="s">
        <v>58</v>
      </c>
      <c r="B79" s="148" t="s">
        <v>197</v>
      </c>
      <c r="C79" s="148"/>
      <c r="D79" s="148"/>
      <c r="E79" s="149"/>
      <c r="F79" s="149"/>
      <c r="G79" s="149"/>
      <c r="H79" s="149"/>
      <c r="I79" s="149"/>
      <c r="J79" s="148"/>
      <c r="K79" s="178">
        <f t="shared" ref="K79:V79" si="26">SUM(K80:K81)</f>
        <v>14.18</v>
      </c>
      <c r="L79" s="178">
        <f t="shared" si="26"/>
        <v>2495</v>
      </c>
      <c r="M79" s="178">
        <f t="shared" si="26"/>
        <v>9265</v>
      </c>
      <c r="N79" s="178">
        <f t="shared" si="26"/>
        <v>3379.41</v>
      </c>
      <c r="O79" s="178">
        <f t="shared" si="26"/>
        <v>2000</v>
      </c>
      <c r="P79" s="178">
        <f t="shared" si="26"/>
        <v>679.41</v>
      </c>
      <c r="Q79" s="178">
        <f t="shared" si="26"/>
        <v>0</v>
      </c>
      <c r="R79" s="178">
        <f t="shared" si="26"/>
        <v>0</v>
      </c>
      <c r="S79" s="178">
        <f t="shared" si="26"/>
        <v>0</v>
      </c>
      <c r="T79" s="178">
        <f t="shared" si="26"/>
        <v>700</v>
      </c>
      <c r="U79" s="178">
        <f t="shared" si="26"/>
        <v>0</v>
      </c>
      <c r="V79" s="178">
        <f t="shared" si="26"/>
        <v>0</v>
      </c>
      <c r="W79" s="184"/>
      <c r="X79" s="184"/>
      <c r="Y79" s="184"/>
      <c r="Z79" s="184"/>
      <c r="AA79" s="217"/>
      <c r="AB79" s="217"/>
      <c r="AC79" s="217"/>
      <c r="AD79" s="217"/>
      <c r="AE79" s="217"/>
      <c r="AF79" s="217"/>
      <c r="AG79" s="217"/>
      <c r="AH79" s="218"/>
      <c r="AI79" s="218"/>
      <c r="AJ79" s="218"/>
      <c r="AK79" s="218"/>
      <c r="AL79" s="218"/>
      <c r="AM79" s="218"/>
      <c r="AN79" s="218"/>
      <c r="AO79" s="218"/>
      <c r="AP79" s="218"/>
      <c r="AQ79" s="218"/>
      <c r="AR79" s="218"/>
      <c r="AS79" s="218"/>
      <c r="AT79" s="218"/>
      <c r="AU79" s="218"/>
      <c r="AV79" s="218"/>
      <c r="AW79" s="218"/>
    </row>
    <row r="80" s="124" customFormat="1" ht="409" customHeight="1" spans="1:50">
      <c r="A80" s="151">
        <v>16</v>
      </c>
      <c r="B80" s="152" t="s">
        <v>198</v>
      </c>
      <c r="C80" s="161">
        <v>2025</v>
      </c>
      <c r="D80" s="215" t="s">
        <v>199</v>
      </c>
      <c r="E80" s="152" t="s">
        <v>123</v>
      </c>
      <c r="F80" s="152" t="s">
        <v>142</v>
      </c>
      <c r="G80" s="154" t="s">
        <v>200</v>
      </c>
      <c r="H80" s="152" t="s">
        <v>201</v>
      </c>
      <c r="I80" s="154" t="s">
        <v>202</v>
      </c>
      <c r="J80" s="215" t="s">
        <v>337</v>
      </c>
      <c r="K80" s="152">
        <v>4.18</v>
      </c>
      <c r="L80" s="175">
        <v>2363</v>
      </c>
      <c r="M80" s="175">
        <v>8581</v>
      </c>
      <c r="N80" s="175">
        <v>2579.41</v>
      </c>
      <c r="O80" s="152">
        <v>2000</v>
      </c>
      <c r="P80" s="175">
        <v>579.41</v>
      </c>
      <c r="Q80" s="175"/>
      <c r="R80" s="175"/>
      <c r="S80" s="175"/>
      <c r="T80" s="175"/>
      <c r="U80" s="175"/>
      <c r="V80" s="175"/>
      <c r="W80" s="152" t="s">
        <v>204</v>
      </c>
      <c r="X80" s="152" t="s">
        <v>205</v>
      </c>
      <c r="Y80" s="152" t="s">
        <v>135</v>
      </c>
      <c r="Z80" s="152" t="s">
        <v>136</v>
      </c>
      <c r="AA80" s="152" t="s">
        <v>137</v>
      </c>
      <c r="AB80" s="153" t="s">
        <v>338</v>
      </c>
      <c r="AC80" s="153" t="s">
        <v>207</v>
      </c>
      <c r="AD80" s="175" t="s">
        <v>402</v>
      </c>
      <c r="AE80" s="152" t="s">
        <v>403</v>
      </c>
      <c r="AF80" s="152" t="s">
        <v>367</v>
      </c>
      <c r="AH80" s="134"/>
      <c r="AI80" s="134"/>
      <c r="AJ80" s="134"/>
      <c r="AK80" s="134"/>
      <c r="AL80" s="134"/>
      <c r="AM80" s="134"/>
      <c r="AN80" s="134"/>
      <c r="AO80" s="134"/>
      <c r="AP80" s="134"/>
      <c r="AQ80" s="134"/>
      <c r="AR80" s="134"/>
      <c r="AS80" s="134"/>
      <c r="AT80" s="134"/>
      <c r="AU80" s="134"/>
      <c r="AV80" s="134"/>
      <c r="AW80" s="134"/>
      <c r="AX80" s="213"/>
    </row>
    <row r="81" s="124" customFormat="1" ht="202.5" spans="1:50">
      <c r="A81" s="151">
        <v>17</v>
      </c>
      <c r="B81" s="152" t="s">
        <v>208</v>
      </c>
      <c r="C81" s="152">
        <v>2025</v>
      </c>
      <c r="D81" s="153" t="s">
        <v>209</v>
      </c>
      <c r="E81" s="152" t="s">
        <v>123</v>
      </c>
      <c r="F81" s="152" t="s">
        <v>142</v>
      </c>
      <c r="G81" s="154" t="s">
        <v>200</v>
      </c>
      <c r="H81" s="152" t="s">
        <v>210</v>
      </c>
      <c r="I81" s="152" t="s">
        <v>211</v>
      </c>
      <c r="J81" s="167" t="s">
        <v>339</v>
      </c>
      <c r="K81" s="152">
        <v>10</v>
      </c>
      <c r="L81" s="175">
        <v>132</v>
      </c>
      <c r="M81" s="175">
        <v>684</v>
      </c>
      <c r="N81" s="152">
        <v>800</v>
      </c>
      <c r="O81" s="152"/>
      <c r="P81" s="152">
        <v>100</v>
      </c>
      <c r="Q81" s="152"/>
      <c r="R81" s="152"/>
      <c r="S81" s="152"/>
      <c r="T81" s="152">
        <v>700</v>
      </c>
      <c r="U81" s="152" t="s">
        <v>213</v>
      </c>
      <c r="V81" s="152"/>
      <c r="W81" s="152" t="s">
        <v>204</v>
      </c>
      <c r="X81" s="152" t="s">
        <v>205</v>
      </c>
      <c r="Y81" s="152" t="s">
        <v>135</v>
      </c>
      <c r="Z81" s="152" t="s">
        <v>136</v>
      </c>
      <c r="AA81" s="152" t="s">
        <v>137</v>
      </c>
      <c r="AB81" s="153" t="s">
        <v>340</v>
      </c>
      <c r="AC81" s="153" t="s">
        <v>215</v>
      </c>
      <c r="AD81" s="175" t="s">
        <v>402</v>
      </c>
      <c r="AE81" s="152" t="s">
        <v>403</v>
      </c>
      <c r="AF81" s="152" t="s">
        <v>367</v>
      </c>
      <c r="AH81" s="134"/>
      <c r="AI81" s="134"/>
      <c r="AJ81" s="134"/>
      <c r="AK81" s="134"/>
      <c r="AL81" s="134"/>
      <c r="AM81" s="134"/>
      <c r="AN81" s="134"/>
      <c r="AO81" s="134"/>
      <c r="AP81" s="134"/>
      <c r="AQ81" s="134"/>
      <c r="AR81" s="134"/>
      <c r="AS81" s="134"/>
      <c r="AT81" s="134"/>
      <c r="AU81" s="134"/>
      <c r="AV81" s="134"/>
      <c r="AW81" s="134"/>
      <c r="AX81" s="213"/>
    </row>
    <row r="82" s="127" customFormat="1" ht="100" customHeight="1" spans="1:49">
      <c r="A82" s="156" t="s">
        <v>58</v>
      </c>
      <c r="B82" s="148" t="s">
        <v>216</v>
      </c>
      <c r="C82" s="148"/>
      <c r="D82" s="148"/>
      <c r="E82" s="149"/>
      <c r="F82" s="149"/>
      <c r="G82" s="149"/>
      <c r="H82" s="149"/>
      <c r="I82" s="149"/>
      <c r="J82" s="148"/>
      <c r="K82" s="178"/>
      <c r="L82" s="178"/>
      <c r="M82" s="178"/>
      <c r="N82" s="178"/>
      <c r="O82" s="178"/>
      <c r="P82" s="178"/>
      <c r="Q82" s="178"/>
      <c r="R82" s="178"/>
      <c r="S82" s="178"/>
      <c r="T82" s="178"/>
      <c r="U82" s="178"/>
      <c r="V82" s="178"/>
      <c r="W82" s="184"/>
      <c r="X82" s="184"/>
      <c r="Y82" s="184"/>
      <c r="Z82" s="184"/>
      <c r="AA82" s="217"/>
      <c r="AB82" s="217"/>
      <c r="AC82" s="217"/>
      <c r="AD82" s="217"/>
      <c r="AE82" s="217"/>
      <c r="AF82" s="217"/>
      <c r="AG82" s="217"/>
      <c r="AH82" s="218"/>
      <c r="AI82" s="218"/>
      <c r="AJ82" s="218"/>
      <c r="AK82" s="218"/>
      <c r="AL82" s="218"/>
      <c r="AM82" s="218"/>
      <c r="AN82" s="218"/>
      <c r="AO82" s="218"/>
      <c r="AP82" s="218"/>
      <c r="AQ82" s="218"/>
      <c r="AR82" s="218"/>
      <c r="AS82" s="218"/>
      <c r="AT82" s="218"/>
      <c r="AU82" s="218"/>
      <c r="AV82" s="218"/>
      <c r="AW82" s="218"/>
    </row>
    <row r="83" s="127" customFormat="1" ht="100" customHeight="1" spans="1:49">
      <c r="A83" s="156" t="s">
        <v>58</v>
      </c>
      <c r="B83" s="148" t="s">
        <v>217</v>
      </c>
      <c r="C83" s="148"/>
      <c r="D83" s="148"/>
      <c r="E83" s="149"/>
      <c r="F83" s="149"/>
      <c r="G83" s="149"/>
      <c r="H83" s="149"/>
      <c r="I83" s="149"/>
      <c r="J83" s="148"/>
      <c r="K83" s="178"/>
      <c r="L83" s="178"/>
      <c r="M83" s="178"/>
      <c r="N83" s="178"/>
      <c r="O83" s="178"/>
      <c r="P83" s="178"/>
      <c r="Q83" s="178"/>
      <c r="R83" s="178"/>
      <c r="S83" s="178"/>
      <c r="T83" s="178"/>
      <c r="U83" s="178"/>
      <c r="V83" s="178"/>
      <c r="W83" s="184"/>
      <c r="X83" s="184"/>
      <c r="Y83" s="184"/>
      <c r="Z83" s="184"/>
      <c r="AA83" s="217"/>
      <c r="AB83" s="217"/>
      <c r="AC83" s="217"/>
      <c r="AD83" s="217"/>
      <c r="AE83" s="217"/>
      <c r="AF83" s="217"/>
      <c r="AG83" s="217"/>
      <c r="AH83" s="218"/>
      <c r="AI83" s="218"/>
      <c r="AJ83" s="218"/>
      <c r="AK83" s="218"/>
      <c r="AL83" s="218"/>
      <c r="AM83" s="218"/>
      <c r="AN83" s="218"/>
      <c r="AO83" s="218"/>
      <c r="AP83" s="218"/>
      <c r="AQ83" s="218"/>
      <c r="AR83" s="218"/>
      <c r="AS83" s="218"/>
      <c r="AT83" s="218"/>
      <c r="AU83" s="218"/>
      <c r="AV83" s="218"/>
      <c r="AW83" s="218"/>
    </row>
    <row r="84" s="127" customFormat="1" ht="100" customHeight="1" spans="1:49">
      <c r="A84" s="156" t="s">
        <v>58</v>
      </c>
      <c r="B84" s="148" t="s">
        <v>218</v>
      </c>
      <c r="C84" s="148"/>
      <c r="D84" s="148"/>
      <c r="E84" s="149"/>
      <c r="F84" s="149"/>
      <c r="G84" s="149"/>
      <c r="H84" s="149"/>
      <c r="I84" s="149"/>
      <c r="J84" s="148"/>
      <c r="K84" s="178"/>
      <c r="L84" s="178"/>
      <c r="M84" s="178"/>
      <c r="N84" s="178"/>
      <c r="O84" s="178"/>
      <c r="P84" s="178"/>
      <c r="Q84" s="178"/>
      <c r="R84" s="178"/>
      <c r="S84" s="178"/>
      <c r="T84" s="178"/>
      <c r="U84" s="178"/>
      <c r="V84" s="178"/>
      <c r="W84" s="184"/>
      <c r="X84" s="184"/>
      <c r="Y84" s="184"/>
      <c r="Z84" s="184"/>
      <c r="AA84" s="217"/>
      <c r="AB84" s="217"/>
      <c r="AC84" s="217"/>
      <c r="AD84" s="217"/>
      <c r="AE84" s="217"/>
      <c r="AF84" s="217"/>
      <c r="AG84" s="217"/>
      <c r="AH84" s="218"/>
      <c r="AI84" s="218"/>
      <c r="AJ84" s="218"/>
      <c r="AK84" s="218"/>
      <c r="AL84" s="218"/>
      <c r="AM84" s="218"/>
      <c r="AN84" s="218"/>
      <c r="AO84" s="218"/>
      <c r="AP84" s="218"/>
      <c r="AQ84" s="218"/>
      <c r="AR84" s="218"/>
      <c r="AS84" s="218"/>
      <c r="AT84" s="218"/>
      <c r="AU84" s="218"/>
      <c r="AV84" s="218"/>
      <c r="AW84" s="218"/>
    </row>
    <row r="85" s="127" customFormat="1" ht="100" customHeight="1" spans="1:49">
      <c r="A85" s="156" t="s">
        <v>58</v>
      </c>
      <c r="B85" s="148" t="s">
        <v>219</v>
      </c>
      <c r="C85" s="148"/>
      <c r="D85" s="148"/>
      <c r="E85" s="149"/>
      <c r="F85" s="149"/>
      <c r="G85" s="149"/>
      <c r="H85" s="149"/>
      <c r="I85" s="149"/>
      <c r="J85" s="148"/>
      <c r="K85" s="178"/>
      <c r="L85" s="178"/>
      <c r="M85" s="178"/>
      <c r="N85" s="178"/>
      <c r="O85" s="178"/>
      <c r="P85" s="178"/>
      <c r="Q85" s="178"/>
      <c r="R85" s="178"/>
      <c r="S85" s="178"/>
      <c r="T85" s="178"/>
      <c r="U85" s="178"/>
      <c r="V85" s="178"/>
      <c r="W85" s="184"/>
      <c r="X85" s="184"/>
      <c r="Y85" s="184"/>
      <c r="Z85" s="184"/>
      <c r="AA85" s="217"/>
      <c r="AB85" s="217"/>
      <c r="AC85" s="217"/>
      <c r="AD85" s="217"/>
      <c r="AE85" s="217"/>
      <c r="AF85" s="217"/>
      <c r="AG85" s="217"/>
      <c r="AH85" s="218"/>
      <c r="AI85" s="218"/>
      <c r="AJ85" s="218"/>
      <c r="AK85" s="218"/>
      <c r="AL85" s="218"/>
      <c r="AM85" s="218"/>
      <c r="AN85" s="218"/>
      <c r="AO85" s="218"/>
      <c r="AP85" s="218"/>
      <c r="AQ85" s="218"/>
      <c r="AR85" s="218"/>
      <c r="AS85" s="218"/>
      <c r="AT85" s="218"/>
      <c r="AU85" s="218"/>
      <c r="AV85" s="218"/>
      <c r="AW85" s="218"/>
    </row>
    <row r="86" s="127" customFormat="1" ht="100" customHeight="1" spans="1:49">
      <c r="A86" s="156" t="s">
        <v>58</v>
      </c>
      <c r="B86" s="148" t="s">
        <v>220</v>
      </c>
      <c r="C86" s="148"/>
      <c r="D86" s="148"/>
      <c r="E86" s="149"/>
      <c r="F86" s="149"/>
      <c r="G86" s="149"/>
      <c r="H86" s="149"/>
      <c r="I86" s="149"/>
      <c r="J86" s="148"/>
      <c r="K86" s="178"/>
      <c r="L86" s="178"/>
      <c r="M86" s="178"/>
      <c r="N86" s="178"/>
      <c r="O86" s="178"/>
      <c r="P86" s="178"/>
      <c r="Q86" s="178"/>
      <c r="R86" s="178"/>
      <c r="S86" s="178"/>
      <c r="T86" s="178"/>
      <c r="U86" s="178"/>
      <c r="V86" s="178"/>
      <c r="W86" s="178"/>
      <c r="X86" s="178"/>
      <c r="Y86" s="178"/>
      <c r="Z86" s="178"/>
      <c r="AA86" s="178"/>
      <c r="AB86" s="217"/>
      <c r="AC86" s="217"/>
      <c r="AD86" s="217"/>
      <c r="AE86" s="217"/>
      <c r="AF86" s="217"/>
      <c r="AG86" s="217"/>
      <c r="AH86" s="218"/>
      <c r="AI86" s="218"/>
      <c r="AJ86" s="218"/>
      <c r="AK86" s="218"/>
      <c r="AL86" s="218"/>
      <c r="AM86" s="218"/>
      <c r="AN86" s="218"/>
      <c r="AO86" s="218"/>
      <c r="AP86" s="218"/>
      <c r="AQ86" s="218"/>
      <c r="AR86" s="218"/>
      <c r="AS86" s="218"/>
      <c r="AT86" s="218"/>
      <c r="AU86" s="218"/>
      <c r="AV86" s="218"/>
      <c r="AW86" s="218"/>
    </row>
    <row r="87" s="127" customFormat="1" ht="100" customHeight="1" spans="1:49">
      <c r="A87" s="149" t="s">
        <v>41</v>
      </c>
      <c r="B87" s="148" t="s">
        <v>221</v>
      </c>
      <c r="C87" s="148"/>
      <c r="D87" s="148"/>
      <c r="E87" s="149"/>
      <c r="F87" s="149"/>
      <c r="G87" s="149"/>
      <c r="H87" s="149"/>
      <c r="I87" s="149"/>
      <c r="J87" s="148"/>
      <c r="K87" s="178">
        <f t="shared" ref="K87:V87" si="27">K88+K89+K93+K94</f>
        <v>31.564</v>
      </c>
      <c r="L87" s="178">
        <f t="shared" si="27"/>
        <v>839</v>
      </c>
      <c r="M87" s="178">
        <f t="shared" si="27"/>
        <v>2792</v>
      </c>
      <c r="N87" s="178">
        <f t="shared" si="27"/>
        <v>1950</v>
      </c>
      <c r="O87" s="178">
        <f t="shared" si="27"/>
        <v>1050</v>
      </c>
      <c r="P87" s="178">
        <f t="shared" si="27"/>
        <v>900</v>
      </c>
      <c r="Q87" s="178">
        <f t="shared" si="27"/>
        <v>0</v>
      </c>
      <c r="R87" s="178">
        <f t="shared" si="27"/>
        <v>0</v>
      </c>
      <c r="S87" s="178">
        <f t="shared" si="27"/>
        <v>0</v>
      </c>
      <c r="T87" s="178">
        <f t="shared" si="27"/>
        <v>0</v>
      </c>
      <c r="U87" s="178">
        <f t="shared" si="27"/>
        <v>0</v>
      </c>
      <c r="V87" s="178">
        <f t="shared" si="27"/>
        <v>0</v>
      </c>
      <c r="W87" s="184"/>
      <c r="X87" s="184"/>
      <c r="Y87" s="184"/>
      <c r="Z87" s="184"/>
      <c r="AA87" s="217"/>
      <c r="AB87" s="217"/>
      <c r="AC87" s="217"/>
      <c r="AD87" s="217"/>
      <c r="AE87" s="217"/>
      <c r="AF87" s="217"/>
      <c r="AG87" s="217"/>
      <c r="AH87" s="218"/>
      <c r="AI87" s="218"/>
      <c r="AJ87" s="218"/>
      <c r="AK87" s="218"/>
      <c r="AL87" s="218"/>
      <c r="AM87" s="218"/>
      <c r="AN87" s="218"/>
      <c r="AO87" s="218"/>
      <c r="AP87" s="218"/>
      <c r="AQ87" s="218"/>
      <c r="AR87" s="218"/>
      <c r="AS87" s="218"/>
      <c r="AT87" s="218"/>
      <c r="AU87" s="218"/>
      <c r="AV87" s="218"/>
      <c r="AW87" s="218"/>
    </row>
    <row r="88" s="127" customFormat="1" ht="100" customHeight="1" spans="1:49">
      <c r="A88" s="156" t="s">
        <v>58</v>
      </c>
      <c r="B88" s="148" t="s">
        <v>222</v>
      </c>
      <c r="C88" s="148"/>
      <c r="D88" s="148"/>
      <c r="E88" s="149"/>
      <c r="F88" s="149"/>
      <c r="G88" s="149"/>
      <c r="H88" s="149"/>
      <c r="I88" s="149"/>
      <c r="J88" s="148"/>
      <c r="K88" s="178"/>
      <c r="L88" s="178"/>
      <c r="M88" s="178"/>
      <c r="N88" s="178"/>
      <c r="O88" s="178"/>
      <c r="P88" s="178"/>
      <c r="Q88" s="178"/>
      <c r="R88" s="178"/>
      <c r="S88" s="178"/>
      <c r="T88" s="178"/>
      <c r="U88" s="178"/>
      <c r="V88" s="178"/>
      <c r="W88" s="184"/>
      <c r="X88" s="184"/>
      <c r="Y88" s="184"/>
      <c r="Z88" s="184"/>
      <c r="AA88" s="217"/>
      <c r="AB88" s="217"/>
      <c r="AC88" s="217"/>
      <c r="AD88" s="217"/>
      <c r="AE88" s="217"/>
      <c r="AF88" s="217"/>
      <c r="AG88" s="217"/>
      <c r="AH88" s="218"/>
      <c r="AI88" s="218"/>
      <c r="AJ88" s="218"/>
      <c r="AK88" s="218"/>
      <c r="AL88" s="218"/>
      <c r="AM88" s="218"/>
      <c r="AN88" s="218"/>
      <c r="AO88" s="218"/>
      <c r="AP88" s="218"/>
      <c r="AQ88" s="218"/>
      <c r="AR88" s="218"/>
      <c r="AS88" s="218"/>
      <c r="AT88" s="218"/>
      <c r="AU88" s="218"/>
      <c r="AV88" s="218"/>
      <c r="AW88" s="218"/>
    </row>
    <row r="89" s="127" customFormat="1" ht="100" customHeight="1" spans="1:49">
      <c r="A89" s="156" t="s">
        <v>58</v>
      </c>
      <c r="B89" s="148" t="s">
        <v>223</v>
      </c>
      <c r="C89" s="148"/>
      <c r="D89" s="148"/>
      <c r="E89" s="149"/>
      <c r="F89" s="149"/>
      <c r="G89" s="149"/>
      <c r="H89" s="149"/>
      <c r="I89" s="149"/>
      <c r="J89" s="148"/>
      <c r="K89" s="178">
        <f t="shared" ref="K89:V89" si="28">SUM(K90:K92)</f>
        <v>31.564</v>
      </c>
      <c r="L89" s="178">
        <f t="shared" si="28"/>
        <v>839</v>
      </c>
      <c r="M89" s="178">
        <f t="shared" si="28"/>
        <v>2792</v>
      </c>
      <c r="N89" s="178">
        <f t="shared" si="28"/>
        <v>1950</v>
      </c>
      <c r="O89" s="178">
        <f t="shared" si="28"/>
        <v>1050</v>
      </c>
      <c r="P89" s="178">
        <f t="shared" si="28"/>
        <v>900</v>
      </c>
      <c r="Q89" s="178">
        <f t="shared" si="28"/>
        <v>0</v>
      </c>
      <c r="R89" s="178">
        <f t="shared" si="28"/>
        <v>0</v>
      </c>
      <c r="S89" s="178">
        <f t="shared" si="28"/>
        <v>0</v>
      </c>
      <c r="T89" s="178">
        <f t="shared" si="28"/>
        <v>0</v>
      </c>
      <c r="U89" s="178">
        <f t="shared" si="28"/>
        <v>0</v>
      </c>
      <c r="V89" s="178">
        <f t="shared" si="28"/>
        <v>0</v>
      </c>
      <c r="W89" s="184"/>
      <c r="X89" s="184"/>
      <c r="Y89" s="184"/>
      <c r="Z89" s="184"/>
      <c r="AA89" s="217"/>
      <c r="AB89" s="217"/>
      <c r="AC89" s="217"/>
      <c r="AD89" s="217"/>
      <c r="AE89" s="217"/>
      <c r="AF89" s="217"/>
      <c r="AG89" s="217"/>
      <c r="AH89" s="218"/>
      <c r="AI89" s="218"/>
      <c r="AJ89" s="218"/>
      <c r="AK89" s="218"/>
      <c r="AL89" s="218"/>
      <c r="AM89" s="218"/>
      <c r="AN89" s="218"/>
      <c r="AO89" s="218"/>
      <c r="AP89" s="218"/>
      <c r="AQ89" s="218"/>
      <c r="AR89" s="218"/>
      <c r="AS89" s="218"/>
      <c r="AT89" s="218"/>
      <c r="AU89" s="218"/>
      <c r="AV89" s="218"/>
      <c r="AW89" s="218"/>
    </row>
    <row r="90" s="123" customFormat="1" ht="241" customHeight="1" spans="1:50">
      <c r="A90" s="157">
        <v>18</v>
      </c>
      <c r="B90" s="163" t="s">
        <v>341</v>
      </c>
      <c r="C90" s="162">
        <v>2025</v>
      </c>
      <c r="D90" s="163" t="s">
        <v>342</v>
      </c>
      <c r="E90" s="158" t="s">
        <v>123</v>
      </c>
      <c r="F90" s="160" t="s">
        <v>223</v>
      </c>
      <c r="G90" s="160" t="s">
        <v>47</v>
      </c>
      <c r="H90" s="160" t="s">
        <v>343</v>
      </c>
      <c r="I90" s="160" t="s">
        <v>100</v>
      </c>
      <c r="J90" s="163" t="s">
        <v>400</v>
      </c>
      <c r="K90" s="160">
        <v>12.559</v>
      </c>
      <c r="L90" s="160">
        <v>367</v>
      </c>
      <c r="M90" s="160">
        <v>1386</v>
      </c>
      <c r="N90" s="160">
        <v>850</v>
      </c>
      <c r="O90" s="158">
        <v>300</v>
      </c>
      <c r="P90" s="181">
        <v>550</v>
      </c>
      <c r="Q90" s="181"/>
      <c r="R90" s="181"/>
      <c r="S90" s="181"/>
      <c r="T90" s="181"/>
      <c r="U90" s="181"/>
      <c r="V90" s="181"/>
      <c r="W90" s="158" t="s">
        <v>345</v>
      </c>
      <c r="X90" s="158" t="s">
        <v>346</v>
      </c>
      <c r="Y90" s="158" t="s">
        <v>72</v>
      </c>
      <c r="Z90" s="158" t="s">
        <v>54</v>
      </c>
      <c r="AA90" s="158" t="s">
        <v>55</v>
      </c>
      <c r="AB90" s="159" t="s">
        <v>347</v>
      </c>
      <c r="AC90" s="159" t="s">
        <v>229</v>
      </c>
      <c r="AD90" s="175" t="s">
        <v>402</v>
      </c>
      <c r="AE90" s="152" t="s">
        <v>403</v>
      </c>
      <c r="AF90" s="158" t="s">
        <v>367</v>
      </c>
      <c r="AH90" s="208"/>
      <c r="AI90" s="208"/>
      <c r="AJ90" s="208"/>
      <c r="AK90" s="208"/>
      <c r="AL90" s="208"/>
      <c r="AM90" s="208"/>
      <c r="AN90" s="208"/>
      <c r="AO90" s="208"/>
      <c r="AP90" s="208"/>
      <c r="AQ90" s="208"/>
      <c r="AR90" s="208"/>
      <c r="AS90" s="208"/>
      <c r="AT90" s="208"/>
      <c r="AU90" s="208"/>
      <c r="AV90" s="208"/>
      <c r="AW90" s="208"/>
      <c r="AX90" s="212"/>
    </row>
    <row r="91" s="123" customFormat="1" ht="241" customHeight="1" spans="1:50">
      <c r="A91" s="157">
        <v>19</v>
      </c>
      <c r="B91" s="163" t="s">
        <v>348</v>
      </c>
      <c r="C91" s="162">
        <v>2025</v>
      </c>
      <c r="D91" s="163" t="s">
        <v>349</v>
      </c>
      <c r="E91" s="158" t="s">
        <v>123</v>
      </c>
      <c r="F91" s="160" t="s">
        <v>223</v>
      </c>
      <c r="G91" s="160" t="s">
        <v>47</v>
      </c>
      <c r="H91" s="160" t="s">
        <v>350</v>
      </c>
      <c r="I91" s="160" t="s">
        <v>100</v>
      </c>
      <c r="J91" s="163" t="s">
        <v>351</v>
      </c>
      <c r="K91" s="160">
        <v>12.405</v>
      </c>
      <c r="L91" s="158">
        <v>122</v>
      </c>
      <c r="M91" s="158">
        <v>441</v>
      </c>
      <c r="N91" s="160">
        <v>450</v>
      </c>
      <c r="O91" s="158">
        <v>100</v>
      </c>
      <c r="P91" s="181">
        <v>350</v>
      </c>
      <c r="Q91" s="181"/>
      <c r="R91" s="181"/>
      <c r="S91" s="181"/>
      <c r="T91" s="181"/>
      <c r="U91" s="181"/>
      <c r="V91" s="181"/>
      <c r="W91" s="158" t="s">
        <v>325</v>
      </c>
      <c r="X91" s="158" t="s">
        <v>326</v>
      </c>
      <c r="Y91" s="158" t="s">
        <v>72</v>
      </c>
      <c r="Z91" s="158" t="s">
        <v>54</v>
      </c>
      <c r="AA91" s="158" t="s">
        <v>55</v>
      </c>
      <c r="AB91" s="159" t="s">
        <v>352</v>
      </c>
      <c r="AC91" s="159" t="s">
        <v>229</v>
      </c>
      <c r="AD91" s="175" t="s">
        <v>402</v>
      </c>
      <c r="AE91" s="152" t="s">
        <v>403</v>
      </c>
      <c r="AF91" s="158" t="s">
        <v>367</v>
      </c>
      <c r="AH91" s="208"/>
      <c r="AI91" s="208"/>
      <c r="AJ91" s="208"/>
      <c r="AK91" s="208"/>
      <c r="AL91" s="208"/>
      <c r="AM91" s="208"/>
      <c r="AN91" s="208"/>
      <c r="AO91" s="208"/>
      <c r="AP91" s="208"/>
      <c r="AQ91" s="208"/>
      <c r="AR91" s="208"/>
      <c r="AS91" s="208"/>
      <c r="AT91" s="208"/>
      <c r="AU91" s="208"/>
      <c r="AV91" s="208"/>
      <c r="AW91" s="208"/>
      <c r="AX91" s="212"/>
    </row>
    <row r="92" s="123" customFormat="1" ht="241" customHeight="1" spans="1:50">
      <c r="A92" s="157">
        <v>20</v>
      </c>
      <c r="B92" s="163" t="s">
        <v>353</v>
      </c>
      <c r="C92" s="162">
        <v>2025</v>
      </c>
      <c r="D92" s="163" t="s">
        <v>406</v>
      </c>
      <c r="E92" s="158" t="s">
        <v>123</v>
      </c>
      <c r="F92" s="160" t="s">
        <v>223</v>
      </c>
      <c r="G92" s="160" t="s">
        <v>47</v>
      </c>
      <c r="H92" s="160" t="s">
        <v>355</v>
      </c>
      <c r="I92" s="160" t="s">
        <v>100</v>
      </c>
      <c r="J92" s="163" t="s">
        <v>356</v>
      </c>
      <c r="K92" s="160">
        <v>6.6</v>
      </c>
      <c r="L92" s="158">
        <v>350</v>
      </c>
      <c r="M92" s="160">
        <v>965</v>
      </c>
      <c r="N92" s="158">
        <v>650</v>
      </c>
      <c r="O92" s="158">
        <v>650</v>
      </c>
      <c r="P92" s="181"/>
      <c r="Q92" s="181"/>
      <c r="R92" s="181"/>
      <c r="S92" s="181"/>
      <c r="T92" s="181"/>
      <c r="U92" s="181"/>
      <c r="V92" s="181"/>
      <c r="W92" s="158" t="s">
        <v>317</v>
      </c>
      <c r="X92" s="158" t="s">
        <v>318</v>
      </c>
      <c r="Y92" s="158" t="s">
        <v>72</v>
      </c>
      <c r="Z92" s="158" t="s">
        <v>54</v>
      </c>
      <c r="AA92" s="158" t="s">
        <v>55</v>
      </c>
      <c r="AB92" s="159" t="s">
        <v>401</v>
      </c>
      <c r="AC92" s="159" t="s">
        <v>229</v>
      </c>
      <c r="AD92" s="175" t="s">
        <v>402</v>
      </c>
      <c r="AE92" s="152" t="s">
        <v>403</v>
      </c>
      <c r="AF92" s="194" t="s">
        <v>312</v>
      </c>
      <c r="AH92" s="208"/>
      <c r="AI92" s="208"/>
      <c r="AJ92" s="208"/>
      <c r="AK92" s="208"/>
      <c r="AL92" s="208"/>
      <c r="AM92" s="208"/>
      <c r="AN92" s="208"/>
      <c r="AO92" s="208"/>
      <c r="AP92" s="208"/>
      <c r="AQ92" s="208"/>
      <c r="AR92" s="208"/>
      <c r="AS92" s="208"/>
      <c r="AT92" s="208"/>
      <c r="AU92" s="208"/>
      <c r="AV92" s="208"/>
      <c r="AW92" s="208"/>
      <c r="AX92" s="212"/>
    </row>
    <row r="93" s="127" customFormat="1" ht="100" customHeight="1" spans="1:49">
      <c r="A93" s="156" t="s">
        <v>58</v>
      </c>
      <c r="B93" s="148" t="s">
        <v>230</v>
      </c>
      <c r="C93" s="148"/>
      <c r="D93" s="148"/>
      <c r="E93" s="149"/>
      <c r="F93" s="149"/>
      <c r="G93" s="149"/>
      <c r="H93" s="149"/>
      <c r="I93" s="149"/>
      <c r="J93" s="148"/>
      <c r="K93" s="178"/>
      <c r="L93" s="178"/>
      <c r="M93" s="178"/>
      <c r="N93" s="178"/>
      <c r="O93" s="178"/>
      <c r="P93" s="178"/>
      <c r="Q93" s="178"/>
      <c r="R93" s="178"/>
      <c r="S93" s="178"/>
      <c r="T93" s="178"/>
      <c r="U93" s="178"/>
      <c r="V93" s="178"/>
      <c r="W93" s="184"/>
      <c r="X93" s="184"/>
      <c r="Y93" s="184"/>
      <c r="Z93" s="184"/>
      <c r="AA93" s="217"/>
      <c r="AB93" s="217"/>
      <c r="AC93" s="217"/>
      <c r="AD93" s="217"/>
      <c r="AE93" s="217"/>
      <c r="AF93" s="217"/>
      <c r="AG93" s="217"/>
      <c r="AH93" s="218"/>
      <c r="AI93" s="218"/>
      <c r="AJ93" s="218"/>
      <c r="AK93" s="218"/>
      <c r="AL93" s="218"/>
      <c r="AM93" s="218"/>
      <c r="AN93" s="218"/>
      <c r="AO93" s="218"/>
      <c r="AP93" s="218"/>
      <c r="AQ93" s="218"/>
      <c r="AR93" s="218"/>
      <c r="AS93" s="218"/>
      <c r="AT93" s="218"/>
      <c r="AU93" s="218"/>
      <c r="AV93" s="218"/>
      <c r="AW93" s="218"/>
    </row>
    <row r="94" s="127" customFormat="1" ht="100" customHeight="1" spans="1:49">
      <c r="A94" s="156" t="s">
        <v>58</v>
      </c>
      <c r="B94" s="148" t="s">
        <v>231</v>
      </c>
      <c r="C94" s="148"/>
      <c r="D94" s="148"/>
      <c r="E94" s="149"/>
      <c r="F94" s="149"/>
      <c r="G94" s="149"/>
      <c r="H94" s="149"/>
      <c r="I94" s="149"/>
      <c r="J94" s="148"/>
      <c r="K94" s="178"/>
      <c r="L94" s="178"/>
      <c r="M94" s="178"/>
      <c r="N94" s="178"/>
      <c r="O94" s="178"/>
      <c r="P94" s="178"/>
      <c r="Q94" s="178"/>
      <c r="R94" s="178"/>
      <c r="S94" s="178"/>
      <c r="T94" s="178"/>
      <c r="U94" s="178"/>
      <c r="V94" s="178"/>
      <c r="W94" s="184"/>
      <c r="X94" s="184"/>
      <c r="Y94" s="184"/>
      <c r="Z94" s="184"/>
      <c r="AA94" s="217"/>
      <c r="AB94" s="217"/>
      <c r="AC94" s="217"/>
      <c r="AD94" s="217"/>
      <c r="AE94" s="217"/>
      <c r="AF94" s="217"/>
      <c r="AG94" s="217"/>
      <c r="AH94" s="218"/>
      <c r="AI94" s="218"/>
      <c r="AJ94" s="218"/>
      <c r="AK94" s="218"/>
      <c r="AL94" s="218"/>
      <c r="AM94" s="218"/>
      <c r="AN94" s="218"/>
      <c r="AO94" s="218"/>
      <c r="AP94" s="218"/>
      <c r="AQ94" s="218"/>
      <c r="AR94" s="218"/>
      <c r="AS94" s="218"/>
      <c r="AT94" s="218"/>
      <c r="AU94" s="218"/>
      <c r="AV94" s="218"/>
      <c r="AW94" s="218"/>
    </row>
    <row r="95" s="127" customFormat="1" ht="100" customHeight="1" spans="1:49">
      <c r="A95" s="149" t="s">
        <v>41</v>
      </c>
      <c r="B95" s="148" t="s">
        <v>232</v>
      </c>
      <c r="C95" s="148"/>
      <c r="D95" s="148"/>
      <c r="E95" s="149"/>
      <c r="F95" s="149"/>
      <c r="G95" s="149"/>
      <c r="H95" s="149"/>
      <c r="I95" s="149"/>
      <c r="J95" s="148"/>
      <c r="K95" s="178">
        <f t="shared" ref="K95:V95" si="29">K96+K97+K98+K99+K100+K101</f>
        <v>0</v>
      </c>
      <c r="L95" s="178">
        <f t="shared" si="29"/>
        <v>0</v>
      </c>
      <c r="M95" s="178">
        <f t="shared" si="29"/>
        <v>0</v>
      </c>
      <c r="N95" s="178">
        <f t="shared" si="29"/>
        <v>0</v>
      </c>
      <c r="O95" s="178">
        <f t="shared" si="29"/>
        <v>0</v>
      </c>
      <c r="P95" s="178">
        <f t="shared" si="29"/>
        <v>0</v>
      </c>
      <c r="Q95" s="178">
        <f t="shared" si="29"/>
        <v>0</v>
      </c>
      <c r="R95" s="178">
        <f t="shared" si="29"/>
        <v>0</v>
      </c>
      <c r="S95" s="178">
        <f t="shared" si="29"/>
        <v>0</v>
      </c>
      <c r="T95" s="178">
        <f t="shared" si="29"/>
        <v>0</v>
      </c>
      <c r="U95" s="178">
        <f t="shared" si="29"/>
        <v>0</v>
      </c>
      <c r="V95" s="178">
        <f t="shared" si="29"/>
        <v>0</v>
      </c>
      <c r="W95" s="184"/>
      <c r="X95" s="184"/>
      <c r="Y95" s="184"/>
      <c r="Z95" s="184"/>
      <c r="AA95" s="217"/>
      <c r="AB95" s="217"/>
      <c r="AC95" s="217"/>
      <c r="AD95" s="217"/>
      <c r="AE95" s="217"/>
      <c r="AF95" s="217"/>
      <c r="AG95" s="217"/>
      <c r="AH95" s="218"/>
      <c r="AI95" s="218"/>
      <c r="AJ95" s="218"/>
      <c r="AK95" s="218"/>
      <c r="AL95" s="218"/>
      <c r="AM95" s="218"/>
      <c r="AN95" s="218"/>
      <c r="AO95" s="218"/>
      <c r="AP95" s="218"/>
      <c r="AQ95" s="218"/>
      <c r="AR95" s="218"/>
      <c r="AS95" s="218"/>
      <c r="AT95" s="218"/>
      <c r="AU95" s="218"/>
      <c r="AV95" s="218"/>
      <c r="AW95" s="218"/>
    </row>
    <row r="96" s="127" customFormat="1" ht="100" customHeight="1" spans="1:49">
      <c r="A96" s="156" t="s">
        <v>58</v>
      </c>
      <c r="B96" s="148" t="s">
        <v>233</v>
      </c>
      <c r="C96" s="148"/>
      <c r="D96" s="148"/>
      <c r="E96" s="149"/>
      <c r="F96" s="149"/>
      <c r="G96" s="149"/>
      <c r="H96" s="149"/>
      <c r="I96" s="149"/>
      <c r="J96" s="148"/>
      <c r="K96" s="178"/>
      <c r="L96" s="178"/>
      <c r="M96" s="178"/>
      <c r="N96" s="178"/>
      <c r="O96" s="178"/>
      <c r="P96" s="178"/>
      <c r="Q96" s="178"/>
      <c r="R96" s="178"/>
      <c r="S96" s="178"/>
      <c r="T96" s="178"/>
      <c r="U96" s="178"/>
      <c r="V96" s="178"/>
      <c r="W96" s="184"/>
      <c r="X96" s="184"/>
      <c r="Y96" s="184"/>
      <c r="Z96" s="184"/>
      <c r="AA96" s="217"/>
      <c r="AB96" s="217"/>
      <c r="AC96" s="217"/>
      <c r="AD96" s="217"/>
      <c r="AE96" s="217"/>
      <c r="AF96" s="217"/>
      <c r="AG96" s="217"/>
      <c r="AH96" s="218"/>
      <c r="AI96" s="218"/>
      <c r="AJ96" s="218"/>
      <c r="AK96" s="218"/>
      <c r="AL96" s="218"/>
      <c r="AM96" s="218"/>
      <c r="AN96" s="218"/>
      <c r="AO96" s="218"/>
      <c r="AP96" s="218"/>
      <c r="AQ96" s="218"/>
      <c r="AR96" s="218"/>
      <c r="AS96" s="218"/>
      <c r="AT96" s="218"/>
      <c r="AU96" s="218"/>
      <c r="AV96" s="218"/>
      <c r="AW96" s="218"/>
    </row>
    <row r="97" s="127" customFormat="1" ht="100" customHeight="1" spans="1:49">
      <c r="A97" s="156" t="s">
        <v>58</v>
      </c>
      <c r="B97" s="148" t="s">
        <v>234</v>
      </c>
      <c r="C97" s="148"/>
      <c r="D97" s="148"/>
      <c r="E97" s="149"/>
      <c r="F97" s="149"/>
      <c r="G97" s="149"/>
      <c r="H97" s="149"/>
      <c r="I97" s="149"/>
      <c r="J97" s="148"/>
      <c r="K97" s="178"/>
      <c r="L97" s="178"/>
      <c r="M97" s="178"/>
      <c r="N97" s="178"/>
      <c r="O97" s="178"/>
      <c r="P97" s="178"/>
      <c r="Q97" s="178"/>
      <c r="R97" s="178"/>
      <c r="S97" s="178"/>
      <c r="T97" s="178"/>
      <c r="U97" s="178"/>
      <c r="V97" s="178"/>
      <c r="W97" s="184"/>
      <c r="X97" s="184"/>
      <c r="Y97" s="184"/>
      <c r="Z97" s="184"/>
      <c r="AA97" s="217"/>
      <c r="AB97" s="217"/>
      <c r="AC97" s="217"/>
      <c r="AD97" s="217"/>
      <c r="AE97" s="217"/>
      <c r="AF97" s="217"/>
      <c r="AG97" s="217"/>
      <c r="AH97" s="218"/>
      <c r="AI97" s="218"/>
      <c r="AJ97" s="218"/>
      <c r="AK97" s="218"/>
      <c r="AL97" s="218"/>
      <c r="AM97" s="218"/>
      <c r="AN97" s="218"/>
      <c r="AO97" s="218"/>
      <c r="AP97" s="218"/>
      <c r="AQ97" s="218"/>
      <c r="AR97" s="218"/>
      <c r="AS97" s="218"/>
      <c r="AT97" s="218"/>
      <c r="AU97" s="218"/>
      <c r="AV97" s="218"/>
      <c r="AW97" s="218"/>
    </row>
    <row r="98" s="127" customFormat="1" ht="100" customHeight="1" spans="1:49">
      <c r="A98" s="156" t="s">
        <v>58</v>
      </c>
      <c r="B98" s="148" t="s">
        <v>235</v>
      </c>
      <c r="C98" s="148"/>
      <c r="D98" s="148"/>
      <c r="E98" s="149"/>
      <c r="F98" s="149"/>
      <c r="G98" s="149"/>
      <c r="H98" s="149"/>
      <c r="I98" s="149"/>
      <c r="J98" s="148"/>
      <c r="K98" s="178"/>
      <c r="L98" s="178"/>
      <c r="M98" s="178"/>
      <c r="N98" s="178"/>
      <c r="O98" s="178"/>
      <c r="P98" s="178"/>
      <c r="Q98" s="178"/>
      <c r="R98" s="178"/>
      <c r="S98" s="178"/>
      <c r="T98" s="178"/>
      <c r="U98" s="178"/>
      <c r="V98" s="178"/>
      <c r="W98" s="184"/>
      <c r="X98" s="184"/>
      <c r="Y98" s="184"/>
      <c r="Z98" s="184"/>
      <c r="AA98" s="217"/>
      <c r="AB98" s="217"/>
      <c r="AC98" s="217"/>
      <c r="AD98" s="217"/>
      <c r="AE98" s="217"/>
      <c r="AF98" s="217"/>
      <c r="AG98" s="217"/>
      <c r="AH98" s="218"/>
      <c r="AI98" s="218"/>
      <c r="AJ98" s="218"/>
      <c r="AK98" s="218"/>
      <c r="AL98" s="218"/>
      <c r="AM98" s="218"/>
      <c r="AN98" s="218"/>
      <c r="AO98" s="218"/>
      <c r="AP98" s="218"/>
      <c r="AQ98" s="218"/>
      <c r="AR98" s="218"/>
      <c r="AS98" s="218"/>
      <c r="AT98" s="218"/>
      <c r="AU98" s="218"/>
      <c r="AV98" s="218"/>
      <c r="AW98" s="218"/>
    </row>
    <row r="99" s="127" customFormat="1" ht="100" customHeight="1" spans="1:49">
      <c r="A99" s="156" t="s">
        <v>58</v>
      </c>
      <c r="B99" s="148" t="s">
        <v>236</v>
      </c>
      <c r="C99" s="148"/>
      <c r="D99" s="148"/>
      <c r="E99" s="149"/>
      <c r="F99" s="149"/>
      <c r="G99" s="149"/>
      <c r="H99" s="149"/>
      <c r="I99" s="149"/>
      <c r="J99" s="148"/>
      <c r="K99" s="178"/>
      <c r="L99" s="178"/>
      <c r="M99" s="178"/>
      <c r="N99" s="178"/>
      <c r="O99" s="178"/>
      <c r="P99" s="178"/>
      <c r="Q99" s="178"/>
      <c r="R99" s="178"/>
      <c r="S99" s="178"/>
      <c r="T99" s="178"/>
      <c r="U99" s="178"/>
      <c r="V99" s="178"/>
      <c r="W99" s="184"/>
      <c r="X99" s="184"/>
      <c r="Y99" s="184"/>
      <c r="Z99" s="184"/>
      <c r="AA99" s="217"/>
      <c r="AB99" s="217"/>
      <c r="AC99" s="217"/>
      <c r="AD99" s="217"/>
      <c r="AE99" s="217"/>
      <c r="AF99" s="217"/>
      <c r="AG99" s="217"/>
      <c r="AH99" s="218"/>
      <c r="AI99" s="218"/>
      <c r="AJ99" s="218"/>
      <c r="AK99" s="218"/>
      <c r="AL99" s="218"/>
      <c r="AM99" s="218"/>
      <c r="AN99" s="218"/>
      <c r="AO99" s="218"/>
      <c r="AP99" s="218"/>
      <c r="AQ99" s="218"/>
      <c r="AR99" s="218"/>
      <c r="AS99" s="218"/>
      <c r="AT99" s="218"/>
      <c r="AU99" s="218"/>
      <c r="AV99" s="218"/>
      <c r="AW99" s="218"/>
    </row>
    <row r="100" s="127" customFormat="1" ht="100" customHeight="1" spans="1:49">
      <c r="A100" s="156" t="s">
        <v>58</v>
      </c>
      <c r="B100" s="148" t="s">
        <v>237</v>
      </c>
      <c r="C100" s="148"/>
      <c r="D100" s="148"/>
      <c r="E100" s="149"/>
      <c r="F100" s="149"/>
      <c r="G100" s="149"/>
      <c r="H100" s="149"/>
      <c r="I100" s="149"/>
      <c r="J100" s="148"/>
      <c r="K100" s="178"/>
      <c r="L100" s="178"/>
      <c r="M100" s="178"/>
      <c r="N100" s="178"/>
      <c r="O100" s="178"/>
      <c r="P100" s="178"/>
      <c r="Q100" s="178"/>
      <c r="R100" s="178"/>
      <c r="S100" s="178"/>
      <c r="T100" s="178"/>
      <c r="U100" s="178"/>
      <c r="V100" s="178"/>
      <c r="W100" s="184"/>
      <c r="X100" s="184"/>
      <c r="Y100" s="184"/>
      <c r="Z100" s="184"/>
      <c r="AA100" s="217"/>
      <c r="AB100" s="217"/>
      <c r="AC100" s="217"/>
      <c r="AD100" s="217"/>
      <c r="AE100" s="217"/>
      <c r="AF100" s="217"/>
      <c r="AG100" s="217"/>
      <c r="AH100" s="218"/>
      <c r="AI100" s="218"/>
      <c r="AJ100" s="218"/>
      <c r="AK100" s="218"/>
      <c r="AL100" s="218"/>
      <c r="AM100" s="218"/>
      <c r="AN100" s="218"/>
      <c r="AO100" s="218"/>
      <c r="AP100" s="218"/>
      <c r="AQ100" s="218"/>
      <c r="AR100" s="218"/>
      <c r="AS100" s="218"/>
      <c r="AT100" s="218"/>
      <c r="AU100" s="218"/>
      <c r="AV100" s="218"/>
      <c r="AW100" s="218"/>
    </row>
    <row r="101" s="127" customFormat="1" ht="100" customHeight="1" spans="1:49">
      <c r="A101" s="156" t="s">
        <v>58</v>
      </c>
      <c r="B101" s="148" t="s">
        <v>238</v>
      </c>
      <c r="C101" s="148"/>
      <c r="D101" s="148"/>
      <c r="E101" s="149"/>
      <c r="F101" s="149"/>
      <c r="G101" s="149"/>
      <c r="H101" s="149"/>
      <c r="I101" s="149"/>
      <c r="J101" s="148"/>
      <c r="K101" s="178"/>
      <c r="L101" s="178"/>
      <c r="M101" s="178"/>
      <c r="N101" s="178"/>
      <c r="O101" s="178"/>
      <c r="P101" s="178"/>
      <c r="Q101" s="178"/>
      <c r="R101" s="178"/>
      <c r="S101" s="178"/>
      <c r="T101" s="178"/>
      <c r="U101" s="178"/>
      <c r="V101" s="178"/>
      <c r="W101" s="184"/>
      <c r="X101" s="184"/>
      <c r="Y101" s="184"/>
      <c r="Z101" s="184"/>
      <c r="AA101" s="217"/>
      <c r="AB101" s="217"/>
      <c r="AC101" s="217"/>
      <c r="AD101" s="217"/>
      <c r="AE101" s="217"/>
      <c r="AF101" s="217"/>
      <c r="AG101" s="217"/>
      <c r="AH101" s="218"/>
      <c r="AI101" s="218"/>
      <c r="AJ101" s="218"/>
      <c r="AK101" s="218"/>
      <c r="AL101" s="218"/>
      <c r="AM101" s="218"/>
      <c r="AN101" s="218"/>
      <c r="AO101" s="218"/>
      <c r="AP101" s="218"/>
      <c r="AQ101" s="218"/>
      <c r="AR101" s="218"/>
      <c r="AS101" s="218"/>
      <c r="AT101" s="218"/>
      <c r="AU101" s="218"/>
      <c r="AV101" s="218"/>
      <c r="AW101" s="218"/>
    </row>
    <row r="102" s="127" customFormat="1" ht="100" customHeight="1" spans="1:49">
      <c r="A102" s="147" t="s">
        <v>39</v>
      </c>
      <c r="B102" s="148" t="s">
        <v>239</v>
      </c>
      <c r="C102" s="148"/>
      <c r="D102" s="148"/>
      <c r="E102" s="149"/>
      <c r="F102" s="149"/>
      <c r="G102" s="149"/>
      <c r="H102" s="149"/>
      <c r="I102" s="149"/>
      <c r="J102" s="148"/>
      <c r="K102" s="178">
        <f t="shared" ref="K102:V102" si="30">K103</f>
        <v>0</v>
      </c>
      <c r="L102" s="178">
        <f t="shared" si="30"/>
        <v>0</v>
      </c>
      <c r="M102" s="178">
        <f t="shared" si="30"/>
        <v>0</v>
      </c>
      <c r="N102" s="178">
        <f t="shared" si="30"/>
        <v>0</v>
      </c>
      <c r="O102" s="178">
        <f t="shared" si="30"/>
        <v>0</v>
      </c>
      <c r="P102" s="178">
        <f t="shared" si="30"/>
        <v>0</v>
      </c>
      <c r="Q102" s="178">
        <f t="shared" si="30"/>
        <v>0</v>
      </c>
      <c r="R102" s="178">
        <f t="shared" si="30"/>
        <v>0</v>
      </c>
      <c r="S102" s="178">
        <f t="shared" si="30"/>
        <v>0</v>
      </c>
      <c r="T102" s="178">
        <f t="shared" si="30"/>
        <v>0</v>
      </c>
      <c r="U102" s="178">
        <f t="shared" si="30"/>
        <v>0</v>
      </c>
      <c r="V102" s="178">
        <f t="shared" si="30"/>
        <v>0</v>
      </c>
      <c r="W102" s="184"/>
      <c r="X102" s="184"/>
      <c r="Y102" s="184"/>
      <c r="Z102" s="184"/>
      <c r="AA102" s="217"/>
      <c r="AB102" s="217"/>
      <c r="AC102" s="217"/>
      <c r="AD102" s="217"/>
      <c r="AE102" s="217"/>
      <c r="AF102" s="217"/>
      <c r="AG102" s="217"/>
      <c r="AH102" s="218"/>
      <c r="AI102" s="218"/>
      <c r="AJ102" s="218"/>
      <c r="AK102" s="218"/>
      <c r="AL102" s="218"/>
      <c r="AM102" s="218"/>
      <c r="AN102" s="218"/>
      <c r="AO102" s="218"/>
      <c r="AP102" s="218"/>
      <c r="AQ102" s="218"/>
      <c r="AR102" s="218"/>
      <c r="AS102" s="218"/>
      <c r="AT102" s="218"/>
      <c r="AU102" s="218"/>
      <c r="AV102" s="218"/>
      <c r="AW102" s="218"/>
    </row>
    <row r="103" s="127" customFormat="1" ht="100" customHeight="1" spans="1:49">
      <c r="A103" s="147" t="s">
        <v>41</v>
      </c>
      <c r="B103" s="148" t="s">
        <v>239</v>
      </c>
      <c r="C103" s="148"/>
      <c r="D103" s="148"/>
      <c r="E103" s="149"/>
      <c r="F103" s="149"/>
      <c r="G103" s="149"/>
      <c r="H103" s="149"/>
      <c r="I103" s="149"/>
      <c r="J103" s="148"/>
      <c r="K103" s="178">
        <f t="shared" ref="K103:V103" si="31">K104+K105+K106+K107+K108+K109</f>
        <v>0</v>
      </c>
      <c r="L103" s="178">
        <f t="shared" si="31"/>
        <v>0</v>
      </c>
      <c r="M103" s="178">
        <f t="shared" si="31"/>
        <v>0</v>
      </c>
      <c r="N103" s="178">
        <f t="shared" si="31"/>
        <v>0</v>
      </c>
      <c r="O103" s="178">
        <f t="shared" si="31"/>
        <v>0</v>
      </c>
      <c r="P103" s="178">
        <f t="shared" si="31"/>
        <v>0</v>
      </c>
      <c r="Q103" s="178">
        <f t="shared" si="31"/>
        <v>0</v>
      </c>
      <c r="R103" s="178">
        <f t="shared" si="31"/>
        <v>0</v>
      </c>
      <c r="S103" s="178">
        <f t="shared" si="31"/>
        <v>0</v>
      </c>
      <c r="T103" s="178">
        <f t="shared" si="31"/>
        <v>0</v>
      </c>
      <c r="U103" s="178">
        <f t="shared" si="31"/>
        <v>0</v>
      </c>
      <c r="V103" s="178">
        <f t="shared" si="31"/>
        <v>0</v>
      </c>
      <c r="W103" s="184"/>
      <c r="X103" s="184"/>
      <c r="Y103" s="184"/>
      <c r="Z103" s="184"/>
      <c r="AA103" s="217"/>
      <c r="AB103" s="217"/>
      <c r="AC103" s="217"/>
      <c r="AD103" s="217"/>
      <c r="AE103" s="217"/>
      <c r="AF103" s="217"/>
      <c r="AG103" s="217"/>
      <c r="AH103" s="218"/>
      <c r="AI103" s="218"/>
      <c r="AJ103" s="218"/>
      <c r="AK103" s="218"/>
      <c r="AL103" s="218"/>
      <c r="AM103" s="218"/>
      <c r="AN103" s="218"/>
      <c r="AO103" s="218"/>
      <c r="AP103" s="218"/>
      <c r="AQ103" s="218"/>
      <c r="AR103" s="218"/>
      <c r="AS103" s="218"/>
      <c r="AT103" s="218"/>
      <c r="AU103" s="218"/>
      <c r="AV103" s="218"/>
      <c r="AW103" s="218"/>
    </row>
    <row r="104" s="127" customFormat="1" ht="100" customHeight="1" spans="1:49">
      <c r="A104" s="156" t="s">
        <v>58</v>
      </c>
      <c r="B104" s="148" t="s">
        <v>240</v>
      </c>
      <c r="C104" s="148"/>
      <c r="D104" s="148"/>
      <c r="E104" s="149"/>
      <c r="F104" s="149"/>
      <c r="G104" s="149"/>
      <c r="H104" s="149"/>
      <c r="I104" s="149"/>
      <c r="J104" s="148"/>
      <c r="K104" s="178"/>
      <c r="L104" s="178"/>
      <c r="M104" s="178"/>
      <c r="N104" s="178"/>
      <c r="O104" s="178"/>
      <c r="P104" s="178"/>
      <c r="Q104" s="178"/>
      <c r="R104" s="178"/>
      <c r="S104" s="178"/>
      <c r="T104" s="178"/>
      <c r="U104" s="178"/>
      <c r="V104" s="178"/>
      <c r="W104" s="184"/>
      <c r="X104" s="184"/>
      <c r="Y104" s="184"/>
      <c r="Z104" s="184"/>
      <c r="AA104" s="217"/>
      <c r="AB104" s="217"/>
      <c r="AC104" s="217"/>
      <c r="AD104" s="217"/>
      <c r="AE104" s="217"/>
      <c r="AF104" s="217"/>
      <c r="AG104" s="217"/>
      <c r="AH104" s="218"/>
      <c r="AI104" s="218"/>
      <c r="AJ104" s="218"/>
      <c r="AK104" s="218"/>
      <c r="AL104" s="218"/>
      <c r="AM104" s="218"/>
      <c r="AN104" s="218"/>
      <c r="AO104" s="218"/>
      <c r="AP104" s="218"/>
      <c r="AQ104" s="218"/>
      <c r="AR104" s="218"/>
      <c r="AS104" s="218"/>
      <c r="AT104" s="218"/>
      <c r="AU104" s="218"/>
      <c r="AV104" s="218"/>
      <c r="AW104" s="218"/>
    </row>
    <row r="105" s="127" customFormat="1" ht="100" customHeight="1" spans="1:49">
      <c r="A105" s="156" t="s">
        <v>58</v>
      </c>
      <c r="B105" s="148" t="s">
        <v>241</v>
      </c>
      <c r="C105" s="148"/>
      <c r="D105" s="148"/>
      <c r="E105" s="149"/>
      <c r="F105" s="149"/>
      <c r="G105" s="149"/>
      <c r="H105" s="149"/>
      <c r="I105" s="149"/>
      <c r="J105" s="148"/>
      <c r="K105" s="178"/>
      <c r="L105" s="178"/>
      <c r="M105" s="178"/>
      <c r="N105" s="178"/>
      <c r="O105" s="178"/>
      <c r="P105" s="178"/>
      <c r="Q105" s="178"/>
      <c r="R105" s="178"/>
      <c r="S105" s="178"/>
      <c r="T105" s="178"/>
      <c r="U105" s="178"/>
      <c r="V105" s="178"/>
      <c r="W105" s="184"/>
      <c r="X105" s="184"/>
      <c r="Y105" s="184"/>
      <c r="Z105" s="184"/>
      <c r="AA105" s="217"/>
      <c r="AB105" s="217"/>
      <c r="AC105" s="217"/>
      <c r="AD105" s="217"/>
      <c r="AE105" s="217"/>
      <c r="AF105" s="217"/>
      <c r="AG105" s="217"/>
      <c r="AH105" s="218"/>
      <c r="AI105" s="218"/>
      <c r="AJ105" s="218"/>
      <c r="AK105" s="218"/>
      <c r="AL105" s="218"/>
      <c r="AM105" s="218"/>
      <c r="AN105" s="218"/>
      <c r="AO105" s="218"/>
      <c r="AP105" s="218"/>
      <c r="AQ105" s="218"/>
      <c r="AR105" s="218"/>
      <c r="AS105" s="218"/>
      <c r="AT105" s="218"/>
      <c r="AU105" s="218"/>
      <c r="AV105" s="218"/>
      <c r="AW105" s="218"/>
    </row>
    <row r="106" s="127" customFormat="1" ht="100" customHeight="1" spans="1:49">
      <c r="A106" s="156" t="s">
        <v>58</v>
      </c>
      <c r="B106" s="148" t="s">
        <v>242</v>
      </c>
      <c r="C106" s="148"/>
      <c r="D106" s="148"/>
      <c r="E106" s="149"/>
      <c r="F106" s="149"/>
      <c r="G106" s="149"/>
      <c r="H106" s="149"/>
      <c r="I106" s="149"/>
      <c r="J106" s="148"/>
      <c r="K106" s="178"/>
      <c r="L106" s="178"/>
      <c r="M106" s="178"/>
      <c r="N106" s="178"/>
      <c r="O106" s="178"/>
      <c r="P106" s="178"/>
      <c r="Q106" s="178"/>
      <c r="R106" s="178"/>
      <c r="S106" s="178"/>
      <c r="T106" s="178"/>
      <c r="U106" s="178"/>
      <c r="V106" s="178"/>
      <c r="W106" s="184"/>
      <c r="X106" s="184"/>
      <c r="Y106" s="184"/>
      <c r="Z106" s="184"/>
      <c r="AA106" s="217"/>
      <c r="AB106" s="217"/>
      <c r="AC106" s="217"/>
      <c r="AD106" s="217"/>
      <c r="AE106" s="217"/>
      <c r="AF106" s="217"/>
      <c r="AG106" s="217"/>
      <c r="AH106" s="218"/>
      <c r="AI106" s="218"/>
      <c r="AJ106" s="218"/>
      <c r="AK106" s="218"/>
      <c r="AL106" s="218"/>
      <c r="AM106" s="218"/>
      <c r="AN106" s="218"/>
      <c r="AO106" s="218"/>
      <c r="AP106" s="218"/>
      <c r="AQ106" s="218"/>
      <c r="AR106" s="218"/>
      <c r="AS106" s="218"/>
      <c r="AT106" s="218"/>
      <c r="AU106" s="218"/>
      <c r="AV106" s="218"/>
      <c r="AW106" s="218"/>
    </row>
    <row r="107" s="127" customFormat="1" ht="100" customHeight="1" spans="1:49">
      <c r="A107" s="156" t="s">
        <v>58</v>
      </c>
      <c r="B107" s="148" t="s">
        <v>243</v>
      </c>
      <c r="C107" s="148"/>
      <c r="D107" s="148"/>
      <c r="E107" s="149"/>
      <c r="F107" s="149"/>
      <c r="G107" s="149"/>
      <c r="H107" s="149"/>
      <c r="I107" s="149"/>
      <c r="J107" s="148"/>
      <c r="K107" s="178"/>
      <c r="L107" s="178"/>
      <c r="M107" s="178"/>
      <c r="N107" s="178"/>
      <c r="O107" s="178"/>
      <c r="P107" s="178"/>
      <c r="Q107" s="178"/>
      <c r="R107" s="178"/>
      <c r="S107" s="178"/>
      <c r="T107" s="178"/>
      <c r="U107" s="178"/>
      <c r="V107" s="178"/>
      <c r="W107" s="184"/>
      <c r="X107" s="184"/>
      <c r="Y107" s="184"/>
      <c r="Z107" s="184"/>
      <c r="AA107" s="217"/>
      <c r="AB107" s="217"/>
      <c r="AC107" s="217"/>
      <c r="AD107" s="217"/>
      <c r="AE107" s="217"/>
      <c r="AF107" s="217"/>
      <c r="AG107" s="217"/>
      <c r="AH107" s="218"/>
      <c r="AI107" s="218"/>
      <c r="AJ107" s="218"/>
      <c r="AK107" s="218"/>
      <c r="AL107" s="218"/>
      <c r="AM107" s="218"/>
      <c r="AN107" s="218"/>
      <c r="AO107" s="218"/>
      <c r="AP107" s="218"/>
      <c r="AQ107" s="218"/>
      <c r="AR107" s="218"/>
      <c r="AS107" s="218"/>
      <c r="AT107" s="218"/>
      <c r="AU107" s="218"/>
      <c r="AV107" s="218"/>
      <c r="AW107" s="218"/>
    </row>
    <row r="108" s="127" customFormat="1" ht="100" customHeight="1" spans="1:49">
      <c r="A108" s="156" t="s">
        <v>58</v>
      </c>
      <c r="B108" s="148" t="s">
        <v>244</v>
      </c>
      <c r="C108" s="148"/>
      <c r="D108" s="148"/>
      <c r="E108" s="149"/>
      <c r="F108" s="149"/>
      <c r="G108" s="149"/>
      <c r="H108" s="149"/>
      <c r="I108" s="149"/>
      <c r="J108" s="148"/>
      <c r="K108" s="178"/>
      <c r="L108" s="178"/>
      <c r="M108" s="178"/>
      <c r="N108" s="178"/>
      <c r="O108" s="178"/>
      <c r="P108" s="178"/>
      <c r="Q108" s="178"/>
      <c r="R108" s="178"/>
      <c r="S108" s="178"/>
      <c r="T108" s="178"/>
      <c r="U108" s="178"/>
      <c r="V108" s="178"/>
      <c r="W108" s="184"/>
      <c r="X108" s="184"/>
      <c r="Y108" s="184"/>
      <c r="Z108" s="184"/>
      <c r="AA108" s="217"/>
      <c r="AB108" s="217"/>
      <c r="AC108" s="217"/>
      <c r="AD108" s="217"/>
      <c r="AE108" s="217"/>
      <c r="AF108" s="217"/>
      <c r="AG108" s="217"/>
      <c r="AH108" s="218"/>
      <c r="AI108" s="218"/>
      <c r="AJ108" s="218"/>
      <c r="AK108" s="218"/>
      <c r="AL108" s="218"/>
      <c r="AM108" s="218"/>
      <c r="AN108" s="218"/>
      <c r="AO108" s="218"/>
      <c r="AP108" s="218"/>
      <c r="AQ108" s="218"/>
      <c r="AR108" s="218"/>
      <c r="AS108" s="218"/>
      <c r="AT108" s="218"/>
      <c r="AU108" s="218"/>
      <c r="AV108" s="218"/>
      <c r="AW108" s="218"/>
    </row>
    <row r="109" s="127" customFormat="1" ht="100" customHeight="1" spans="1:49">
      <c r="A109" s="156" t="s">
        <v>58</v>
      </c>
      <c r="B109" s="148" t="s">
        <v>245</v>
      </c>
      <c r="C109" s="148"/>
      <c r="D109" s="148"/>
      <c r="E109" s="149"/>
      <c r="F109" s="149"/>
      <c r="G109" s="149"/>
      <c r="H109" s="149"/>
      <c r="I109" s="149"/>
      <c r="J109" s="148"/>
      <c r="K109" s="178"/>
      <c r="L109" s="178"/>
      <c r="M109" s="178"/>
      <c r="N109" s="178"/>
      <c r="O109" s="178"/>
      <c r="P109" s="178"/>
      <c r="Q109" s="178"/>
      <c r="R109" s="178"/>
      <c r="S109" s="178"/>
      <c r="T109" s="178"/>
      <c r="U109" s="178"/>
      <c r="V109" s="178"/>
      <c r="W109" s="184"/>
      <c r="X109" s="184"/>
      <c r="Y109" s="184"/>
      <c r="Z109" s="184"/>
      <c r="AA109" s="217"/>
      <c r="AB109" s="217"/>
      <c r="AC109" s="217"/>
      <c r="AD109" s="217"/>
      <c r="AE109" s="217"/>
      <c r="AF109" s="217"/>
      <c r="AG109" s="217"/>
      <c r="AH109" s="218"/>
      <c r="AI109" s="218"/>
      <c r="AJ109" s="218"/>
      <c r="AK109" s="218"/>
      <c r="AL109" s="218"/>
      <c r="AM109" s="218"/>
      <c r="AN109" s="218"/>
      <c r="AO109" s="218"/>
      <c r="AP109" s="218"/>
      <c r="AQ109" s="218"/>
      <c r="AR109" s="218"/>
      <c r="AS109" s="218"/>
      <c r="AT109" s="218"/>
      <c r="AU109" s="218"/>
      <c r="AV109" s="218"/>
      <c r="AW109" s="218"/>
    </row>
    <row r="110" s="127" customFormat="1" ht="100" customHeight="1" spans="1:49">
      <c r="A110" s="147" t="s">
        <v>39</v>
      </c>
      <c r="B110" s="148" t="s">
        <v>246</v>
      </c>
      <c r="C110" s="148"/>
      <c r="D110" s="148"/>
      <c r="E110" s="149"/>
      <c r="F110" s="149"/>
      <c r="G110" s="149"/>
      <c r="H110" s="149"/>
      <c r="I110" s="149"/>
      <c r="J110" s="148"/>
      <c r="K110" s="178">
        <f t="shared" ref="K110:V110" si="32">K111+K113+K116</f>
        <v>850</v>
      </c>
      <c r="L110" s="178">
        <f t="shared" si="32"/>
        <v>850</v>
      </c>
      <c r="M110" s="178">
        <f t="shared" si="32"/>
        <v>0</v>
      </c>
      <c r="N110" s="178">
        <f t="shared" si="32"/>
        <v>255</v>
      </c>
      <c r="O110" s="178">
        <f t="shared" si="32"/>
        <v>255</v>
      </c>
      <c r="P110" s="178">
        <f t="shared" si="32"/>
        <v>0</v>
      </c>
      <c r="Q110" s="178">
        <f t="shared" si="32"/>
        <v>0</v>
      </c>
      <c r="R110" s="178">
        <f t="shared" si="32"/>
        <v>0</v>
      </c>
      <c r="S110" s="178">
        <f t="shared" si="32"/>
        <v>0</v>
      </c>
      <c r="T110" s="178">
        <f t="shared" si="32"/>
        <v>0</v>
      </c>
      <c r="U110" s="178">
        <f t="shared" si="32"/>
        <v>0</v>
      </c>
      <c r="V110" s="178">
        <f t="shared" si="32"/>
        <v>0</v>
      </c>
      <c r="W110" s="184"/>
      <c r="X110" s="184"/>
      <c r="Y110" s="184"/>
      <c r="Z110" s="184"/>
      <c r="AA110" s="217"/>
      <c r="AB110" s="217"/>
      <c r="AC110" s="217"/>
      <c r="AD110" s="217"/>
      <c r="AE110" s="217"/>
      <c r="AF110" s="217"/>
      <c r="AG110" s="217"/>
      <c r="AH110" s="218"/>
      <c r="AI110" s="218"/>
      <c r="AJ110" s="218"/>
      <c r="AK110" s="218"/>
      <c r="AL110" s="218"/>
      <c r="AM110" s="218"/>
      <c r="AN110" s="218"/>
      <c r="AO110" s="218"/>
      <c r="AP110" s="218"/>
      <c r="AQ110" s="218"/>
      <c r="AR110" s="218"/>
      <c r="AS110" s="218"/>
      <c r="AT110" s="218"/>
      <c r="AU110" s="218"/>
      <c r="AV110" s="218"/>
      <c r="AW110" s="218"/>
    </row>
    <row r="111" s="127" customFormat="1" ht="100" customHeight="1" spans="1:49">
      <c r="A111" s="149" t="s">
        <v>41</v>
      </c>
      <c r="B111" s="148" t="s">
        <v>247</v>
      </c>
      <c r="C111" s="148"/>
      <c r="D111" s="148"/>
      <c r="E111" s="149"/>
      <c r="F111" s="149"/>
      <c r="G111" s="149"/>
      <c r="H111" s="149"/>
      <c r="I111" s="149"/>
      <c r="J111" s="148"/>
      <c r="K111" s="178">
        <f t="shared" ref="K111:V111" si="33">K112</f>
        <v>0</v>
      </c>
      <c r="L111" s="178">
        <f t="shared" si="33"/>
        <v>0</v>
      </c>
      <c r="M111" s="178">
        <f t="shared" si="33"/>
        <v>0</v>
      </c>
      <c r="N111" s="178">
        <f t="shared" si="33"/>
        <v>0</v>
      </c>
      <c r="O111" s="178">
        <f t="shared" si="33"/>
        <v>0</v>
      </c>
      <c r="P111" s="178">
        <f t="shared" si="33"/>
        <v>0</v>
      </c>
      <c r="Q111" s="178">
        <f t="shared" si="33"/>
        <v>0</v>
      </c>
      <c r="R111" s="178">
        <f t="shared" si="33"/>
        <v>0</v>
      </c>
      <c r="S111" s="178">
        <f t="shared" si="33"/>
        <v>0</v>
      </c>
      <c r="T111" s="178">
        <f t="shared" si="33"/>
        <v>0</v>
      </c>
      <c r="U111" s="178">
        <f t="shared" si="33"/>
        <v>0</v>
      </c>
      <c r="V111" s="178">
        <f t="shared" si="33"/>
        <v>0</v>
      </c>
      <c r="W111" s="184"/>
      <c r="X111" s="184"/>
      <c r="Y111" s="184"/>
      <c r="Z111" s="184"/>
      <c r="AA111" s="217"/>
      <c r="AB111" s="217"/>
      <c r="AC111" s="217"/>
      <c r="AD111" s="217"/>
      <c r="AE111" s="217"/>
      <c r="AF111" s="217"/>
      <c r="AG111" s="217"/>
      <c r="AH111" s="218"/>
      <c r="AI111" s="218"/>
      <c r="AJ111" s="218"/>
      <c r="AK111" s="218"/>
      <c r="AL111" s="218"/>
      <c r="AM111" s="218"/>
      <c r="AN111" s="218"/>
      <c r="AO111" s="218"/>
      <c r="AP111" s="218"/>
      <c r="AQ111" s="218"/>
      <c r="AR111" s="218"/>
      <c r="AS111" s="218"/>
      <c r="AT111" s="218"/>
      <c r="AU111" s="218"/>
      <c r="AV111" s="218"/>
      <c r="AW111" s="218"/>
    </row>
    <row r="112" s="127" customFormat="1" ht="100" customHeight="1" spans="1:49">
      <c r="A112" s="156" t="s">
        <v>58</v>
      </c>
      <c r="B112" s="148" t="s">
        <v>248</v>
      </c>
      <c r="C112" s="148"/>
      <c r="D112" s="148"/>
      <c r="E112" s="149"/>
      <c r="F112" s="149"/>
      <c r="G112" s="149"/>
      <c r="H112" s="149"/>
      <c r="I112" s="149"/>
      <c r="J112" s="148"/>
      <c r="K112" s="178"/>
      <c r="L112" s="178"/>
      <c r="M112" s="178"/>
      <c r="N112" s="178"/>
      <c r="O112" s="178"/>
      <c r="P112" s="178"/>
      <c r="Q112" s="178"/>
      <c r="R112" s="178"/>
      <c r="S112" s="178"/>
      <c r="T112" s="178"/>
      <c r="U112" s="178"/>
      <c r="V112" s="178"/>
      <c r="W112" s="184"/>
      <c r="X112" s="184"/>
      <c r="Y112" s="184"/>
      <c r="Z112" s="184"/>
      <c r="AA112" s="217"/>
      <c r="AB112" s="217"/>
      <c r="AC112" s="217"/>
      <c r="AD112" s="217"/>
      <c r="AE112" s="217"/>
      <c r="AF112" s="217"/>
      <c r="AG112" s="217"/>
      <c r="AH112" s="218"/>
      <c r="AI112" s="218"/>
      <c r="AJ112" s="218"/>
      <c r="AK112" s="218"/>
      <c r="AL112" s="218"/>
      <c r="AM112" s="218"/>
      <c r="AN112" s="218"/>
      <c r="AO112" s="218"/>
      <c r="AP112" s="218"/>
      <c r="AQ112" s="218"/>
      <c r="AR112" s="218"/>
      <c r="AS112" s="218"/>
      <c r="AT112" s="218"/>
      <c r="AU112" s="218"/>
      <c r="AV112" s="218"/>
      <c r="AW112" s="218"/>
    </row>
    <row r="113" s="127" customFormat="1" ht="100" customHeight="1" spans="1:49">
      <c r="A113" s="149" t="s">
        <v>41</v>
      </c>
      <c r="B113" s="148" t="s">
        <v>249</v>
      </c>
      <c r="C113" s="148"/>
      <c r="D113" s="148"/>
      <c r="E113" s="149"/>
      <c r="F113" s="149"/>
      <c r="G113" s="149"/>
      <c r="H113" s="149"/>
      <c r="I113" s="149"/>
      <c r="J113" s="148"/>
      <c r="K113" s="178">
        <f t="shared" ref="K113:V113" si="34">K114</f>
        <v>850</v>
      </c>
      <c r="L113" s="178">
        <f t="shared" si="34"/>
        <v>850</v>
      </c>
      <c r="M113" s="178">
        <f t="shared" si="34"/>
        <v>0</v>
      </c>
      <c r="N113" s="178">
        <f t="shared" si="34"/>
        <v>255</v>
      </c>
      <c r="O113" s="178">
        <f t="shared" si="34"/>
        <v>255</v>
      </c>
      <c r="P113" s="178">
        <f t="shared" si="34"/>
        <v>0</v>
      </c>
      <c r="Q113" s="178">
        <f t="shared" si="34"/>
        <v>0</v>
      </c>
      <c r="R113" s="178">
        <f t="shared" si="34"/>
        <v>0</v>
      </c>
      <c r="S113" s="178">
        <f t="shared" si="34"/>
        <v>0</v>
      </c>
      <c r="T113" s="178">
        <f t="shared" si="34"/>
        <v>0</v>
      </c>
      <c r="U113" s="178">
        <f t="shared" si="34"/>
        <v>0</v>
      </c>
      <c r="V113" s="178">
        <f t="shared" si="34"/>
        <v>0</v>
      </c>
      <c r="W113" s="184"/>
      <c r="X113" s="184"/>
      <c r="Y113" s="184"/>
      <c r="Z113" s="184"/>
      <c r="AA113" s="217"/>
      <c r="AB113" s="217"/>
      <c r="AC113" s="217"/>
      <c r="AD113" s="217"/>
      <c r="AE113" s="217"/>
      <c r="AF113" s="217"/>
      <c r="AG113" s="217"/>
      <c r="AH113" s="218"/>
      <c r="AI113" s="218"/>
      <c r="AJ113" s="218"/>
      <c r="AK113" s="218"/>
      <c r="AL113" s="218"/>
      <c r="AM113" s="218"/>
      <c r="AN113" s="218"/>
      <c r="AO113" s="218"/>
      <c r="AP113" s="218"/>
      <c r="AQ113" s="218"/>
      <c r="AR113" s="218"/>
      <c r="AS113" s="218"/>
      <c r="AT113" s="218"/>
      <c r="AU113" s="218"/>
      <c r="AV113" s="218"/>
      <c r="AW113" s="218"/>
    </row>
    <row r="114" s="127" customFormat="1" ht="100" customHeight="1" spans="1:49">
      <c r="A114" s="156" t="s">
        <v>58</v>
      </c>
      <c r="B114" s="148" t="s">
        <v>250</v>
      </c>
      <c r="C114" s="148"/>
      <c r="D114" s="148"/>
      <c r="E114" s="149"/>
      <c r="F114" s="149"/>
      <c r="G114" s="149"/>
      <c r="H114" s="149"/>
      <c r="I114" s="149"/>
      <c r="J114" s="148"/>
      <c r="K114" s="178">
        <f t="shared" ref="K114:V114" si="35">SUM(K115)</f>
        <v>850</v>
      </c>
      <c r="L114" s="178">
        <f t="shared" si="35"/>
        <v>850</v>
      </c>
      <c r="M114" s="178">
        <f t="shared" si="35"/>
        <v>0</v>
      </c>
      <c r="N114" s="178">
        <f t="shared" si="35"/>
        <v>255</v>
      </c>
      <c r="O114" s="178">
        <f t="shared" si="35"/>
        <v>255</v>
      </c>
      <c r="P114" s="178">
        <f t="shared" si="35"/>
        <v>0</v>
      </c>
      <c r="Q114" s="178">
        <f t="shared" si="35"/>
        <v>0</v>
      </c>
      <c r="R114" s="178">
        <f t="shared" si="35"/>
        <v>0</v>
      </c>
      <c r="S114" s="178">
        <f t="shared" si="35"/>
        <v>0</v>
      </c>
      <c r="T114" s="178">
        <f t="shared" si="35"/>
        <v>0</v>
      </c>
      <c r="U114" s="178">
        <f t="shared" si="35"/>
        <v>0</v>
      </c>
      <c r="V114" s="178">
        <f t="shared" si="35"/>
        <v>0</v>
      </c>
      <c r="W114" s="184"/>
      <c r="X114" s="184"/>
      <c r="Y114" s="184"/>
      <c r="Z114" s="184"/>
      <c r="AA114" s="217"/>
      <c r="AB114" s="217"/>
      <c r="AC114" s="217"/>
      <c r="AD114" s="217"/>
      <c r="AE114" s="217"/>
      <c r="AF114" s="217"/>
      <c r="AG114" s="217"/>
      <c r="AH114" s="218"/>
      <c r="AI114" s="218"/>
      <c r="AJ114" s="218"/>
      <c r="AK114" s="218"/>
      <c r="AL114" s="218"/>
      <c r="AM114" s="218"/>
      <c r="AN114" s="218"/>
      <c r="AO114" s="218"/>
      <c r="AP114" s="218"/>
      <c r="AQ114" s="218"/>
      <c r="AR114" s="218"/>
      <c r="AS114" s="218"/>
      <c r="AT114" s="218"/>
      <c r="AU114" s="218"/>
      <c r="AV114" s="218"/>
      <c r="AW114" s="218"/>
    </row>
    <row r="115" s="124" customFormat="1" ht="153" customHeight="1" spans="1:50">
      <c r="A115" s="151">
        <v>21</v>
      </c>
      <c r="B115" s="152" t="s">
        <v>251</v>
      </c>
      <c r="C115" s="152">
        <v>2025</v>
      </c>
      <c r="D115" s="167" t="s">
        <v>252</v>
      </c>
      <c r="E115" s="152" t="s">
        <v>246</v>
      </c>
      <c r="F115" s="152" t="s">
        <v>253</v>
      </c>
      <c r="G115" s="152" t="s">
        <v>47</v>
      </c>
      <c r="H115" s="152" t="s">
        <v>48</v>
      </c>
      <c r="I115" s="152" t="s">
        <v>49</v>
      </c>
      <c r="J115" s="167" t="s">
        <v>254</v>
      </c>
      <c r="K115" s="175">
        <v>850</v>
      </c>
      <c r="L115" s="175">
        <v>850</v>
      </c>
      <c r="M115" s="175"/>
      <c r="N115" s="175">
        <v>255</v>
      </c>
      <c r="O115" s="152">
        <v>255</v>
      </c>
      <c r="P115" s="175"/>
      <c r="Q115" s="175"/>
      <c r="R115" s="175"/>
      <c r="S115" s="175"/>
      <c r="T115" s="175"/>
      <c r="U115" s="175"/>
      <c r="V115" s="175"/>
      <c r="W115" s="152" t="s">
        <v>255</v>
      </c>
      <c r="X115" s="152" t="s">
        <v>256</v>
      </c>
      <c r="Y115" s="152" t="s">
        <v>255</v>
      </c>
      <c r="Z115" s="152" t="s">
        <v>256</v>
      </c>
      <c r="AA115" s="152" t="s">
        <v>257</v>
      </c>
      <c r="AB115" s="167" t="s">
        <v>258</v>
      </c>
      <c r="AC115" s="167" t="s">
        <v>259</v>
      </c>
      <c r="AD115" s="175" t="s">
        <v>402</v>
      </c>
      <c r="AE115" s="152" t="s">
        <v>403</v>
      </c>
      <c r="AF115" s="152" t="s">
        <v>367</v>
      </c>
      <c r="AH115" s="134"/>
      <c r="AI115" s="134"/>
      <c r="AJ115" s="134"/>
      <c r="AK115" s="134"/>
      <c r="AL115" s="134"/>
      <c r="AM115" s="134"/>
      <c r="AN115" s="134"/>
      <c r="AO115" s="134"/>
      <c r="AP115" s="134"/>
      <c r="AQ115" s="134"/>
      <c r="AR115" s="134"/>
      <c r="AS115" s="134"/>
      <c r="AT115" s="134"/>
      <c r="AU115" s="134"/>
      <c r="AV115" s="134"/>
      <c r="AW115" s="134"/>
      <c r="AX115" s="213"/>
    </row>
    <row r="116" s="127" customFormat="1" ht="100" customHeight="1" spans="1:49">
      <c r="A116" s="149" t="s">
        <v>41</v>
      </c>
      <c r="B116" s="148" t="s">
        <v>260</v>
      </c>
      <c r="C116" s="148"/>
      <c r="D116" s="148"/>
      <c r="E116" s="149"/>
      <c r="F116" s="149"/>
      <c r="G116" s="149"/>
      <c r="H116" s="149"/>
      <c r="I116" s="149"/>
      <c r="J116" s="148"/>
      <c r="K116" s="178">
        <f t="shared" ref="K116:V116" si="36">K117</f>
        <v>0</v>
      </c>
      <c r="L116" s="178">
        <f t="shared" si="36"/>
        <v>0</v>
      </c>
      <c r="M116" s="178">
        <f t="shared" si="36"/>
        <v>0</v>
      </c>
      <c r="N116" s="178">
        <f t="shared" si="36"/>
        <v>0</v>
      </c>
      <c r="O116" s="178">
        <f t="shared" si="36"/>
        <v>0</v>
      </c>
      <c r="P116" s="178">
        <f t="shared" si="36"/>
        <v>0</v>
      </c>
      <c r="Q116" s="178">
        <f t="shared" si="36"/>
        <v>0</v>
      </c>
      <c r="R116" s="178">
        <f t="shared" si="36"/>
        <v>0</v>
      </c>
      <c r="S116" s="178">
        <f t="shared" si="36"/>
        <v>0</v>
      </c>
      <c r="T116" s="178">
        <f t="shared" si="36"/>
        <v>0</v>
      </c>
      <c r="U116" s="178">
        <f t="shared" si="36"/>
        <v>0</v>
      </c>
      <c r="V116" s="178">
        <f t="shared" si="36"/>
        <v>0</v>
      </c>
      <c r="W116" s="184"/>
      <c r="X116" s="184"/>
      <c r="Y116" s="184"/>
      <c r="Z116" s="184"/>
      <c r="AA116" s="217"/>
      <c r="AB116" s="217"/>
      <c r="AC116" s="217"/>
      <c r="AD116" s="217"/>
      <c r="AE116" s="217"/>
      <c r="AF116" s="217"/>
      <c r="AG116" s="217"/>
      <c r="AH116" s="218"/>
      <c r="AI116" s="218"/>
      <c r="AJ116" s="218"/>
      <c r="AK116" s="218"/>
      <c r="AL116" s="218"/>
      <c r="AM116" s="218"/>
      <c r="AN116" s="218"/>
      <c r="AO116" s="218"/>
      <c r="AP116" s="218"/>
      <c r="AQ116" s="218"/>
      <c r="AR116" s="218"/>
      <c r="AS116" s="218"/>
      <c r="AT116" s="218"/>
      <c r="AU116" s="218"/>
      <c r="AV116" s="218"/>
      <c r="AW116" s="218"/>
    </row>
    <row r="117" s="127" customFormat="1" ht="100" customHeight="1" spans="1:49">
      <c r="A117" s="156" t="s">
        <v>58</v>
      </c>
      <c r="B117" s="148" t="s">
        <v>261</v>
      </c>
      <c r="C117" s="148"/>
      <c r="D117" s="148"/>
      <c r="E117" s="149"/>
      <c r="F117" s="149"/>
      <c r="G117" s="149"/>
      <c r="H117" s="149"/>
      <c r="I117" s="149"/>
      <c r="J117" s="148"/>
      <c r="K117" s="178"/>
      <c r="L117" s="178"/>
      <c r="M117" s="178"/>
      <c r="N117" s="178"/>
      <c r="O117" s="178"/>
      <c r="P117" s="178"/>
      <c r="Q117" s="178"/>
      <c r="R117" s="178"/>
      <c r="S117" s="178"/>
      <c r="T117" s="178"/>
      <c r="U117" s="178"/>
      <c r="V117" s="178"/>
      <c r="W117" s="184"/>
      <c r="X117" s="184"/>
      <c r="Y117" s="184"/>
      <c r="Z117" s="184"/>
      <c r="AA117" s="217"/>
      <c r="AB117" s="217"/>
      <c r="AC117" s="217"/>
      <c r="AD117" s="217"/>
      <c r="AE117" s="217"/>
      <c r="AF117" s="217"/>
      <c r="AG117" s="217"/>
      <c r="AH117" s="218"/>
      <c r="AI117" s="218"/>
      <c r="AJ117" s="218"/>
      <c r="AK117" s="218"/>
      <c r="AL117" s="218"/>
      <c r="AM117" s="218"/>
      <c r="AN117" s="218"/>
      <c r="AO117" s="218"/>
      <c r="AP117" s="218"/>
      <c r="AQ117" s="218"/>
      <c r="AR117" s="218"/>
      <c r="AS117" s="218"/>
      <c r="AT117" s="218"/>
      <c r="AU117" s="218"/>
      <c r="AV117" s="218"/>
      <c r="AW117" s="218"/>
    </row>
    <row r="118" s="127" customFormat="1" ht="100" customHeight="1" spans="1:49">
      <c r="A118" s="147" t="s">
        <v>39</v>
      </c>
      <c r="B118" s="148" t="s">
        <v>262</v>
      </c>
      <c r="C118" s="148"/>
      <c r="D118" s="148"/>
      <c r="E118" s="149"/>
      <c r="F118" s="149"/>
      <c r="G118" s="149"/>
      <c r="H118" s="149"/>
      <c r="I118" s="149"/>
      <c r="J118" s="148"/>
      <c r="K118" s="178">
        <f t="shared" ref="K118:V118" si="37">K119</f>
        <v>0</v>
      </c>
      <c r="L118" s="178">
        <f t="shared" si="37"/>
        <v>0</v>
      </c>
      <c r="M118" s="178">
        <f t="shared" si="37"/>
        <v>0</v>
      </c>
      <c r="N118" s="178">
        <f t="shared" si="37"/>
        <v>0</v>
      </c>
      <c r="O118" s="178">
        <f t="shared" si="37"/>
        <v>0</v>
      </c>
      <c r="P118" s="178">
        <f t="shared" si="37"/>
        <v>0</v>
      </c>
      <c r="Q118" s="178">
        <f t="shared" si="37"/>
        <v>0</v>
      </c>
      <c r="R118" s="178">
        <f t="shared" si="37"/>
        <v>0</v>
      </c>
      <c r="S118" s="178">
        <f t="shared" si="37"/>
        <v>0</v>
      </c>
      <c r="T118" s="178">
        <f t="shared" si="37"/>
        <v>0</v>
      </c>
      <c r="U118" s="178">
        <f t="shared" si="37"/>
        <v>0</v>
      </c>
      <c r="V118" s="178">
        <f t="shared" si="37"/>
        <v>0</v>
      </c>
      <c r="W118" s="184"/>
      <c r="X118" s="184"/>
      <c r="Y118" s="184"/>
      <c r="Z118" s="184"/>
      <c r="AA118" s="217"/>
      <c r="AB118" s="217"/>
      <c r="AC118" s="217"/>
      <c r="AD118" s="217"/>
      <c r="AE118" s="217"/>
      <c r="AF118" s="217"/>
      <c r="AG118" s="217"/>
      <c r="AH118" s="218"/>
      <c r="AI118" s="218"/>
      <c r="AJ118" s="218"/>
      <c r="AK118" s="218"/>
      <c r="AL118" s="218"/>
      <c r="AM118" s="218"/>
      <c r="AN118" s="218"/>
      <c r="AO118" s="218"/>
      <c r="AP118" s="218"/>
      <c r="AQ118" s="218"/>
      <c r="AR118" s="218"/>
      <c r="AS118" s="218"/>
      <c r="AT118" s="218"/>
      <c r="AU118" s="218"/>
      <c r="AV118" s="218"/>
      <c r="AW118" s="218"/>
    </row>
    <row r="119" s="127" customFormat="1" ht="100" customHeight="1" spans="1:49">
      <c r="A119" s="147" t="s">
        <v>41</v>
      </c>
      <c r="B119" s="148" t="s">
        <v>262</v>
      </c>
      <c r="C119" s="148"/>
      <c r="D119" s="148"/>
      <c r="E119" s="149"/>
      <c r="F119" s="149"/>
      <c r="G119" s="149"/>
      <c r="H119" s="149"/>
      <c r="I119" s="149"/>
      <c r="J119" s="148"/>
      <c r="K119" s="178">
        <f t="shared" ref="K119:V119" si="38">K120</f>
        <v>0</v>
      </c>
      <c r="L119" s="178">
        <f t="shared" si="38"/>
        <v>0</v>
      </c>
      <c r="M119" s="178">
        <f t="shared" si="38"/>
        <v>0</v>
      </c>
      <c r="N119" s="178">
        <f t="shared" si="38"/>
        <v>0</v>
      </c>
      <c r="O119" s="178">
        <f t="shared" si="38"/>
        <v>0</v>
      </c>
      <c r="P119" s="178">
        <f t="shared" si="38"/>
        <v>0</v>
      </c>
      <c r="Q119" s="178">
        <f t="shared" si="38"/>
        <v>0</v>
      </c>
      <c r="R119" s="178">
        <f t="shared" si="38"/>
        <v>0</v>
      </c>
      <c r="S119" s="178">
        <f t="shared" si="38"/>
        <v>0</v>
      </c>
      <c r="T119" s="178">
        <f t="shared" si="38"/>
        <v>0</v>
      </c>
      <c r="U119" s="178">
        <f t="shared" si="38"/>
        <v>0</v>
      </c>
      <c r="V119" s="178">
        <f t="shared" si="38"/>
        <v>0</v>
      </c>
      <c r="W119" s="184"/>
      <c r="X119" s="184"/>
      <c r="Y119" s="184"/>
      <c r="Z119" s="184"/>
      <c r="AA119" s="217"/>
      <c r="AB119" s="217"/>
      <c r="AC119" s="217"/>
      <c r="AD119" s="217"/>
      <c r="AE119" s="217"/>
      <c r="AF119" s="217"/>
      <c r="AG119" s="217"/>
      <c r="AH119" s="218"/>
      <c r="AI119" s="218"/>
      <c r="AJ119" s="218"/>
      <c r="AK119" s="218"/>
      <c r="AL119" s="218"/>
      <c r="AM119" s="218"/>
      <c r="AN119" s="218"/>
      <c r="AO119" s="218"/>
      <c r="AP119" s="218"/>
      <c r="AQ119" s="218"/>
      <c r="AR119" s="218"/>
      <c r="AS119" s="218"/>
      <c r="AT119" s="218"/>
      <c r="AU119" s="218"/>
      <c r="AV119" s="218"/>
      <c r="AW119" s="218"/>
    </row>
    <row r="120" s="127" customFormat="1" ht="100" customHeight="1" spans="1:49">
      <c r="A120" s="147" t="s">
        <v>58</v>
      </c>
      <c r="B120" s="148" t="s">
        <v>262</v>
      </c>
      <c r="C120" s="148"/>
      <c r="D120" s="148"/>
      <c r="E120" s="149"/>
      <c r="F120" s="149"/>
      <c r="G120" s="149"/>
      <c r="H120" s="149"/>
      <c r="I120" s="149"/>
      <c r="J120" s="148"/>
      <c r="K120" s="178"/>
      <c r="L120" s="178"/>
      <c r="M120" s="178"/>
      <c r="N120" s="178"/>
      <c r="O120" s="178"/>
      <c r="P120" s="178"/>
      <c r="Q120" s="178"/>
      <c r="R120" s="178"/>
      <c r="S120" s="178"/>
      <c r="T120" s="178"/>
      <c r="U120" s="178"/>
      <c r="V120" s="178"/>
      <c r="W120" s="184"/>
      <c r="X120" s="184"/>
      <c r="Y120" s="184"/>
      <c r="Z120" s="184"/>
      <c r="AA120" s="217"/>
      <c r="AB120" s="217"/>
      <c r="AC120" s="217"/>
      <c r="AD120" s="217"/>
      <c r="AE120" s="217"/>
      <c r="AF120" s="217"/>
      <c r="AG120" s="217"/>
      <c r="AH120" s="218"/>
      <c r="AI120" s="218"/>
      <c r="AJ120" s="218"/>
      <c r="AK120" s="218"/>
      <c r="AL120" s="218"/>
      <c r="AM120" s="218"/>
      <c r="AN120" s="218"/>
      <c r="AO120" s="218"/>
      <c r="AP120" s="218"/>
      <c r="AQ120" s="218"/>
      <c r="AR120" s="218"/>
      <c r="AS120" s="218"/>
      <c r="AT120" s="218"/>
      <c r="AU120" s="218"/>
      <c r="AV120" s="218"/>
      <c r="AW120" s="218"/>
    </row>
    <row r="121" s="127" customFormat="1" ht="100" customHeight="1" spans="1:49">
      <c r="A121" s="147" t="s">
        <v>39</v>
      </c>
      <c r="B121" s="148" t="s">
        <v>79</v>
      </c>
      <c r="C121" s="148"/>
      <c r="D121" s="148"/>
      <c r="E121" s="149"/>
      <c r="F121" s="149"/>
      <c r="G121" s="149"/>
      <c r="H121" s="149"/>
      <c r="I121" s="149"/>
      <c r="J121" s="148"/>
      <c r="K121" s="178">
        <f t="shared" ref="K121:V121" si="39">K122</f>
        <v>3962</v>
      </c>
      <c r="L121" s="178">
        <f t="shared" si="39"/>
        <v>3962</v>
      </c>
      <c r="M121" s="178">
        <f t="shared" si="39"/>
        <v>0</v>
      </c>
      <c r="N121" s="178">
        <f t="shared" si="39"/>
        <v>37</v>
      </c>
      <c r="O121" s="178">
        <f t="shared" si="39"/>
        <v>37</v>
      </c>
      <c r="P121" s="178">
        <f t="shared" si="39"/>
        <v>0</v>
      </c>
      <c r="Q121" s="178">
        <f t="shared" si="39"/>
        <v>0</v>
      </c>
      <c r="R121" s="178">
        <f t="shared" si="39"/>
        <v>0</v>
      </c>
      <c r="S121" s="178">
        <f t="shared" si="39"/>
        <v>0</v>
      </c>
      <c r="T121" s="178">
        <f t="shared" si="39"/>
        <v>0</v>
      </c>
      <c r="U121" s="178">
        <f t="shared" si="39"/>
        <v>0</v>
      </c>
      <c r="V121" s="178">
        <f t="shared" si="39"/>
        <v>0</v>
      </c>
      <c r="W121" s="184"/>
      <c r="X121" s="184"/>
      <c r="Y121" s="184"/>
      <c r="Z121" s="184"/>
      <c r="AA121" s="217"/>
      <c r="AB121" s="217"/>
      <c r="AC121" s="217"/>
      <c r="AD121" s="217"/>
      <c r="AE121" s="217"/>
      <c r="AF121" s="217"/>
      <c r="AG121" s="217"/>
      <c r="AH121" s="218"/>
      <c r="AI121" s="218"/>
      <c r="AJ121" s="218"/>
      <c r="AK121" s="218"/>
      <c r="AL121" s="218"/>
      <c r="AM121" s="218"/>
      <c r="AN121" s="218"/>
      <c r="AO121" s="218"/>
      <c r="AP121" s="218"/>
      <c r="AQ121" s="218"/>
      <c r="AR121" s="218"/>
      <c r="AS121" s="218"/>
      <c r="AT121" s="218"/>
      <c r="AU121" s="218"/>
      <c r="AV121" s="218"/>
      <c r="AW121" s="218"/>
    </row>
    <row r="122" s="127" customFormat="1" ht="100" customHeight="1" spans="1:49">
      <c r="A122" s="147" t="s">
        <v>41</v>
      </c>
      <c r="B122" s="148" t="s">
        <v>79</v>
      </c>
      <c r="C122" s="148"/>
      <c r="D122" s="148"/>
      <c r="E122" s="149"/>
      <c r="F122" s="149"/>
      <c r="G122" s="149"/>
      <c r="H122" s="149"/>
      <c r="I122" s="149"/>
      <c r="J122" s="148"/>
      <c r="K122" s="178">
        <f t="shared" ref="K122:V122" si="40">K123+K124</f>
        <v>3962</v>
      </c>
      <c r="L122" s="178">
        <f t="shared" si="40"/>
        <v>3962</v>
      </c>
      <c r="M122" s="178">
        <f t="shared" si="40"/>
        <v>0</v>
      </c>
      <c r="N122" s="178">
        <f t="shared" si="40"/>
        <v>37</v>
      </c>
      <c r="O122" s="178">
        <f t="shared" si="40"/>
        <v>37</v>
      </c>
      <c r="P122" s="178">
        <f t="shared" si="40"/>
        <v>0</v>
      </c>
      <c r="Q122" s="178">
        <f t="shared" si="40"/>
        <v>0</v>
      </c>
      <c r="R122" s="178">
        <f t="shared" si="40"/>
        <v>0</v>
      </c>
      <c r="S122" s="178">
        <f t="shared" si="40"/>
        <v>0</v>
      </c>
      <c r="T122" s="178">
        <f t="shared" si="40"/>
        <v>0</v>
      </c>
      <c r="U122" s="178">
        <f t="shared" si="40"/>
        <v>0</v>
      </c>
      <c r="V122" s="178">
        <f t="shared" si="40"/>
        <v>0</v>
      </c>
      <c r="W122" s="216"/>
      <c r="X122" s="184"/>
      <c r="Y122" s="184"/>
      <c r="Z122" s="184"/>
      <c r="AA122" s="217"/>
      <c r="AB122" s="217"/>
      <c r="AC122" s="217"/>
      <c r="AD122" s="217"/>
      <c r="AE122" s="217"/>
      <c r="AF122" s="217"/>
      <c r="AG122" s="217"/>
      <c r="AH122" s="218"/>
      <c r="AI122" s="218"/>
      <c r="AJ122" s="218"/>
      <c r="AK122" s="218"/>
      <c r="AL122" s="218"/>
      <c r="AM122" s="218"/>
      <c r="AN122" s="218"/>
      <c r="AO122" s="218"/>
      <c r="AP122" s="218"/>
      <c r="AQ122" s="218"/>
      <c r="AR122" s="218"/>
      <c r="AS122" s="218"/>
      <c r="AT122" s="218"/>
      <c r="AU122" s="218"/>
      <c r="AV122" s="218"/>
      <c r="AW122" s="218"/>
    </row>
    <row r="123" s="127" customFormat="1" ht="100" customHeight="1" spans="1:49">
      <c r="A123" s="156" t="s">
        <v>58</v>
      </c>
      <c r="B123" s="148" t="s">
        <v>263</v>
      </c>
      <c r="C123" s="148"/>
      <c r="D123" s="148"/>
      <c r="E123" s="149"/>
      <c r="F123" s="149"/>
      <c r="G123" s="149"/>
      <c r="H123" s="149"/>
      <c r="I123" s="149"/>
      <c r="J123" s="148"/>
      <c r="K123" s="178"/>
      <c r="L123" s="178"/>
      <c r="M123" s="178"/>
      <c r="N123" s="178"/>
      <c r="O123" s="178"/>
      <c r="P123" s="178"/>
      <c r="Q123" s="178"/>
      <c r="R123" s="178"/>
      <c r="S123" s="178"/>
      <c r="T123" s="178"/>
      <c r="U123" s="178"/>
      <c r="V123" s="178"/>
      <c r="W123" s="184"/>
      <c r="X123" s="184"/>
      <c r="Y123" s="184"/>
      <c r="Z123" s="184"/>
      <c r="AA123" s="217"/>
      <c r="AB123" s="217"/>
      <c r="AC123" s="217"/>
      <c r="AD123" s="217"/>
      <c r="AE123" s="217"/>
      <c r="AF123" s="217"/>
      <c r="AG123" s="217"/>
      <c r="AH123" s="218"/>
      <c r="AI123" s="218"/>
      <c r="AJ123" s="218"/>
      <c r="AK123" s="218"/>
      <c r="AL123" s="218"/>
      <c r="AM123" s="218"/>
      <c r="AN123" s="218"/>
      <c r="AO123" s="218"/>
      <c r="AP123" s="218"/>
      <c r="AQ123" s="218"/>
      <c r="AR123" s="218"/>
      <c r="AS123" s="218"/>
      <c r="AT123" s="218"/>
      <c r="AU123" s="218"/>
      <c r="AV123" s="218"/>
      <c r="AW123" s="218"/>
    </row>
    <row r="124" s="127" customFormat="1" ht="100" customHeight="1" spans="1:49">
      <c r="A124" s="156" t="s">
        <v>58</v>
      </c>
      <c r="B124" s="148" t="s">
        <v>264</v>
      </c>
      <c r="C124" s="148"/>
      <c r="D124" s="148"/>
      <c r="E124" s="149"/>
      <c r="F124" s="149"/>
      <c r="G124" s="149"/>
      <c r="H124" s="149"/>
      <c r="I124" s="149"/>
      <c r="J124" s="148"/>
      <c r="K124" s="178">
        <f t="shared" ref="K124:V124" si="41">SUM(K125)</f>
        <v>3962</v>
      </c>
      <c r="L124" s="178">
        <f t="shared" si="41"/>
        <v>3962</v>
      </c>
      <c r="M124" s="178">
        <f t="shared" si="41"/>
        <v>0</v>
      </c>
      <c r="N124" s="178">
        <f t="shared" si="41"/>
        <v>37</v>
      </c>
      <c r="O124" s="178">
        <f t="shared" si="41"/>
        <v>37</v>
      </c>
      <c r="P124" s="178">
        <f t="shared" si="41"/>
        <v>0</v>
      </c>
      <c r="Q124" s="178">
        <f t="shared" si="41"/>
        <v>0</v>
      </c>
      <c r="R124" s="178">
        <f t="shared" si="41"/>
        <v>0</v>
      </c>
      <c r="S124" s="178">
        <f t="shared" si="41"/>
        <v>0</v>
      </c>
      <c r="T124" s="178">
        <f t="shared" si="41"/>
        <v>0</v>
      </c>
      <c r="U124" s="178">
        <f t="shared" si="41"/>
        <v>0</v>
      </c>
      <c r="V124" s="178">
        <f t="shared" si="41"/>
        <v>0</v>
      </c>
      <c r="W124" s="184"/>
      <c r="X124" s="184"/>
      <c r="Y124" s="184"/>
      <c r="Z124" s="184"/>
      <c r="AA124" s="217"/>
      <c r="AB124" s="217"/>
      <c r="AC124" s="217"/>
      <c r="AD124" s="217"/>
      <c r="AE124" s="217"/>
      <c r="AF124" s="217"/>
      <c r="AG124" s="217"/>
      <c r="AH124" s="218"/>
      <c r="AI124" s="218"/>
      <c r="AJ124" s="218"/>
      <c r="AK124" s="218"/>
      <c r="AL124" s="218"/>
      <c r="AM124" s="218"/>
      <c r="AN124" s="218"/>
      <c r="AO124" s="218"/>
      <c r="AP124" s="218"/>
      <c r="AQ124" s="218"/>
      <c r="AR124" s="218"/>
      <c r="AS124" s="218"/>
      <c r="AT124" s="218"/>
      <c r="AU124" s="218"/>
      <c r="AV124" s="218"/>
      <c r="AW124" s="218"/>
    </row>
    <row r="125" s="124" customFormat="1" ht="202.5" spans="1:50">
      <c r="A125" s="151">
        <v>22</v>
      </c>
      <c r="B125" s="152" t="s">
        <v>265</v>
      </c>
      <c r="C125" s="152">
        <v>2025</v>
      </c>
      <c r="D125" s="167" t="s">
        <v>266</v>
      </c>
      <c r="E125" s="152" t="s">
        <v>79</v>
      </c>
      <c r="F125" s="152" t="s">
        <v>264</v>
      </c>
      <c r="G125" s="152" t="s">
        <v>47</v>
      </c>
      <c r="H125" s="152" t="s">
        <v>48</v>
      </c>
      <c r="I125" s="152" t="s">
        <v>267</v>
      </c>
      <c r="J125" s="167" t="s">
        <v>268</v>
      </c>
      <c r="K125" s="152">
        <v>3962</v>
      </c>
      <c r="L125" s="152">
        <v>3962</v>
      </c>
      <c r="M125" s="152"/>
      <c r="N125" s="152">
        <v>37</v>
      </c>
      <c r="O125" s="152">
        <v>37</v>
      </c>
      <c r="P125" s="175"/>
      <c r="Q125" s="175"/>
      <c r="R125" s="175"/>
      <c r="S125" s="175"/>
      <c r="T125" s="175"/>
      <c r="U125" s="175"/>
      <c r="V125" s="175"/>
      <c r="W125" s="167" t="s">
        <v>269</v>
      </c>
      <c r="X125" s="152" t="s">
        <v>270</v>
      </c>
      <c r="Y125" s="152" t="s">
        <v>269</v>
      </c>
      <c r="Z125" s="152" t="s">
        <v>270</v>
      </c>
      <c r="AA125" s="152" t="s">
        <v>271</v>
      </c>
      <c r="AB125" s="167" t="s">
        <v>272</v>
      </c>
      <c r="AC125" s="167" t="s">
        <v>273</v>
      </c>
      <c r="AD125" s="175" t="s">
        <v>402</v>
      </c>
      <c r="AE125" s="152" t="s">
        <v>403</v>
      </c>
      <c r="AF125" s="152" t="s">
        <v>367</v>
      </c>
      <c r="AH125" s="134"/>
      <c r="AI125" s="134"/>
      <c r="AJ125" s="134"/>
      <c r="AK125" s="134"/>
      <c r="AL125" s="134"/>
      <c r="AM125" s="134"/>
      <c r="AN125" s="134"/>
      <c r="AO125" s="134"/>
      <c r="AP125" s="134"/>
      <c r="AQ125" s="134"/>
      <c r="AR125" s="134"/>
      <c r="AS125" s="134"/>
      <c r="AT125" s="134"/>
      <c r="AU125" s="134"/>
      <c r="AV125" s="134"/>
      <c r="AW125" s="134"/>
      <c r="AX125" s="213"/>
    </row>
    <row r="126" s="127" customFormat="1" ht="100" customHeight="1" spans="1:49">
      <c r="A126" s="156" t="s">
        <v>39</v>
      </c>
      <c r="B126" s="148" t="s">
        <v>274</v>
      </c>
      <c r="C126" s="148" t="s">
        <v>274</v>
      </c>
      <c r="D126" s="148" t="s">
        <v>274</v>
      </c>
      <c r="E126" s="149" t="s">
        <v>274</v>
      </c>
      <c r="F126" s="149" t="s">
        <v>274</v>
      </c>
      <c r="G126" s="149" t="s">
        <v>274</v>
      </c>
      <c r="H126" s="149" t="s">
        <v>274</v>
      </c>
      <c r="I126" s="149" t="s">
        <v>274</v>
      </c>
      <c r="J126" s="148" t="s">
        <v>274</v>
      </c>
      <c r="K126" s="178"/>
      <c r="L126" s="178"/>
      <c r="M126" s="178"/>
      <c r="N126" s="178"/>
      <c r="O126" s="178"/>
      <c r="P126" s="178"/>
      <c r="Q126" s="178"/>
      <c r="R126" s="178"/>
      <c r="S126" s="178"/>
      <c r="T126" s="178"/>
      <c r="U126" s="178"/>
      <c r="V126" s="178"/>
      <c r="W126" s="184"/>
      <c r="X126" s="184"/>
      <c r="Y126" s="184"/>
      <c r="Z126" s="184"/>
      <c r="AA126" s="217"/>
      <c r="AB126" s="217"/>
      <c r="AC126" s="217"/>
      <c r="AD126" s="217"/>
      <c r="AE126" s="217"/>
      <c r="AF126" s="217"/>
      <c r="AG126" s="217"/>
      <c r="AH126" s="218"/>
      <c r="AI126" s="218"/>
      <c r="AJ126" s="218"/>
      <c r="AK126" s="218"/>
      <c r="AL126" s="218"/>
      <c r="AM126" s="218"/>
      <c r="AN126" s="218"/>
      <c r="AO126" s="218"/>
      <c r="AP126" s="218"/>
      <c r="AQ126" s="218"/>
      <c r="AR126" s="218"/>
      <c r="AS126" s="218"/>
      <c r="AT126" s="218"/>
      <c r="AU126" s="218"/>
      <c r="AV126" s="218"/>
      <c r="AW126" s="218"/>
    </row>
  </sheetData>
  <autoFilter ref="A4:AX126"/>
  <mergeCells count="137">
    <mergeCell ref="A1:D1"/>
    <mergeCell ref="A2:AC2"/>
    <mergeCell ref="L3:M3"/>
    <mergeCell ref="O3:V3"/>
    <mergeCell ref="W3:AA3"/>
    <mergeCell ref="A6:J6"/>
    <mergeCell ref="B7:J7"/>
    <mergeCell ref="B8:J8"/>
    <mergeCell ref="B9:J9"/>
    <mergeCell ref="B11:J11"/>
    <mergeCell ref="B13:J13"/>
    <mergeCell ref="B14:J14"/>
    <mergeCell ref="B15:J15"/>
    <mergeCell ref="B17:J17"/>
    <mergeCell ref="B19:J19"/>
    <mergeCell ref="B20:J20"/>
    <mergeCell ref="B21:J21"/>
    <mergeCell ref="B23:J23"/>
    <mergeCell ref="B24:J24"/>
    <mergeCell ref="B28:J28"/>
    <mergeCell ref="B29:J29"/>
    <mergeCell ref="B30:J30"/>
    <mergeCell ref="B31:J31"/>
    <mergeCell ref="B32:J32"/>
    <mergeCell ref="B36:J36"/>
    <mergeCell ref="B37:J37"/>
    <mergeCell ref="B38:J38"/>
    <mergeCell ref="B39:J39"/>
    <mergeCell ref="B42:J42"/>
    <mergeCell ref="B43:J43"/>
    <mergeCell ref="B44:J44"/>
    <mergeCell ref="B45:J45"/>
    <mergeCell ref="B46:J46"/>
    <mergeCell ref="B47:J47"/>
    <mergeCell ref="B48:J48"/>
    <mergeCell ref="B49:J49"/>
    <mergeCell ref="B50:J50"/>
    <mergeCell ref="B52:J52"/>
    <mergeCell ref="B53:J53"/>
    <mergeCell ref="B54:J54"/>
    <mergeCell ref="B55:J55"/>
    <mergeCell ref="B56:J56"/>
    <mergeCell ref="B57:J57"/>
    <mergeCell ref="B58:J58"/>
    <mergeCell ref="B60:J60"/>
    <mergeCell ref="B61:J61"/>
    <mergeCell ref="B62:J62"/>
    <mergeCell ref="B63:J63"/>
    <mergeCell ref="B64:J64"/>
    <mergeCell ref="B65:J65"/>
    <mergeCell ref="B66:J66"/>
    <mergeCell ref="B67:J67"/>
    <mergeCell ref="B68:J68"/>
    <mergeCell ref="B69:J69"/>
    <mergeCell ref="B70:J70"/>
    <mergeCell ref="B71:J71"/>
    <mergeCell ref="B72:J72"/>
    <mergeCell ref="B73:J73"/>
    <mergeCell ref="B74:J74"/>
    <mergeCell ref="B75:J75"/>
    <mergeCell ref="B76:J76"/>
    <mergeCell ref="B77:J77"/>
    <mergeCell ref="B78:J78"/>
    <mergeCell ref="B79:J79"/>
    <mergeCell ref="B82:J82"/>
    <mergeCell ref="B83:J83"/>
    <mergeCell ref="B84:J84"/>
    <mergeCell ref="B85:J85"/>
    <mergeCell ref="B86:J86"/>
    <mergeCell ref="B87:J87"/>
    <mergeCell ref="B88:J88"/>
    <mergeCell ref="B89:J89"/>
    <mergeCell ref="B93:J93"/>
    <mergeCell ref="B94:J94"/>
    <mergeCell ref="B95:J95"/>
    <mergeCell ref="B96:J96"/>
    <mergeCell ref="B97:J97"/>
    <mergeCell ref="B98:J98"/>
    <mergeCell ref="B99:J99"/>
    <mergeCell ref="B100:J100"/>
    <mergeCell ref="B101:J101"/>
    <mergeCell ref="B102:J102"/>
    <mergeCell ref="B103:J103"/>
    <mergeCell ref="B104:J104"/>
    <mergeCell ref="B105:J105"/>
    <mergeCell ref="B106:J106"/>
    <mergeCell ref="B107:J107"/>
    <mergeCell ref="B108:J108"/>
    <mergeCell ref="B109:J109"/>
    <mergeCell ref="B110:J110"/>
    <mergeCell ref="B111:J111"/>
    <mergeCell ref="B112:J112"/>
    <mergeCell ref="B113:J113"/>
    <mergeCell ref="B114:J114"/>
    <mergeCell ref="B116:J116"/>
    <mergeCell ref="B117:J117"/>
    <mergeCell ref="B118:J118"/>
    <mergeCell ref="B119:J119"/>
    <mergeCell ref="B120:J120"/>
    <mergeCell ref="B121:J121"/>
    <mergeCell ref="B122:J122"/>
    <mergeCell ref="B123:J123"/>
    <mergeCell ref="B124:J124"/>
    <mergeCell ref="B126:J126"/>
    <mergeCell ref="A3:A5"/>
    <mergeCell ref="B3:B5"/>
    <mergeCell ref="C3:C5"/>
    <mergeCell ref="D3:D5"/>
    <mergeCell ref="E3:E5"/>
    <mergeCell ref="F3:F5"/>
    <mergeCell ref="G3:G5"/>
    <mergeCell ref="H3:H5"/>
    <mergeCell ref="I3:I5"/>
    <mergeCell ref="J3:J5"/>
    <mergeCell ref="K3:K5"/>
    <mergeCell ref="L4:L5"/>
    <mergeCell ref="M4:M5"/>
    <mergeCell ref="N3:N5"/>
    <mergeCell ref="O4:O5"/>
    <mergeCell ref="P4:P5"/>
    <mergeCell ref="Q4:Q5"/>
    <mergeCell ref="R4:R5"/>
    <mergeCell ref="S4:S5"/>
    <mergeCell ref="T4:T5"/>
    <mergeCell ref="U4:U5"/>
    <mergeCell ref="V4:V5"/>
    <mergeCell ref="W4:W5"/>
    <mergeCell ref="X4:X5"/>
    <mergeCell ref="Y4:Y5"/>
    <mergeCell ref="Z4:Z5"/>
    <mergeCell ref="AA4:AA5"/>
    <mergeCell ref="AB3:AB5"/>
    <mergeCell ref="AC3:AC5"/>
    <mergeCell ref="AD3:AD5"/>
    <mergeCell ref="AE3:AE5"/>
    <mergeCell ref="AF3:AF5"/>
    <mergeCell ref="AG3:AG5"/>
  </mergeCells>
  <conditionalFormatting sqref="D40">
    <cfRule type="expression" dxfId="0" priority="10">
      <formula>AND(COUNTIF(#REF!,D40)+COUNTIF(#REF!,D40)+COUNTIF(#REF!,D40)+COUNTIF(#REF!,D40)+COUNTIF(#REF!,D40)+COUNTIF(#REF!,D40)+COUNTIF(#REF!,D40)+COUNTIF(#REF!,D40)+COUNTIF(#REF!,D40)+COUNTIF(#REF!,D40)+COUNTIF(#REF!,D40)+COUNTIF(#REF!,D40)&gt;1,NOT(ISBLANK(D40)))</formula>
    </cfRule>
  </conditionalFormatting>
  <conditionalFormatting sqref="E40:F40">
    <cfRule type="expression" dxfId="0" priority="5">
      <formula>AND(COUNTIF(#REF!,E40)+COUNTIF(#REF!,E40)+COUNTIF(#REF!,E40)+COUNTIF(#REF!,E40)+COUNTIF(#REF!,E40)+COUNTIF(#REF!,E40)+COUNTIF(#REF!,E40)+COUNTIF(#REF!,E40)+COUNTIF(#REF!,E40)+COUNTIF(#REF!,E40)+COUNTIF(#REF!,E40)+COUNTIF(#REF!,E40)&gt;1,NOT(ISBLANK(E40)))</formula>
    </cfRule>
  </conditionalFormatting>
  <conditionalFormatting sqref="D41:F41">
    <cfRule type="expression" dxfId="0" priority="9">
      <formula>AND(COUNTIF(#REF!,D41)+COUNTIF(#REF!,D41)+COUNTIF(#REF!,D41)+COUNTIF(#REF!,D41)+COUNTIF(#REF!,D41)+COUNTIF(#REF!,D41)+COUNTIF(#REF!,D41)+COUNTIF(#REF!,D41)+COUNTIF(#REF!,D41)+COUNTIF(#REF!,D41)+COUNTIF(#REF!,D41)+COUNTIF(#REF!,D41)&gt;1,NOT(ISBLANK(D41)))</formula>
    </cfRule>
  </conditionalFormatting>
  <conditionalFormatting sqref="E80:F80">
    <cfRule type="expression" dxfId="0" priority="7">
      <formula>AND(COUNTIF(#REF!,E80)+COUNTIF(#REF!,E80)+COUNTIF(#REF!,E80)+COUNTIF(#REF!,E80)+COUNTIF(#REF!,E80)+COUNTIF(#REF!,E80)+COUNTIF(#REF!,E80)+COUNTIF(#REF!,E80)+COUNTIF(#REF!,E80)+COUNTIF(#REF!,E80)+COUNTIF(#REF!,E80)+COUNTIF(#REF!,E80)&gt;1,NOT(ISBLANK(E80)))</formula>
    </cfRule>
  </conditionalFormatting>
  <conditionalFormatting sqref="E81:F81">
    <cfRule type="expression" dxfId="0" priority="6">
      <formula>AND(COUNTIF(#REF!,E81)+COUNTIF(#REF!,E81)+COUNTIF(#REF!,E81)+COUNTIF(#REF!,E81)+COUNTIF(#REF!,E81)+COUNTIF(#REF!,E81)+COUNTIF(#REF!,E81)+COUNTIF(#REF!,E81)+COUNTIF(#REF!,E81)+COUNTIF(#REF!,E81)+COUNTIF(#REF!,E81)+COUNTIF(#REF!,E81)&gt;1,NOT(ISBLANK(E81)))</formula>
    </cfRule>
  </conditionalFormatting>
  <conditionalFormatting sqref="E90">
    <cfRule type="expression" dxfId="0" priority="3">
      <formula>AND(COUNTIF(#REF!,E90)+COUNTIF(#REF!,E90)+COUNTIF(#REF!,E90)+COUNTIF(#REF!,E90)+COUNTIF(#REF!,E90)+COUNTIF(#REF!,E90)+COUNTIF(#REF!,E90)+COUNTIF(#REF!,E90)+COUNTIF(#REF!,E90)+COUNTIF(#REF!,E90)+COUNTIF(#REF!,E90)+COUNTIF(#REF!,E90)&gt;1,NOT(ISBLANK(E90)))</formula>
    </cfRule>
  </conditionalFormatting>
  <conditionalFormatting sqref="E91">
    <cfRule type="expression" dxfId="0" priority="2">
      <formula>AND(COUNTIF(#REF!,E91)+COUNTIF(#REF!,E91)+COUNTIF(#REF!,E91)+COUNTIF(#REF!,E91)+COUNTIF(#REF!,E91)+COUNTIF(#REF!,E91)+COUNTIF(#REF!,E91)+COUNTIF(#REF!,E91)+COUNTIF(#REF!,E91)+COUNTIF(#REF!,E91)+COUNTIF(#REF!,E91)+COUNTIF(#REF!,E91)&gt;1,NOT(ISBLANK(E91)))</formula>
    </cfRule>
  </conditionalFormatting>
  <conditionalFormatting sqref="E92">
    <cfRule type="expression" dxfId="0" priority="1">
      <formula>AND(COUNTIF(#REF!,E92)+COUNTIF(#REF!,E92)+COUNTIF(#REF!,E92)+COUNTIF(#REF!,E92)+COUNTIF(#REF!,E92)+COUNTIF(#REF!,E92)+COUNTIF(#REF!,E92)+COUNTIF(#REF!,E92)+COUNTIF(#REF!,E92)+COUNTIF(#REF!,E92)+COUNTIF(#REF!,E92)+COUNTIF(#REF!,E92)&gt;1,NOT(ISBLANK(E92)))</formula>
    </cfRule>
  </conditionalFormatting>
  <printOptions horizontalCentered="1"/>
  <pageMargins left="0.0777777777777778" right="0.0777777777777778" top="0.313888888888889" bottom="0.275" header="0.235416666666667" footer="0.196527777777778"/>
  <pageSetup paperSize="8" scale="24" fitToHeight="0" orientation="landscape" horizontalDpi="600"/>
  <headerFooter>
    <oddFooter>&amp;C第 &amp;P 页，共 &amp;N 页</oddFooter>
  </headerFooter>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O103"/>
  <sheetViews>
    <sheetView view="pageBreakPreview" zoomScale="70" zoomScaleNormal="100" zoomScaleSheetLayoutView="70" workbookViewId="0">
      <pane xSplit="1" ySplit="5" topLeftCell="B18" activePane="bottomRight" state="frozen"/>
      <selection/>
      <selection pane="topRight"/>
      <selection pane="bottomLeft"/>
      <selection pane="bottomRight" activeCell="U12" sqref="U12"/>
    </sheetView>
  </sheetViews>
  <sheetFormatPr defaultColWidth="8.8" defaultRowHeight="13.5"/>
  <cols>
    <col min="1" max="1" width="9.44166666666667" customWidth="1"/>
    <col min="2" max="2" width="36.25" customWidth="1"/>
    <col min="3" max="3" width="7.60833333333333" customWidth="1"/>
    <col min="4" max="4" width="10.7666666666667" customWidth="1"/>
    <col min="5" max="5" width="10.5583333333333" customWidth="1"/>
    <col min="6" max="6" width="14.6" customWidth="1"/>
    <col min="7" max="7" width="17.25" customWidth="1"/>
    <col min="8" max="21" width="8.8" hidden="1" customWidth="1"/>
  </cols>
  <sheetData>
    <row r="1" customFormat="1" spans="1:1">
      <c r="A1" s="80" t="s">
        <v>0</v>
      </c>
    </row>
    <row r="2" s="73" customFormat="1" ht="36" customHeight="1" spans="1:7">
      <c r="A2" s="81" t="s">
        <v>357</v>
      </c>
      <c r="B2" s="81"/>
      <c r="C2" s="81"/>
      <c r="D2" s="81"/>
      <c r="E2" s="81"/>
      <c r="F2" s="81"/>
      <c r="G2" s="81"/>
    </row>
    <row r="3" s="74" customFormat="1" ht="21" customHeight="1" spans="1:7">
      <c r="A3" s="82" t="s">
        <v>3</v>
      </c>
      <c r="B3" s="82" t="s">
        <v>276</v>
      </c>
      <c r="C3" s="82" t="s">
        <v>277</v>
      </c>
      <c r="D3" s="83" t="s">
        <v>278</v>
      </c>
      <c r="E3" s="84"/>
      <c r="F3" s="85" t="s">
        <v>279</v>
      </c>
      <c r="G3" s="86"/>
    </row>
    <row r="4" s="74" customFormat="1" ht="35" customHeight="1" spans="1:7">
      <c r="A4" s="82"/>
      <c r="B4" s="82"/>
      <c r="C4" s="87"/>
      <c r="D4" s="82" t="s">
        <v>280</v>
      </c>
      <c r="E4" s="88" t="s">
        <v>281</v>
      </c>
      <c r="F4" s="85" t="s">
        <v>282</v>
      </c>
      <c r="G4" s="86" t="s">
        <v>283</v>
      </c>
    </row>
    <row r="5" s="75" customFormat="1" ht="23" customHeight="1" spans="1:12">
      <c r="A5" s="30" t="s">
        <v>38</v>
      </c>
      <c r="B5" s="31"/>
      <c r="C5" s="89">
        <f t="shared" ref="C5:G5" si="0">C6+C41+C58+C81+C89+C96+C99</f>
        <v>22</v>
      </c>
      <c r="D5" s="89" t="e">
        <f t="shared" si="0"/>
        <v>#VALUE!</v>
      </c>
      <c r="E5" s="89">
        <f t="shared" si="0"/>
        <v>14589.48</v>
      </c>
      <c r="F5" s="89">
        <f t="shared" si="0"/>
        <v>13131.41</v>
      </c>
      <c r="G5" s="90">
        <f t="shared" si="0"/>
        <v>1</v>
      </c>
      <c r="K5" s="105">
        <v>0</v>
      </c>
      <c r="L5" s="75">
        <v>100</v>
      </c>
    </row>
    <row r="6" s="76" customFormat="1" ht="14.25" spans="1:15">
      <c r="A6" s="91" t="s">
        <v>39</v>
      </c>
      <c r="B6" s="92" t="s">
        <v>40</v>
      </c>
      <c r="C6" s="93">
        <f t="shared" ref="C6:F6" si="1">C7+C21+C26+C30+C35+C14</f>
        <v>14</v>
      </c>
      <c r="D6" s="93" t="e">
        <f t="shared" si="1"/>
        <v>#VALUE!</v>
      </c>
      <c r="E6" s="93">
        <f t="shared" si="1"/>
        <v>9997.736</v>
      </c>
      <c r="F6" s="93">
        <f t="shared" si="1"/>
        <v>7410</v>
      </c>
      <c r="G6" s="94">
        <f>F6/$F$5</f>
        <v>0.564295837233016</v>
      </c>
      <c r="H6" s="73"/>
      <c r="I6" s="73"/>
      <c r="J6" s="73"/>
      <c r="K6" s="106">
        <v>0</v>
      </c>
      <c r="L6" s="76">
        <v>72.94</v>
      </c>
      <c r="M6" s="76" t="s">
        <v>284</v>
      </c>
      <c r="N6" s="76" t="s">
        <v>285</v>
      </c>
      <c r="O6" s="76" t="str">
        <f>N6&amp;B6&amp;"类项目"&amp;C6&amp;"个项目，计划投资"&amp;F6&amp;"万元，投资占比"&amp;L6&amp;M6&amp;"。"</f>
        <v>（一）产业发展类项目14个项目，计划投资7410万元，投资占比72.94%。</v>
      </c>
    </row>
    <row r="7" s="77" customFormat="1" ht="14.25" spans="1:15">
      <c r="A7" s="95" t="s">
        <v>41</v>
      </c>
      <c r="B7" s="96" t="s">
        <v>42</v>
      </c>
      <c r="C7" s="97">
        <f t="shared" ref="C7:G7" si="2">C8+C9+C10+C11+C12+C13</f>
        <v>4</v>
      </c>
      <c r="D7" s="98" t="e">
        <f t="shared" si="2"/>
        <v>#VALUE!</v>
      </c>
      <c r="E7" s="98">
        <f t="shared" si="2"/>
        <v>4800</v>
      </c>
      <c r="F7" s="98">
        <f t="shared" si="2"/>
        <v>2500</v>
      </c>
      <c r="G7" s="98">
        <f t="shared" si="2"/>
        <v>0.00296997809070008</v>
      </c>
      <c r="H7" s="73"/>
      <c r="I7" s="73"/>
      <c r="J7" s="73"/>
      <c r="K7" s="106">
        <v>0</v>
      </c>
      <c r="N7" s="107" t="s">
        <v>286</v>
      </c>
      <c r="O7" s="77" t="str">
        <f>N7&amp;B7&amp;C7&amp;"个，计划投资"&amp;F7&amp;"万元，其中："</f>
        <v>1.产业到户奖补4个，计划投资2500万元，其中：</v>
      </c>
    </row>
    <row r="8" s="73" customFormat="1" ht="14.25" spans="1:15">
      <c r="A8" s="99" t="s">
        <v>58</v>
      </c>
      <c r="B8" s="100" t="s">
        <v>59</v>
      </c>
      <c r="C8" s="62">
        <v>1</v>
      </c>
      <c r="D8" s="62" t="s">
        <v>23</v>
      </c>
      <c r="E8" s="62">
        <v>350</v>
      </c>
      <c r="F8" s="62">
        <v>39</v>
      </c>
      <c r="G8" s="94">
        <f>F8/$F$5</f>
        <v>0.00296997809070008</v>
      </c>
      <c r="H8" s="100"/>
      <c r="I8" s="100"/>
      <c r="J8" s="100"/>
      <c r="K8" s="108"/>
      <c r="O8" s="73" t="str">
        <f t="shared" ref="O8:O11" si="3">B8&amp;C8&amp;"个项目，建设规模"&amp;E8&amp;D8&amp;"，计划投资"&amp;F8&amp;"万元；"</f>
        <v>种植业1个项目，建设规模350户，计划投资39万元；</v>
      </c>
    </row>
    <row r="9" s="73" customFormat="1" ht="14.25" spans="1:15">
      <c r="A9" s="99" t="s">
        <v>58</v>
      </c>
      <c r="B9" s="100" t="s">
        <v>60</v>
      </c>
      <c r="C9" s="62">
        <v>1</v>
      </c>
      <c r="D9" s="62" t="s">
        <v>23</v>
      </c>
      <c r="E9" s="62">
        <v>3600</v>
      </c>
      <c r="F9" s="62">
        <v>2346</v>
      </c>
      <c r="G9" s="94"/>
      <c r="H9" s="100"/>
      <c r="I9" s="100"/>
      <c r="J9" s="100"/>
      <c r="K9" s="108"/>
      <c r="O9" s="73" t="str">
        <f t="shared" si="3"/>
        <v>畜牧业1个项目，建设规模3600户，计划投资2346万元；</v>
      </c>
    </row>
    <row r="10" s="73" customFormat="1" ht="14.25" spans="1:11">
      <c r="A10" s="99" t="s">
        <v>58</v>
      </c>
      <c r="B10" s="100" t="s">
        <v>61</v>
      </c>
      <c r="C10" s="62"/>
      <c r="D10" s="62"/>
      <c r="E10" s="62"/>
      <c r="F10" s="62"/>
      <c r="G10" s="94"/>
      <c r="H10" s="100"/>
      <c r="I10" s="100"/>
      <c r="J10" s="100"/>
      <c r="K10" s="108"/>
    </row>
    <row r="11" s="73" customFormat="1" ht="14.25" spans="1:15">
      <c r="A11" s="99" t="s">
        <v>58</v>
      </c>
      <c r="B11" s="100" t="s">
        <v>62</v>
      </c>
      <c r="C11" s="62"/>
      <c r="D11" s="62"/>
      <c r="E11" s="62"/>
      <c r="F11" s="62"/>
      <c r="G11" s="94"/>
      <c r="H11" s="100"/>
      <c r="I11" s="100"/>
      <c r="J11" s="100"/>
      <c r="K11" s="108"/>
      <c r="O11" s="73" t="str">
        <f t="shared" si="3"/>
        <v>渔业个项目，建设规模，计划投资万元；</v>
      </c>
    </row>
    <row r="12" s="73" customFormat="1" ht="14.25" spans="1:15">
      <c r="A12" s="99" t="s">
        <v>58</v>
      </c>
      <c r="B12" s="100" t="s">
        <v>63</v>
      </c>
      <c r="C12" s="62">
        <v>1</v>
      </c>
      <c r="D12" s="62" t="s">
        <v>23</v>
      </c>
      <c r="E12" s="62">
        <v>550</v>
      </c>
      <c r="F12" s="62">
        <v>55</v>
      </c>
      <c r="G12" s="94"/>
      <c r="H12" s="100"/>
      <c r="I12" s="100"/>
      <c r="J12" s="100"/>
      <c r="K12" s="108"/>
      <c r="O12" s="73" t="str">
        <f>B12&amp;C12&amp;"个项目，建设规模"&amp;E12&amp;D12&amp;"，计划投资"&amp;F12&amp;"万元。"</f>
        <v>庭院经济1个项目，建设规模550户，计划投资55万元。</v>
      </c>
    </row>
    <row r="13" customFormat="1" spans="1:11">
      <c r="A13" s="99" t="s">
        <v>58</v>
      </c>
      <c r="B13" s="100" t="s">
        <v>64</v>
      </c>
      <c r="C13" s="62">
        <v>1</v>
      </c>
      <c r="D13" s="62" t="s">
        <v>23</v>
      </c>
      <c r="E13" s="62">
        <v>300</v>
      </c>
      <c r="F13" s="62">
        <v>60</v>
      </c>
      <c r="G13" s="94"/>
      <c r="H13" s="100"/>
      <c r="I13" s="100"/>
      <c r="J13" s="100"/>
      <c r="K13" s="108"/>
    </row>
    <row r="14" customFormat="1" spans="1:11">
      <c r="A14" s="95" t="s">
        <v>41</v>
      </c>
      <c r="B14" s="95" t="s">
        <v>46</v>
      </c>
      <c r="C14" s="99">
        <f t="shared" ref="C14:F14" si="4">C15+C16+C17+C18+C19+C20</f>
        <v>4</v>
      </c>
      <c r="D14" s="99" t="e">
        <f t="shared" si="4"/>
        <v>#VALUE!</v>
      </c>
      <c r="E14" s="99">
        <f t="shared" si="4"/>
        <v>2584</v>
      </c>
      <c r="F14" s="99">
        <f t="shared" si="4"/>
        <v>2550</v>
      </c>
      <c r="G14" s="94">
        <f>F14/$F$5</f>
        <v>0.194190875161159</v>
      </c>
      <c r="H14" s="99"/>
      <c r="I14" s="99"/>
      <c r="J14" s="99"/>
      <c r="K14" s="108"/>
    </row>
    <row r="15" customFormat="1" spans="1:11">
      <c r="A15" s="99" t="s">
        <v>58</v>
      </c>
      <c r="B15" s="99" t="s">
        <v>65</v>
      </c>
      <c r="C15" s="99"/>
      <c r="D15" s="99"/>
      <c r="E15" s="99"/>
      <c r="F15" s="99"/>
      <c r="G15" s="94"/>
      <c r="H15" s="99"/>
      <c r="I15" s="99"/>
      <c r="J15" s="99"/>
      <c r="K15" s="108"/>
    </row>
    <row r="16" customFormat="1" spans="1:11">
      <c r="A16" s="99" t="s">
        <v>58</v>
      </c>
      <c r="B16" s="99" t="s">
        <v>66</v>
      </c>
      <c r="C16" s="99">
        <v>1</v>
      </c>
      <c r="D16" s="99" t="s">
        <v>287</v>
      </c>
      <c r="E16" s="99">
        <v>4</v>
      </c>
      <c r="F16" s="99">
        <v>1156</v>
      </c>
      <c r="G16" s="94">
        <f>F16/$F$5</f>
        <v>0.0880331967397256</v>
      </c>
      <c r="H16" s="99"/>
      <c r="I16" s="99"/>
      <c r="J16" s="99"/>
      <c r="K16" s="108"/>
    </row>
    <row r="17" customFormat="1" spans="1:11">
      <c r="A17" s="99" t="s">
        <v>58</v>
      </c>
      <c r="B17" s="99" t="s">
        <v>75</v>
      </c>
      <c r="C17" s="99"/>
      <c r="D17" s="99"/>
      <c r="E17" s="99"/>
      <c r="F17" s="99"/>
      <c r="G17" s="94"/>
      <c r="H17" s="99"/>
      <c r="I17" s="99"/>
      <c r="J17" s="99"/>
      <c r="K17" s="108"/>
    </row>
    <row r="18" customFormat="1" spans="1:11">
      <c r="A18" s="99" t="s">
        <v>58</v>
      </c>
      <c r="B18" s="99" t="s">
        <v>76</v>
      </c>
      <c r="C18" s="99">
        <v>3</v>
      </c>
      <c r="D18" s="99" t="s">
        <v>288</v>
      </c>
      <c r="E18" s="99">
        <v>2580</v>
      </c>
      <c r="F18" s="99">
        <v>1394</v>
      </c>
      <c r="G18" s="94">
        <f>F18/$F$5</f>
        <v>0.106157678421434</v>
      </c>
      <c r="H18" s="99"/>
      <c r="I18" s="99"/>
      <c r="J18" s="99"/>
      <c r="K18" s="108"/>
    </row>
    <row r="19" customFormat="1" spans="1:11">
      <c r="A19" s="99" t="s">
        <v>58</v>
      </c>
      <c r="B19" s="99" t="s">
        <v>95</v>
      </c>
      <c r="C19" s="99"/>
      <c r="D19" s="99"/>
      <c r="E19" s="99"/>
      <c r="F19" s="99"/>
      <c r="G19" s="94"/>
      <c r="H19" s="99"/>
      <c r="I19" s="99"/>
      <c r="J19" s="99"/>
      <c r="K19" s="108"/>
    </row>
    <row r="20" customFormat="1" spans="1:11">
      <c r="A20" s="99" t="s">
        <v>58</v>
      </c>
      <c r="B20" s="99" t="s">
        <v>96</v>
      </c>
      <c r="C20" s="99"/>
      <c r="D20" s="99"/>
      <c r="E20" s="99"/>
      <c r="F20" s="99"/>
      <c r="G20" s="94"/>
      <c r="H20" s="99"/>
      <c r="I20" s="99"/>
      <c r="J20" s="99"/>
      <c r="K20" s="108"/>
    </row>
    <row r="21" s="78" customFormat="1" spans="1:15">
      <c r="A21" s="95" t="s">
        <v>41</v>
      </c>
      <c r="B21" s="96" t="s">
        <v>104</v>
      </c>
      <c r="C21" s="101">
        <f t="shared" ref="C21:F21" si="5">C22+C23+C24+C25</f>
        <v>3</v>
      </c>
      <c r="D21" s="101" t="e">
        <f t="shared" si="5"/>
        <v>#VALUE!</v>
      </c>
      <c r="E21" s="101">
        <f t="shared" si="5"/>
        <v>1300</v>
      </c>
      <c r="F21" s="101">
        <f t="shared" si="5"/>
        <v>650</v>
      </c>
      <c r="G21" s="94">
        <f>F21/$F$5</f>
        <v>0.0494996348450014</v>
      </c>
      <c r="H21"/>
      <c r="I21"/>
      <c r="J21"/>
      <c r="K21" s="108">
        <v>0</v>
      </c>
      <c r="N21" s="109" t="s">
        <v>290</v>
      </c>
      <c r="O21" s="78" t="str">
        <f>N21&amp;B21&amp;C21&amp;"个，计划投资"&amp;F21&amp;"万元，其中："</f>
        <v>2.加工流通项目3个，计划投资650万元，其中：</v>
      </c>
    </row>
    <row r="22" customFormat="1" spans="1:11">
      <c r="A22" s="99" t="s">
        <v>58</v>
      </c>
      <c r="B22" s="100" t="s">
        <v>105</v>
      </c>
      <c r="C22" s="100"/>
      <c r="D22" s="100"/>
      <c r="E22" s="100"/>
      <c r="F22" s="100"/>
      <c r="G22" s="94"/>
      <c r="H22" s="100"/>
      <c r="I22" s="100"/>
      <c r="J22" s="100"/>
      <c r="K22" s="108"/>
    </row>
    <row r="23" customFormat="1" spans="1:11">
      <c r="A23" s="99" t="s">
        <v>58</v>
      </c>
      <c r="B23" s="100" t="s">
        <v>106</v>
      </c>
      <c r="C23" s="100">
        <v>3</v>
      </c>
      <c r="D23" s="100" t="s">
        <v>358</v>
      </c>
      <c r="E23" s="100">
        <v>1300</v>
      </c>
      <c r="F23" s="100">
        <v>650</v>
      </c>
      <c r="G23" s="94">
        <f>F23/$F$5</f>
        <v>0.0494996348450014</v>
      </c>
      <c r="H23" s="100"/>
      <c r="I23" s="100"/>
      <c r="J23" s="100"/>
      <c r="K23" s="108"/>
    </row>
    <row r="24" customFormat="1" spans="1:15">
      <c r="A24" s="99" t="s">
        <v>58</v>
      </c>
      <c r="B24" s="100" t="s">
        <v>117</v>
      </c>
      <c r="C24" s="100"/>
      <c r="D24" s="100"/>
      <c r="E24" s="100"/>
      <c r="F24" s="100"/>
      <c r="G24" s="94"/>
      <c r="H24" s="100"/>
      <c r="I24" s="100"/>
      <c r="J24" s="100"/>
      <c r="K24" s="108"/>
      <c r="O24" t="str">
        <f>B24&amp;C24&amp;"个项目，建设规模"&amp;E24&amp;D24&amp;"，计划投资"&amp;F24&amp;"万元。"</f>
        <v>市场建设和农村电商物流个项目，建设规模，计划投资万元。</v>
      </c>
    </row>
    <row r="25" customFormat="1" spans="1:11">
      <c r="A25" s="99" t="s">
        <v>58</v>
      </c>
      <c r="B25" s="100" t="s">
        <v>118</v>
      </c>
      <c r="C25" s="100"/>
      <c r="D25" s="100"/>
      <c r="E25" s="100"/>
      <c r="F25" s="100"/>
      <c r="G25" s="94"/>
      <c r="H25" s="100"/>
      <c r="I25" s="100"/>
      <c r="J25" s="100"/>
      <c r="K25" s="108"/>
    </row>
    <row r="26" s="78" customFormat="1" spans="1:15">
      <c r="A26" s="95" t="s">
        <v>41</v>
      </c>
      <c r="B26" s="96" t="s">
        <v>119</v>
      </c>
      <c r="C26" s="101">
        <f t="shared" ref="C26:F26" si="6">C27+C28+C29</f>
        <v>2</v>
      </c>
      <c r="D26" s="101" t="e">
        <f t="shared" si="6"/>
        <v>#VALUE!</v>
      </c>
      <c r="E26" s="101">
        <f t="shared" si="6"/>
        <v>13.736</v>
      </c>
      <c r="F26" s="101">
        <f t="shared" si="6"/>
        <v>1460</v>
      </c>
      <c r="G26" s="94">
        <f>F26/$F$5</f>
        <v>0.111183795190311</v>
      </c>
      <c r="H26"/>
      <c r="I26"/>
      <c r="J26"/>
      <c r="K26" s="108">
        <v>0</v>
      </c>
      <c r="N26" s="109" t="s">
        <v>291</v>
      </c>
      <c r="O26" s="78" t="str">
        <f>N26&amp;B26&amp;C26&amp;"个，计划投资"&amp;F26&amp;"万元，其中："</f>
        <v>3.配套基础设施项目2个，计划投资1460万元，其中：</v>
      </c>
    </row>
    <row r="27" customFormat="1" ht="24" spans="1:15">
      <c r="A27" s="99" t="s">
        <v>58</v>
      </c>
      <c r="B27" s="100" t="s">
        <v>120</v>
      </c>
      <c r="C27" s="102">
        <v>2</v>
      </c>
      <c r="D27" s="102" t="s">
        <v>292</v>
      </c>
      <c r="E27" s="102">
        <v>13.736</v>
      </c>
      <c r="F27" s="102">
        <v>1460</v>
      </c>
      <c r="G27" s="94">
        <f>F27/$F$5</f>
        <v>0.111183795190311</v>
      </c>
      <c r="K27" s="108"/>
      <c r="O27" t="str">
        <f>B27&amp;C27&amp;"个项目，建设规模"&amp;E27&amp;D27&amp;"，计划投资"&amp;F27&amp;"万元；"</f>
        <v>小型农田水利设施建设(排碱渠、节水灌溉、防渗渠建设、其它乡村振兴有关的农田水利建设)2个项目，建设规模13.736公里，计划投资1460万元；</v>
      </c>
    </row>
    <row r="28" customFormat="1" spans="1:15">
      <c r="A28" s="99" t="s">
        <v>58</v>
      </c>
      <c r="B28" s="100" t="s">
        <v>149</v>
      </c>
      <c r="C28" s="102"/>
      <c r="D28" s="102"/>
      <c r="E28" s="102"/>
      <c r="F28" s="102"/>
      <c r="G28" s="94"/>
      <c r="K28" s="108"/>
      <c r="O28" t="str">
        <f>B28&amp;C28&amp;"个项目，建设规模"&amp;E28&amp;D28&amp;"，计划投资"&amp;F28&amp;"万元；"</f>
        <v>产业园（区）个项目，建设规模，计划投资万元；</v>
      </c>
    </row>
    <row r="29" customFormat="1" spans="1:15">
      <c r="A29" s="99" t="s">
        <v>58</v>
      </c>
      <c r="B29" s="100" t="s">
        <v>150</v>
      </c>
      <c r="C29" s="102"/>
      <c r="D29" s="102"/>
      <c r="E29" s="102"/>
      <c r="F29" s="102"/>
      <c r="G29" s="94"/>
      <c r="K29" s="108"/>
      <c r="O29" t="str">
        <f>B29&amp;C29&amp;"个项目，建设规模"&amp;E29&amp;D29&amp;"，计划投资"&amp;F29&amp;"万元。"</f>
        <v>其他（合作社补助、壮大村集体经济）个项目，建设规模，计划投资万元。</v>
      </c>
    </row>
    <row r="30" s="78" customFormat="1" spans="1:14">
      <c r="A30" s="95" t="s">
        <v>41</v>
      </c>
      <c r="B30" s="96" t="s">
        <v>151</v>
      </c>
      <c r="C30" s="101">
        <f t="shared" ref="C30:F30" si="7">C31+C32+C33+C34</f>
        <v>0</v>
      </c>
      <c r="D30" s="101">
        <f t="shared" si="7"/>
        <v>0</v>
      </c>
      <c r="E30" s="101">
        <f t="shared" si="7"/>
        <v>0</v>
      </c>
      <c r="F30" s="101">
        <f t="shared" si="7"/>
        <v>0</v>
      </c>
      <c r="G30" s="94"/>
      <c r="H30"/>
      <c r="I30"/>
      <c r="J30"/>
      <c r="K30" s="108">
        <v>0</v>
      </c>
      <c r="N30" s="109"/>
    </row>
    <row r="31" customFormat="1" spans="1:11">
      <c r="A31" s="99" t="s">
        <v>58</v>
      </c>
      <c r="B31" s="100" t="s">
        <v>152</v>
      </c>
      <c r="C31" s="102"/>
      <c r="D31" s="102"/>
      <c r="E31" s="102"/>
      <c r="F31" s="102"/>
      <c r="G31" s="94"/>
      <c r="K31" s="108"/>
    </row>
    <row r="32" customFormat="1" spans="1:11">
      <c r="A32" s="99" t="s">
        <v>58</v>
      </c>
      <c r="B32" s="100" t="s">
        <v>153</v>
      </c>
      <c r="C32" s="102"/>
      <c r="D32" s="102"/>
      <c r="E32" s="102"/>
      <c r="F32" s="102"/>
      <c r="G32" s="94"/>
      <c r="K32" s="108"/>
    </row>
    <row r="33" customFormat="1" spans="1:11">
      <c r="A33" s="99" t="s">
        <v>58</v>
      </c>
      <c r="B33" s="100" t="s">
        <v>154</v>
      </c>
      <c r="C33" s="102"/>
      <c r="D33" s="102"/>
      <c r="E33" s="102"/>
      <c r="F33" s="102"/>
      <c r="G33" s="94"/>
      <c r="K33" s="108"/>
    </row>
    <row r="34" customFormat="1" spans="1:11">
      <c r="A34" s="99" t="s">
        <v>58</v>
      </c>
      <c r="B34" s="100" t="s">
        <v>155</v>
      </c>
      <c r="C34" s="102"/>
      <c r="D34" s="102"/>
      <c r="E34" s="102"/>
      <c r="F34" s="102"/>
      <c r="G34" s="94"/>
      <c r="K34" s="108"/>
    </row>
    <row r="35" s="78" customFormat="1" spans="1:15">
      <c r="A35" s="95" t="s">
        <v>41</v>
      </c>
      <c r="B35" s="96" t="s">
        <v>156</v>
      </c>
      <c r="C35" s="101">
        <f t="shared" ref="C35:F35" si="8">C36+C37+C38+C39+C40</f>
        <v>1</v>
      </c>
      <c r="D35" s="101" t="e">
        <f t="shared" si="8"/>
        <v>#VALUE!</v>
      </c>
      <c r="E35" s="101">
        <f t="shared" si="8"/>
        <v>1300</v>
      </c>
      <c r="F35" s="101">
        <f t="shared" si="8"/>
        <v>250</v>
      </c>
      <c r="G35" s="94">
        <f>F35/$F$5</f>
        <v>0.0190383210942313</v>
      </c>
      <c r="H35"/>
      <c r="I35"/>
      <c r="J35"/>
      <c r="K35" s="108">
        <v>0</v>
      </c>
      <c r="N35" s="109" t="s">
        <v>293</v>
      </c>
      <c r="O35" s="78" t="str">
        <f>N35&amp;B35&amp;C35&amp;"个，计划投资"&amp;F35&amp;"万元，其中："</f>
        <v>4.金融保险配套项目1个，计划投资250万元，其中：</v>
      </c>
    </row>
    <row r="36" customFormat="1" spans="1:15">
      <c r="A36" s="99" t="s">
        <v>58</v>
      </c>
      <c r="B36" s="100" t="s">
        <v>157</v>
      </c>
      <c r="C36" s="102">
        <v>1</v>
      </c>
      <c r="D36" s="102" t="s">
        <v>23</v>
      </c>
      <c r="E36" s="102">
        <v>1300</v>
      </c>
      <c r="F36" s="102">
        <v>250</v>
      </c>
      <c r="G36" s="94">
        <f>F36/$F$5</f>
        <v>0.0190383210942313</v>
      </c>
      <c r="K36" s="108"/>
      <c r="O36" t="str">
        <f>B36&amp;C36&amp;"个项目，建设规模"&amp;E36&amp;D36&amp;"，计划投资"&amp;F36&amp;"万元。"</f>
        <v>小额贷款贴息1个项目，建设规模1300户，计划投资250万元。</v>
      </c>
    </row>
    <row r="37" customFormat="1" spans="1:11">
      <c r="A37" s="99" t="s">
        <v>58</v>
      </c>
      <c r="B37" s="100" t="s">
        <v>164</v>
      </c>
      <c r="C37" s="102"/>
      <c r="D37" s="102"/>
      <c r="E37" s="102"/>
      <c r="F37" s="102"/>
      <c r="G37" s="94"/>
      <c r="K37" s="108"/>
    </row>
    <row r="38" customFormat="1" spans="1:11">
      <c r="A38" s="99" t="s">
        <v>58</v>
      </c>
      <c r="B38" s="100" t="s">
        <v>165</v>
      </c>
      <c r="C38" s="102"/>
      <c r="D38" s="102"/>
      <c r="E38" s="102"/>
      <c r="F38" s="102"/>
      <c r="G38" s="94"/>
      <c r="K38" s="108"/>
    </row>
    <row r="39" customFormat="1" spans="1:11">
      <c r="A39" s="99" t="s">
        <v>58</v>
      </c>
      <c r="B39" s="100" t="s">
        <v>166</v>
      </c>
      <c r="C39" s="102"/>
      <c r="D39" s="102"/>
      <c r="E39" s="102"/>
      <c r="F39" s="102"/>
      <c r="G39" s="94"/>
      <c r="K39" s="108"/>
    </row>
    <row r="40" customFormat="1" spans="1:11">
      <c r="A40" s="99" t="s">
        <v>58</v>
      </c>
      <c r="B40" s="100" t="s">
        <v>167</v>
      </c>
      <c r="C40" s="102"/>
      <c r="D40" s="102"/>
      <c r="E40" s="102"/>
      <c r="F40" s="102"/>
      <c r="G40" s="94"/>
      <c r="K40" s="108"/>
    </row>
    <row r="41" s="79" customFormat="1" spans="1:15">
      <c r="A41" s="91" t="s">
        <v>39</v>
      </c>
      <c r="B41" s="92" t="s">
        <v>168</v>
      </c>
      <c r="C41" s="103">
        <f t="shared" ref="C41:F41" si="9">C42+C45+C49+C52+C56</f>
        <v>1</v>
      </c>
      <c r="D41" s="103" t="e">
        <f t="shared" si="9"/>
        <v>#VALUE!</v>
      </c>
      <c r="E41" s="103">
        <f t="shared" si="9"/>
        <v>0</v>
      </c>
      <c r="F41" s="103">
        <f t="shared" si="9"/>
        <v>100</v>
      </c>
      <c r="G41" s="94">
        <f>F41/$F$5</f>
        <v>0.00761532843769252</v>
      </c>
      <c r="H41"/>
      <c r="I41"/>
      <c r="J41"/>
      <c r="K41" s="108">
        <v>0</v>
      </c>
      <c r="L41" s="110">
        <v>0.7</v>
      </c>
      <c r="M41" s="110" t="s">
        <v>284</v>
      </c>
      <c r="N41" s="110" t="s">
        <v>294</v>
      </c>
      <c r="O41" s="110" t="str">
        <f>N41&amp;B41&amp;"类项目"&amp;C41&amp;"个项目，计划投资"&amp;F41&amp;"万元，投资占比"&amp;L41&amp;M41&amp;"。"</f>
        <v>（二）就业项目类项目1个项目，计划投资100万元，投资占比0.7%。</v>
      </c>
    </row>
    <row r="42" s="78" customFormat="1" spans="1:14">
      <c r="A42" s="95" t="s">
        <v>41</v>
      </c>
      <c r="B42" s="96" t="s">
        <v>169</v>
      </c>
      <c r="C42" s="101">
        <f t="shared" ref="C42:F42" si="10">C43+C44</f>
        <v>1</v>
      </c>
      <c r="D42" s="101" t="e">
        <f t="shared" si="10"/>
        <v>#VALUE!</v>
      </c>
      <c r="E42" s="101">
        <f t="shared" si="10"/>
        <v>0</v>
      </c>
      <c r="F42" s="101">
        <f t="shared" si="10"/>
        <v>100</v>
      </c>
      <c r="G42" s="94">
        <f>F42/$F$5</f>
        <v>0.00761532843769252</v>
      </c>
      <c r="H42"/>
      <c r="I42"/>
      <c r="J42"/>
      <c r="K42" s="108">
        <v>0</v>
      </c>
      <c r="N42" s="109"/>
    </row>
    <row r="43" customFormat="1" spans="1:11">
      <c r="A43" s="99" t="s">
        <v>58</v>
      </c>
      <c r="B43" s="100" t="s">
        <v>170</v>
      </c>
      <c r="C43" s="102">
        <v>1</v>
      </c>
      <c r="D43" s="102" t="s">
        <v>24</v>
      </c>
      <c r="E43" s="102"/>
      <c r="F43" s="102">
        <v>100</v>
      </c>
      <c r="G43" s="94">
        <f>F43/$F$5</f>
        <v>0.00761532843769252</v>
      </c>
      <c r="K43" s="108"/>
    </row>
    <row r="44" customFormat="1" spans="1:11">
      <c r="A44" s="99" t="s">
        <v>58</v>
      </c>
      <c r="B44" s="100" t="s">
        <v>179</v>
      </c>
      <c r="C44" s="102"/>
      <c r="D44" s="102"/>
      <c r="E44" s="102"/>
      <c r="F44" s="102"/>
      <c r="G44" s="94"/>
      <c r="K44" s="108"/>
    </row>
    <row r="45" s="78" customFormat="1" spans="1:14">
      <c r="A45" s="95" t="s">
        <v>41</v>
      </c>
      <c r="B45" s="96" t="s">
        <v>180</v>
      </c>
      <c r="C45" s="101"/>
      <c r="D45" s="101"/>
      <c r="E45" s="101"/>
      <c r="F45" s="101"/>
      <c r="G45" s="94"/>
      <c r="H45"/>
      <c r="I45"/>
      <c r="J45"/>
      <c r="K45" s="108">
        <v>0</v>
      </c>
      <c r="N45" s="109"/>
    </row>
    <row r="46" customFormat="1" spans="1:11">
      <c r="A46" s="99" t="s">
        <v>58</v>
      </c>
      <c r="B46" s="100" t="s">
        <v>181</v>
      </c>
      <c r="C46" s="102"/>
      <c r="D46" s="102"/>
      <c r="E46" s="102"/>
      <c r="F46" s="102"/>
      <c r="G46" s="94"/>
      <c r="K46" s="108"/>
    </row>
    <row r="47" customFormat="1" spans="1:11">
      <c r="A47" s="99" t="s">
        <v>58</v>
      </c>
      <c r="B47" s="100" t="s">
        <v>182</v>
      </c>
      <c r="C47" s="102"/>
      <c r="D47" s="102"/>
      <c r="E47" s="102"/>
      <c r="F47" s="102"/>
      <c r="G47" s="94"/>
      <c r="K47" s="108"/>
    </row>
    <row r="48" customFormat="1" spans="1:11">
      <c r="A48" s="99" t="s">
        <v>58</v>
      </c>
      <c r="B48" s="100" t="s">
        <v>183</v>
      </c>
      <c r="C48" s="102"/>
      <c r="D48" s="102"/>
      <c r="E48" s="102"/>
      <c r="F48" s="102"/>
      <c r="G48" s="94"/>
      <c r="K48" s="108"/>
    </row>
    <row r="49" s="78" customFormat="1" spans="1:14">
      <c r="A49" s="95" t="s">
        <v>41</v>
      </c>
      <c r="B49" s="96" t="s">
        <v>184</v>
      </c>
      <c r="C49" s="101"/>
      <c r="D49" s="101"/>
      <c r="E49" s="101"/>
      <c r="F49" s="101"/>
      <c r="G49" s="94"/>
      <c r="H49"/>
      <c r="I49"/>
      <c r="J49"/>
      <c r="K49" s="108">
        <v>0</v>
      </c>
      <c r="N49" s="109"/>
    </row>
    <row r="50" customFormat="1" spans="1:11">
      <c r="A50" s="99" t="s">
        <v>58</v>
      </c>
      <c r="B50" s="100" t="s">
        <v>185</v>
      </c>
      <c r="C50" s="102"/>
      <c r="D50" s="102"/>
      <c r="E50" s="102"/>
      <c r="F50" s="102"/>
      <c r="G50" s="94"/>
      <c r="K50" s="108"/>
    </row>
    <row r="51" customFormat="1" spans="1:11">
      <c r="A51" s="99" t="s">
        <v>58</v>
      </c>
      <c r="B51" s="100" t="s">
        <v>186</v>
      </c>
      <c r="C51" s="102"/>
      <c r="D51" s="102"/>
      <c r="E51" s="102"/>
      <c r="F51" s="102"/>
      <c r="G51" s="94"/>
      <c r="K51" s="108"/>
    </row>
    <row r="52" s="78" customFormat="1" spans="1:14">
      <c r="A52" s="95" t="s">
        <v>41</v>
      </c>
      <c r="B52" s="96" t="s">
        <v>187</v>
      </c>
      <c r="C52" s="101"/>
      <c r="D52" s="101"/>
      <c r="E52" s="101"/>
      <c r="F52" s="101"/>
      <c r="G52" s="94"/>
      <c r="H52"/>
      <c r="I52"/>
      <c r="J52"/>
      <c r="K52" s="108">
        <v>0</v>
      </c>
      <c r="N52" s="109"/>
    </row>
    <row r="53" customFormat="1" spans="1:11">
      <c r="A53" s="99" t="s">
        <v>58</v>
      </c>
      <c r="B53" s="100" t="s">
        <v>188</v>
      </c>
      <c r="C53" s="102"/>
      <c r="D53" s="102"/>
      <c r="E53" s="102"/>
      <c r="F53" s="102"/>
      <c r="G53" s="94"/>
      <c r="K53" s="108"/>
    </row>
    <row r="54" customFormat="1" spans="1:11">
      <c r="A54" s="99" t="s">
        <v>58</v>
      </c>
      <c r="B54" s="100" t="s">
        <v>189</v>
      </c>
      <c r="C54" s="102"/>
      <c r="D54" s="102"/>
      <c r="E54" s="102"/>
      <c r="F54" s="102"/>
      <c r="G54" s="94"/>
      <c r="K54" s="108"/>
    </row>
    <row r="55" customFormat="1" spans="1:11">
      <c r="A55" s="99" t="s">
        <v>58</v>
      </c>
      <c r="B55" s="100" t="s">
        <v>190</v>
      </c>
      <c r="C55" s="102"/>
      <c r="D55" s="102"/>
      <c r="E55" s="102"/>
      <c r="F55" s="102"/>
      <c r="G55" s="94"/>
      <c r="K55" s="108"/>
    </row>
    <row r="56" s="78" customFormat="1" spans="1:15">
      <c r="A56" s="95" t="s">
        <v>41</v>
      </c>
      <c r="B56" s="96" t="s">
        <v>191</v>
      </c>
      <c r="C56" s="101"/>
      <c r="D56" s="101"/>
      <c r="E56" s="101"/>
      <c r="F56" s="101"/>
      <c r="G56" s="94"/>
      <c r="H56"/>
      <c r="I56"/>
      <c r="J56"/>
      <c r="K56" s="108">
        <v>0</v>
      </c>
      <c r="N56" s="109" t="s">
        <v>286</v>
      </c>
      <c r="O56" s="78" t="str">
        <f>N56&amp;B56&amp;C56&amp;"个，计划投资"&amp;F56&amp;"万元，其中："</f>
        <v>1.公益性岗位个，计划投资万元，其中：</v>
      </c>
    </row>
    <row r="57" customFormat="1" spans="1:15">
      <c r="A57" s="99" t="s">
        <v>58</v>
      </c>
      <c r="B57" s="100" t="s">
        <v>191</v>
      </c>
      <c r="C57" s="102"/>
      <c r="D57" s="102"/>
      <c r="E57" s="102"/>
      <c r="F57" s="102"/>
      <c r="G57" s="94"/>
      <c r="K57" s="108"/>
      <c r="O57" t="str">
        <f>B57&amp;C57&amp;"个项目，建设规模"&amp;E57&amp;D57&amp;"，计划投资"&amp;F57&amp;"万元。"</f>
        <v>公益性岗位个项目，建设规模，计划投资万元。</v>
      </c>
    </row>
    <row r="58" s="79" customFormat="1" spans="1:15">
      <c r="A58" s="91" t="s">
        <v>39</v>
      </c>
      <c r="B58" s="92" t="s">
        <v>192</v>
      </c>
      <c r="C58" s="103">
        <f t="shared" ref="C58:F58" si="11">C59+C69+C74</f>
        <v>5</v>
      </c>
      <c r="D58" s="103" t="e">
        <f t="shared" si="11"/>
        <v>#VALUE!</v>
      </c>
      <c r="E58" s="103">
        <f t="shared" si="11"/>
        <v>45.744</v>
      </c>
      <c r="F58" s="103">
        <f t="shared" si="11"/>
        <v>5329.41</v>
      </c>
      <c r="G58" s="94">
        <f>F58/$F$5</f>
        <v>0.405852075291229</v>
      </c>
      <c r="H58"/>
      <c r="I58"/>
      <c r="J58"/>
      <c r="K58" s="108">
        <v>0</v>
      </c>
      <c r="L58" s="110">
        <v>24.97</v>
      </c>
      <c r="M58" s="110" t="s">
        <v>284</v>
      </c>
      <c r="N58" s="110" t="s">
        <v>295</v>
      </c>
      <c r="O58" s="110" t="str">
        <f>N58&amp;B58&amp;"类项目"&amp;C58&amp;"个项目，计划投资"&amp;F58&amp;"万元，投资占比"&amp;L58&amp;M58&amp;"。"</f>
        <v>（三）乡村建设行动类项目5个项目，计划投资5329.41万元，投资占比24.97%。</v>
      </c>
    </row>
    <row r="59" s="78" customFormat="1" spans="1:15">
      <c r="A59" s="95" t="s">
        <v>41</v>
      </c>
      <c r="B59" s="96" t="s">
        <v>193</v>
      </c>
      <c r="C59" s="101">
        <f t="shared" ref="C59:F59" si="12">C60+C61+C62+C63+C64+C65+C66+C67+C68</f>
        <v>2</v>
      </c>
      <c r="D59" s="101" t="e">
        <f t="shared" si="12"/>
        <v>#VALUE!</v>
      </c>
      <c r="E59" s="101">
        <f t="shared" si="12"/>
        <v>14.18</v>
      </c>
      <c r="F59" s="101">
        <f t="shared" si="12"/>
        <v>3379.41</v>
      </c>
      <c r="G59" s="94">
        <f>F59/$F$5</f>
        <v>0.257353170756225</v>
      </c>
      <c r="H59"/>
      <c r="I59"/>
      <c r="J59"/>
      <c r="K59" s="108">
        <v>0</v>
      </c>
      <c r="N59" s="109" t="s">
        <v>286</v>
      </c>
      <c r="O59" s="78" t="str">
        <f>N59&amp;B59&amp;"类项目"&amp;C59&amp;"个，计划投资"&amp;F59&amp;"万元，其中："</f>
        <v>1.农村基础设施（含产业基础设施配套）类项目2个，计划投资3379.41万元，其中：</v>
      </c>
    </row>
    <row r="60" customFormat="1" spans="1:11">
      <c r="A60" s="99" t="s">
        <v>58</v>
      </c>
      <c r="B60" s="100" t="s">
        <v>194</v>
      </c>
      <c r="C60" s="104"/>
      <c r="D60" s="104"/>
      <c r="E60" s="104"/>
      <c r="F60" s="104"/>
      <c r="G60" s="94"/>
      <c r="K60" s="111"/>
    </row>
    <row r="61" customFormat="1" ht="48" spans="1:15">
      <c r="A61" s="99" t="s">
        <v>58</v>
      </c>
      <c r="B61" s="100" t="s">
        <v>195</v>
      </c>
      <c r="C61" s="104"/>
      <c r="D61" s="104"/>
      <c r="E61" s="104"/>
      <c r="F61" s="104"/>
      <c r="G61" s="94"/>
      <c r="K61" s="111"/>
      <c r="O61" t="str">
        <f t="shared" ref="O61:O65" si="13">B61&amp;C61&amp;"个项目，建设规模"&amp;E61&amp;D61&amp;"，计划投资"&amp;F61&amp;"万元；"</f>
        <v>农村道路（县乡之间、乡乡之间、乡村之间及其沿线管理、服务等附属设施；道路安全生命防护工程、危旧桥梁改造；乡级客货运输站场、招呼站；村内道路、通户路等）个项目，建设规模，计划投资万元；</v>
      </c>
    </row>
    <row r="62" customFormat="1" spans="1:15">
      <c r="A62" s="99" t="s">
        <v>58</v>
      </c>
      <c r="B62" s="100" t="s">
        <v>196</v>
      </c>
      <c r="C62" s="104"/>
      <c r="D62" s="104"/>
      <c r="E62" s="104"/>
      <c r="F62" s="104"/>
      <c r="G62" s="94"/>
      <c r="K62" s="111"/>
      <c r="O62" t="str">
        <f t="shared" si="13"/>
        <v>产业路、资源路、旅游路建设个项目，建设规模，计划投资万元；</v>
      </c>
    </row>
    <row r="63" customFormat="1" spans="1:11">
      <c r="A63" s="99" t="s">
        <v>58</v>
      </c>
      <c r="B63" s="100" t="s">
        <v>197</v>
      </c>
      <c r="C63" s="104">
        <v>2</v>
      </c>
      <c r="D63" s="104" t="s">
        <v>292</v>
      </c>
      <c r="E63" s="104">
        <v>14.18</v>
      </c>
      <c r="F63" s="104">
        <v>3379.41</v>
      </c>
      <c r="G63" s="94">
        <f>F63/$F$5</f>
        <v>0.257353170756225</v>
      </c>
      <c r="K63" s="111"/>
    </row>
    <row r="64" customFormat="1" spans="1:11">
      <c r="A64" s="99" t="s">
        <v>58</v>
      </c>
      <c r="B64" s="100" t="s">
        <v>216</v>
      </c>
      <c r="C64" s="104"/>
      <c r="D64" s="104"/>
      <c r="E64" s="104"/>
      <c r="F64" s="104"/>
      <c r="G64" s="94"/>
      <c r="K64" s="111"/>
    </row>
    <row r="65" customFormat="1" ht="24" spans="1:15">
      <c r="A65" s="99" t="s">
        <v>58</v>
      </c>
      <c r="B65" s="100" t="s">
        <v>217</v>
      </c>
      <c r="C65" s="104"/>
      <c r="D65" s="104"/>
      <c r="E65" s="104"/>
      <c r="F65" s="104"/>
      <c r="G65" s="94"/>
      <c r="K65" s="111"/>
      <c r="O65" t="str">
        <f t="shared" si="13"/>
        <v>数字乡村建设（信息通信基础设施建设、数字化、智能化建设等）个项目，建设规模，计划投资万元；</v>
      </c>
    </row>
    <row r="66" customFormat="1" ht="24" spans="1:11">
      <c r="A66" s="99" t="s">
        <v>58</v>
      </c>
      <c r="B66" s="100" t="s">
        <v>218</v>
      </c>
      <c r="C66" s="104"/>
      <c r="D66" s="104"/>
      <c r="E66" s="104"/>
      <c r="F66" s="104"/>
      <c r="G66" s="94"/>
      <c r="K66" s="111"/>
    </row>
    <row r="67" customFormat="1" spans="1:11">
      <c r="A67" s="99" t="s">
        <v>58</v>
      </c>
      <c r="B67" s="100" t="s">
        <v>219</v>
      </c>
      <c r="C67" s="104"/>
      <c r="D67" s="104"/>
      <c r="E67" s="104"/>
      <c r="F67" s="104"/>
      <c r="G67" s="94"/>
      <c r="K67" s="111"/>
    </row>
    <row r="68" customFormat="1" spans="1:15">
      <c r="A68" s="99" t="s">
        <v>58</v>
      </c>
      <c r="B68" s="100" t="s">
        <v>220</v>
      </c>
      <c r="C68" s="104"/>
      <c r="D68" s="104"/>
      <c r="E68" s="104"/>
      <c r="F68" s="104"/>
      <c r="G68" s="94"/>
      <c r="K68" s="111"/>
      <c r="O68" t="str">
        <f>B68&amp;C68&amp;"个项目，建设规模"&amp;E68&amp;D68&amp;"，计划投资"&amp;F68&amp;"万元。"</f>
        <v>其他（防洪工程、排碱渠，渠道清淤）个项目，建设规模，计划投资万元。</v>
      </c>
    </row>
    <row r="69" s="78" customFormat="1" spans="1:15">
      <c r="A69" s="96" t="s">
        <v>41</v>
      </c>
      <c r="B69" s="96" t="s">
        <v>221</v>
      </c>
      <c r="C69" s="112">
        <f t="shared" ref="C69:F69" si="14">C70+C71+C72+C73</f>
        <v>3</v>
      </c>
      <c r="D69" s="112" t="e">
        <f t="shared" si="14"/>
        <v>#VALUE!</v>
      </c>
      <c r="E69" s="112">
        <f t="shared" si="14"/>
        <v>31.564</v>
      </c>
      <c r="F69" s="112">
        <f t="shared" si="14"/>
        <v>1950</v>
      </c>
      <c r="G69" s="94">
        <f>F69/$F$5</f>
        <v>0.148498904535004</v>
      </c>
      <c r="H69"/>
      <c r="I69"/>
      <c r="J69"/>
      <c r="K69" s="111">
        <v>0</v>
      </c>
      <c r="N69" s="109" t="s">
        <v>290</v>
      </c>
      <c r="O69" s="78" t="str">
        <f>N69&amp;B69&amp;"类项目"&amp;C69&amp;"个，计划投资"&amp;F69&amp;"万元，其中："</f>
        <v>2.人居环境整治类项目3个，计划投资1950万元，其中：</v>
      </c>
    </row>
    <row r="70" customFormat="1" spans="1:11">
      <c r="A70" s="99" t="s">
        <v>58</v>
      </c>
      <c r="B70" s="100" t="s">
        <v>222</v>
      </c>
      <c r="C70" s="104"/>
      <c r="D70" s="104"/>
      <c r="E70" s="104"/>
      <c r="F70" s="104"/>
      <c r="G70" s="94"/>
      <c r="K70" s="111"/>
    </row>
    <row r="71" customFormat="1" spans="1:15">
      <c r="A71" s="99" t="s">
        <v>58</v>
      </c>
      <c r="B71" s="100" t="s">
        <v>223</v>
      </c>
      <c r="C71" s="104">
        <v>3</v>
      </c>
      <c r="D71" s="104" t="s">
        <v>292</v>
      </c>
      <c r="E71" s="104">
        <v>31.564</v>
      </c>
      <c r="F71" s="104">
        <v>1950</v>
      </c>
      <c r="G71" s="94">
        <f>F71/$F$5</f>
        <v>0.148498904535004</v>
      </c>
      <c r="K71" s="111"/>
      <c r="O71" t="str">
        <f>B71&amp;C71&amp;"个项目，建设规模"&amp;E71&amp;D71&amp;"，计划投资"&amp;F71&amp;"万元；"</f>
        <v>农村污水治理3个项目，建设规模31.564公里，计划投资1950万元；</v>
      </c>
    </row>
    <row r="72" customFormat="1" spans="1:15">
      <c r="A72" s="99" t="s">
        <v>58</v>
      </c>
      <c r="B72" s="100" t="s">
        <v>230</v>
      </c>
      <c r="C72" s="104"/>
      <c r="D72" s="104"/>
      <c r="E72" s="104"/>
      <c r="F72" s="104"/>
      <c r="G72" s="94"/>
      <c r="K72" s="111"/>
      <c r="O72" t="str">
        <f>B72&amp;C72&amp;"个项目，建设规模"&amp;E72&amp;D72&amp;"，计划投资"&amp;F72&amp;"万元；"</f>
        <v>农村垃圾治理个项目，建设规模，计划投资万元；</v>
      </c>
    </row>
    <row r="73" customFormat="1" spans="1:15">
      <c r="A73" s="99" t="s">
        <v>58</v>
      </c>
      <c r="B73" s="100" t="s">
        <v>231</v>
      </c>
      <c r="C73" s="104"/>
      <c r="D73" s="104"/>
      <c r="E73" s="104"/>
      <c r="F73" s="104"/>
      <c r="G73" s="94"/>
      <c r="K73" s="111"/>
      <c r="O73" t="str">
        <f>B73&amp;C73&amp;"个项目，建设规模"&amp;E73&amp;D73&amp;"，计划投资"&amp;F73&amp;"万元。"</f>
        <v>村容村貌提升个项目，建设规模，计划投资万元。</v>
      </c>
    </row>
    <row r="74" s="78" customFormat="1" spans="1:14">
      <c r="A74" s="96" t="s">
        <v>41</v>
      </c>
      <c r="B74" s="96" t="s">
        <v>232</v>
      </c>
      <c r="C74" s="113">
        <f t="shared" ref="C74:F74" si="15">C75+C76+C77+C78+C79+C80</f>
        <v>0</v>
      </c>
      <c r="D74" s="113">
        <f t="shared" si="15"/>
        <v>0</v>
      </c>
      <c r="E74" s="113">
        <f t="shared" si="15"/>
        <v>0</v>
      </c>
      <c r="F74" s="113">
        <f t="shared" si="15"/>
        <v>0</v>
      </c>
      <c r="G74" s="94"/>
      <c r="H74"/>
      <c r="I74"/>
      <c r="J74"/>
      <c r="K74" s="115">
        <v>0</v>
      </c>
      <c r="N74" s="109"/>
    </row>
    <row r="75" customFormat="1" spans="1:11">
      <c r="A75" s="99" t="s">
        <v>58</v>
      </c>
      <c r="B75" s="100" t="s">
        <v>233</v>
      </c>
      <c r="C75" s="104"/>
      <c r="D75" s="104"/>
      <c r="E75" s="104"/>
      <c r="F75" s="104"/>
      <c r="G75" s="94"/>
      <c r="K75" s="111"/>
    </row>
    <row r="76" customFormat="1" spans="1:11">
      <c r="A76" s="99" t="s">
        <v>58</v>
      </c>
      <c r="B76" s="100" t="s">
        <v>234</v>
      </c>
      <c r="C76" s="104"/>
      <c r="D76" s="104"/>
      <c r="E76" s="104"/>
      <c r="F76" s="104"/>
      <c r="G76" s="94"/>
      <c r="K76" s="111"/>
    </row>
    <row r="77" customFormat="1" ht="24" spans="1:11">
      <c r="A77" s="99" t="s">
        <v>58</v>
      </c>
      <c r="B77" s="100" t="s">
        <v>235</v>
      </c>
      <c r="C77" s="104"/>
      <c r="D77" s="104"/>
      <c r="E77" s="104"/>
      <c r="F77" s="104"/>
      <c r="G77" s="94"/>
      <c r="K77" s="111"/>
    </row>
    <row r="78" customFormat="1" spans="1:11">
      <c r="A78" s="99" t="s">
        <v>58</v>
      </c>
      <c r="B78" s="100" t="s">
        <v>236</v>
      </c>
      <c r="C78" s="104"/>
      <c r="D78" s="104"/>
      <c r="E78" s="104"/>
      <c r="F78" s="104"/>
      <c r="G78" s="94"/>
      <c r="K78" s="111"/>
    </row>
    <row r="79" customFormat="1" spans="1:11">
      <c r="A79" s="99" t="s">
        <v>58</v>
      </c>
      <c r="B79" s="100" t="s">
        <v>237</v>
      </c>
      <c r="C79" s="104"/>
      <c r="D79" s="104"/>
      <c r="E79" s="104"/>
      <c r="F79" s="104"/>
      <c r="G79" s="94"/>
      <c r="K79" s="111"/>
    </row>
    <row r="80" customFormat="1" ht="36" spans="1:11">
      <c r="A80" s="99" t="s">
        <v>58</v>
      </c>
      <c r="B80" s="100" t="s">
        <v>238</v>
      </c>
      <c r="C80" s="104"/>
      <c r="D80" s="104"/>
      <c r="E80" s="104"/>
      <c r="F80" s="104"/>
      <c r="G80" s="94"/>
      <c r="K80" s="111"/>
    </row>
    <row r="81" s="79" customFormat="1" spans="1:15">
      <c r="A81" s="91" t="s">
        <v>39</v>
      </c>
      <c r="B81" s="92" t="s">
        <v>239</v>
      </c>
      <c r="C81" s="114">
        <f t="shared" ref="C81:F81" si="16">C82</f>
        <v>0</v>
      </c>
      <c r="D81" s="114">
        <f t="shared" si="16"/>
        <v>0</v>
      </c>
      <c r="E81" s="114">
        <f t="shared" si="16"/>
        <v>0</v>
      </c>
      <c r="F81" s="114">
        <f t="shared" si="16"/>
        <v>0</v>
      </c>
      <c r="G81" s="94"/>
      <c r="H81"/>
      <c r="I81"/>
      <c r="J81"/>
      <c r="K81" s="111">
        <v>0</v>
      </c>
      <c r="L81" s="110">
        <v>0.17</v>
      </c>
      <c r="M81" s="110" t="s">
        <v>284</v>
      </c>
      <c r="N81" s="110" t="s">
        <v>296</v>
      </c>
      <c r="O81" s="110" t="str">
        <f>N81&amp;B81&amp;"类项目"&amp;C81&amp;"个项目，计划投资"&amp;F81&amp;"万元，投资占比"&amp;L81&amp;M81&amp;"。"</f>
        <v>（四）易地搬迁后扶类项目0个项目，计划投资0万元，投资占比0.17%。</v>
      </c>
    </row>
    <row r="82" s="78" customFormat="1" spans="1:15">
      <c r="A82" s="95" t="s">
        <v>41</v>
      </c>
      <c r="B82" s="96" t="s">
        <v>239</v>
      </c>
      <c r="C82" s="112">
        <f t="shared" ref="C82:F82" si="17">C83+C84+C85+C86+C87+C88</f>
        <v>0</v>
      </c>
      <c r="D82" s="112">
        <f t="shared" si="17"/>
        <v>0</v>
      </c>
      <c r="E82" s="112">
        <f t="shared" si="17"/>
        <v>0</v>
      </c>
      <c r="F82" s="112">
        <f t="shared" si="17"/>
        <v>0</v>
      </c>
      <c r="G82" s="94"/>
      <c r="H82"/>
      <c r="I82"/>
      <c r="J82"/>
      <c r="K82" s="111">
        <v>0</v>
      </c>
      <c r="N82" s="109" t="s">
        <v>286</v>
      </c>
      <c r="O82" s="78" t="str">
        <f>N82&amp;B82&amp;"类项目"&amp;C82&amp;"个，计划投资"&amp;F82&amp;"万元，其中："</f>
        <v>1.易地搬迁后扶类项目0个，计划投资0万元，其中：</v>
      </c>
    </row>
    <row r="83" customFormat="1" spans="1:11">
      <c r="A83" s="99" t="s">
        <v>58</v>
      </c>
      <c r="B83" s="100" t="s">
        <v>240</v>
      </c>
      <c r="C83" s="104"/>
      <c r="D83" s="104"/>
      <c r="E83" s="104"/>
      <c r="F83" s="104"/>
      <c r="G83" s="94"/>
      <c r="K83" s="111"/>
    </row>
    <row r="84" customFormat="1" spans="1:11">
      <c r="A84" s="99" t="s">
        <v>58</v>
      </c>
      <c r="B84" s="100" t="s">
        <v>241</v>
      </c>
      <c r="C84" s="104"/>
      <c r="D84" s="104"/>
      <c r="E84" s="104"/>
      <c r="F84" s="104"/>
      <c r="G84" s="94"/>
      <c r="K84" s="111"/>
    </row>
    <row r="85" customFormat="1" spans="1:11">
      <c r="A85" s="99" t="s">
        <v>58</v>
      </c>
      <c r="B85" s="100" t="s">
        <v>242</v>
      </c>
      <c r="C85" s="104"/>
      <c r="D85" s="104"/>
      <c r="E85" s="104"/>
      <c r="F85" s="104"/>
      <c r="G85" s="94"/>
      <c r="K85" s="111"/>
    </row>
    <row r="86" customFormat="1" spans="1:11">
      <c r="A86" s="99" t="s">
        <v>58</v>
      </c>
      <c r="B86" s="100" t="s">
        <v>243</v>
      </c>
      <c r="C86" s="104"/>
      <c r="D86" s="104"/>
      <c r="E86" s="104"/>
      <c r="F86" s="104"/>
      <c r="G86" s="94"/>
      <c r="K86" s="111"/>
    </row>
    <row r="87" customFormat="1" spans="1:15">
      <c r="A87" s="99" t="s">
        <v>58</v>
      </c>
      <c r="B87" s="100" t="s">
        <v>244</v>
      </c>
      <c r="C87" s="104"/>
      <c r="D87" s="104"/>
      <c r="E87" s="104"/>
      <c r="F87" s="104"/>
      <c r="G87" s="94"/>
      <c r="K87" s="111"/>
      <c r="O87" t="str">
        <f>B87&amp;C87&amp;"个项目，建设规模"&amp;E87&amp;D87&amp;"，计划投资"&amp;F87&amp;"万元。"</f>
        <v>必要基础设施建设个项目，建设规模，计划投资万元。</v>
      </c>
    </row>
    <row r="88" customFormat="1" spans="1:11">
      <c r="A88" s="99" t="s">
        <v>58</v>
      </c>
      <c r="B88" s="100" t="s">
        <v>245</v>
      </c>
      <c r="C88" s="104"/>
      <c r="D88" s="104"/>
      <c r="E88" s="104"/>
      <c r="F88" s="104"/>
      <c r="G88" s="94"/>
      <c r="K88" s="111"/>
    </row>
    <row r="89" s="79" customFormat="1" spans="1:15">
      <c r="A89" s="91" t="s">
        <v>39</v>
      </c>
      <c r="B89" s="92" t="s">
        <v>246</v>
      </c>
      <c r="C89" s="114">
        <f t="shared" ref="C89:F89" si="18">C90+C94+C92</f>
        <v>1</v>
      </c>
      <c r="D89" s="114" t="e">
        <f t="shared" si="18"/>
        <v>#VALUE!</v>
      </c>
      <c r="E89" s="114">
        <f t="shared" si="18"/>
        <v>850</v>
      </c>
      <c r="F89" s="114">
        <f t="shared" si="18"/>
        <v>255</v>
      </c>
      <c r="G89" s="94">
        <f>F89/$F$5</f>
        <v>0.0194190875161159</v>
      </c>
      <c r="H89"/>
      <c r="I89"/>
      <c r="J89"/>
      <c r="K89" s="111">
        <v>0</v>
      </c>
      <c r="L89" s="110">
        <v>1.18</v>
      </c>
      <c r="M89" s="110" t="s">
        <v>284</v>
      </c>
      <c r="N89" s="110" t="s">
        <v>297</v>
      </c>
      <c r="O89" s="110" t="str">
        <f>N89&amp;B89&amp;"类项目"&amp;C89&amp;"个项目，计划投资"&amp;F89&amp;"万元，投资占比"&amp;L89&amp;M89&amp;"。"</f>
        <v>（五）巩固三保障成果类项目1个项目，计划投资255万元，投资占比1.18%。</v>
      </c>
    </row>
    <row r="90" s="78" customFormat="1" spans="1:14">
      <c r="A90" s="96" t="s">
        <v>41</v>
      </c>
      <c r="B90" s="96" t="s">
        <v>247</v>
      </c>
      <c r="C90" s="112">
        <f t="shared" ref="C90:F90" si="19">C91</f>
        <v>0</v>
      </c>
      <c r="D90" s="112">
        <f t="shared" si="19"/>
        <v>0</v>
      </c>
      <c r="E90" s="112">
        <f t="shared" si="19"/>
        <v>0</v>
      </c>
      <c r="F90" s="112">
        <f t="shared" si="19"/>
        <v>0</v>
      </c>
      <c r="G90" s="94"/>
      <c r="H90"/>
      <c r="I90"/>
      <c r="J90"/>
      <c r="K90" s="111">
        <v>0</v>
      </c>
      <c r="N90" s="109"/>
    </row>
    <row r="91" customFormat="1" spans="1:11">
      <c r="A91" s="99" t="s">
        <v>58</v>
      </c>
      <c r="B91" s="100" t="s">
        <v>248</v>
      </c>
      <c r="C91" s="104"/>
      <c r="D91" s="104"/>
      <c r="E91" s="104"/>
      <c r="F91" s="104"/>
      <c r="G91" s="94"/>
      <c r="K91" s="111"/>
    </row>
    <row r="92" s="78" customFormat="1" spans="1:15">
      <c r="A92" s="96" t="s">
        <v>41</v>
      </c>
      <c r="B92" s="96" t="s">
        <v>249</v>
      </c>
      <c r="C92" s="112">
        <f t="shared" ref="C92:F92" si="20">C93</f>
        <v>1</v>
      </c>
      <c r="D92" s="112" t="str">
        <f t="shared" si="20"/>
        <v>人</v>
      </c>
      <c r="E92" s="112">
        <f t="shared" si="20"/>
        <v>850</v>
      </c>
      <c r="F92" s="112">
        <f t="shared" si="20"/>
        <v>255</v>
      </c>
      <c r="G92" s="94">
        <f>F92/$F$5</f>
        <v>0.0194190875161159</v>
      </c>
      <c r="H92"/>
      <c r="I92"/>
      <c r="J92"/>
      <c r="K92" s="111">
        <v>0</v>
      </c>
      <c r="N92" s="109" t="s">
        <v>286</v>
      </c>
      <c r="O92" s="78" t="str">
        <f>N92&amp;B92&amp;"类项目"&amp;C92&amp;"个，计划投资"&amp;F92&amp;"万元，其中："</f>
        <v>1.教育类项目1个，计划投资255万元，其中：</v>
      </c>
    </row>
    <row r="93" customFormat="1" spans="1:15">
      <c r="A93" s="99" t="s">
        <v>58</v>
      </c>
      <c r="B93" s="100" t="s">
        <v>250</v>
      </c>
      <c r="C93" s="104">
        <v>1</v>
      </c>
      <c r="D93" s="104" t="s">
        <v>24</v>
      </c>
      <c r="E93" s="104">
        <v>850</v>
      </c>
      <c r="F93" s="104">
        <v>255</v>
      </c>
      <c r="G93" s="94">
        <f>F93/$F$5</f>
        <v>0.0194190875161159</v>
      </c>
      <c r="K93" s="111"/>
      <c r="O93" t="str">
        <f>B93&amp;C93&amp;"个项目，建设规模"&amp;E93&amp;D93&amp;"，计划投资"&amp;F93&amp;"万元。"</f>
        <v>享受"雨露计划+"职业教育补助1个项目，建设规模850人，计划投资255万元。</v>
      </c>
    </row>
    <row r="94" s="78" customFormat="1" spans="1:14">
      <c r="A94" s="96" t="s">
        <v>41</v>
      </c>
      <c r="B94" s="96" t="s">
        <v>260</v>
      </c>
      <c r="C94" s="112">
        <f t="shared" ref="C94:F94" si="21">C95</f>
        <v>0</v>
      </c>
      <c r="D94" s="112">
        <f t="shared" si="21"/>
        <v>0</v>
      </c>
      <c r="E94" s="112">
        <f t="shared" si="21"/>
        <v>0</v>
      </c>
      <c r="F94" s="112">
        <f t="shared" si="21"/>
        <v>0</v>
      </c>
      <c r="G94" s="94"/>
      <c r="H94"/>
      <c r="I94"/>
      <c r="J94"/>
      <c r="K94" s="111">
        <v>0</v>
      </c>
      <c r="N94" s="109"/>
    </row>
    <row r="95" customFormat="1" spans="1:11">
      <c r="A95" s="99" t="s">
        <v>58</v>
      </c>
      <c r="B95" s="100" t="s">
        <v>261</v>
      </c>
      <c r="C95" s="104"/>
      <c r="D95" s="104"/>
      <c r="E95" s="104"/>
      <c r="F95" s="104"/>
      <c r="G95" s="94"/>
      <c r="K95" s="111"/>
    </row>
    <row r="96" s="79" customFormat="1" spans="1:11">
      <c r="A96" s="91" t="s">
        <v>39</v>
      </c>
      <c r="B96" s="92" t="s">
        <v>262</v>
      </c>
      <c r="C96" s="114">
        <f t="shared" ref="C96:F96" si="22">C97</f>
        <v>0</v>
      </c>
      <c r="D96" s="114">
        <f t="shared" si="22"/>
        <v>0</v>
      </c>
      <c r="E96" s="114">
        <f t="shared" si="22"/>
        <v>0</v>
      </c>
      <c r="F96" s="114">
        <f t="shared" si="22"/>
        <v>0</v>
      </c>
      <c r="G96" s="94"/>
      <c r="H96"/>
      <c r="I96"/>
      <c r="J96"/>
      <c r="K96" s="111">
        <v>0</v>
      </c>
    </row>
    <row r="97" s="78" customFormat="1" spans="1:14">
      <c r="A97" s="95" t="s">
        <v>41</v>
      </c>
      <c r="B97" s="96" t="s">
        <v>262</v>
      </c>
      <c r="C97" s="112">
        <f t="shared" ref="C97:F97" si="23">C98</f>
        <v>0</v>
      </c>
      <c r="D97" s="112">
        <f t="shared" si="23"/>
        <v>0</v>
      </c>
      <c r="E97" s="112">
        <f t="shared" si="23"/>
        <v>0</v>
      </c>
      <c r="F97" s="112">
        <f t="shared" si="23"/>
        <v>0</v>
      </c>
      <c r="G97" s="94"/>
      <c r="H97"/>
      <c r="I97"/>
      <c r="J97"/>
      <c r="K97" s="111">
        <v>0</v>
      </c>
      <c r="N97" s="109"/>
    </row>
    <row r="98" customFormat="1" spans="1:11">
      <c r="A98" s="99" t="s">
        <v>58</v>
      </c>
      <c r="B98" s="100" t="s">
        <v>262</v>
      </c>
      <c r="C98" s="104"/>
      <c r="D98" s="104"/>
      <c r="E98" s="104"/>
      <c r="F98" s="104"/>
      <c r="G98" s="94"/>
      <c r="K98" s="111"/>
    </row>
    <row r="99" s="79" customFormat="1" spans="1:15">
      <c r="A99" s="91" t="s">
        <v>39</v>
      </c>
      <c r="B99" s="92" t="s">
        <v>79</v>
      </c>
      <c r="C99" s="114">
        <f t="shared" ref="C99:F99" si="24">C100</f>
        <v>1</v>
      </c>
      <c r="D99" s="114" t="e">
        <f t="shared" si="24"/>
        <v>#VALUE!</v>
      </c>
      <c r="E99" s="114">
        <f t="shared" si="24"/>
        <v>3696</v>
      </c>
      <c r="F99" s="114">
        <f t="shared" si="24"/>
        <v>37</v>
      </c>
      <c r="G99" s="94">
        <f>F99/$F$5</f>
        <v>0.00281767152194623</v>
      </c>
      <c r="H99"/>
      <c r="I99"/>
      <c r="J99"/>
      <c r="K99" s="111">
        <v>0</v>
      </c>
      <c r="L99" s="110">
        <v>0.04</v>
      </c>
      <c r="M99" s="110" t="s">
        <v>284</v>
      </c>
      <c r="N99" s="110" t="s">
        <v>298</v>
      </c>
      <c r="O99" s="110" t="str">
        <f>N99&amp;B99&amp;"类项目"&amp;C99&amp;"个项目，计划投资"&amp;F99&amp;"万元，投资占比"&amp;L99&amp;M99&amp;"。"</f>
        <v>（六）其他类项目1个项目，计划投资37万元，投资占比0.04%。</v>
      </c>
    </row>
    <row r="100" s="78" customFormat="1" spans="1:15">
      <c r="A100" s="95" t="s">
        <v>41</v>
      </c>
      <c r="B100" s="96" t="s">
        <v>79</v>
      </c>
      <c r="C100" s="112">
        <f t="shared" ref="C100:F100" si="25">C101+C102+C103</f>
        <v>1</v>
      </c>
      <c r="D100" s="112" t="e">
        <f t="shared" si="25"/>
        <v>#VALUE!</v>
      </c>
      <c r="E100" s="112">
        <f t="shared" si="25"/>
        <v>3696</v>
      </c>
      <c r="F100" s="112">
        <f t="shared" si="25"/>
        <v>37</v>
      </c>
      <c r="G100" s="94">
        <f>F100/$F$5</f>
        <v>0.00281767152194623</v>
      </c>
      <c r="H100"/>
      <c r="I100"/>
      <c r="J100"/>
      <c r="K100" s="111">
        <v>0</v>
      </c>
      <c r="N100" s="109" t="s">
        <v>286</v>
      </c>
      <c r="O100" s="78" t="str">
        <f>N100&amp;B100&amp;"类项目"&amp;C100&amp;"个，计划投资"&amp;F100&amp;"万元，其中："</f>
        <v>1.其他类项目1个，计划投资37万元，其中：</v>
      </c>
    </row>
    <row r="101" customFormat="1" spans="1:11">
      <c r="A101" s="99" t="s">
        <v>58</v>
      </c>
      <c r="B101" s="100" t="s">
        <v>263</v>
      </c>
      <c r="C101" s="104"/>
      <c r="D101" s="104"/>
      <c r="E101" s="104"/>
      <c r="F101" s="104"/>
      <c r="G101" s="94"/>
      <c r="K101" s="111"/>
    </row>
    <row r="102" customFormat="1" spans="1:15">
      <c r="A102" s="99" t="s">
        <v>58</v>
      </c>
      <c r="B102" s="100" t="s">
        <v>264</v>
      </c>
      <c r="C102" s="104">
        <v>1</v>
      </c>
      <c r="D102" s="104" t="s">
        <v>23</v>
      </c>
      <c r="E102" s="104">
        <v>3696</v>
      </c>
      <c r="F102" s="104">
        <v>37</v>
      </c>
      <c r="G102" s="94">
        <f>F102/$F$5</f>
        <v>0.00281767152194623</v>
      </c>
      <c r="K102" s="111"/>
      <c r="O102" t="str">
        <f>B102&amp;C102&amp;"个项目，建设规模"&amp;E102&amp;D102&amp;"，计划投资"&amp;F102&amp;"万元。"</f>
        <v>困难群众饮用低氟茶1个项目，建设规模3696户，计划投资37万元。</v>
      </c>
    </row>
    <row r="103" customFormat="1" spans="1:11">
      <c r="A103" s="99" t="s">
        <v>58</v>
      </c>
      <c r="B103" s="100" t="s">
        <v>274</v>
      </c>
      <c r="C103" s="104"/>
      <c r="D103" s="104"/>
      <c r="E103" s="104"/>
      <c r="F103" s="104"/>
      <c r="G103" s="94">
        <f>F103/$F$5</f>
        <v>0</v>
      </c>
      <c r="K103" s="111"/>
    </row>
  </sheetData>
  <autoFilter ref="A4:O103"/>
  <mergeCells count="7">
    <mergeCell ref="A2:G2"/>
    <mergeCell ref="D3:E3"/>
    <mergeCell ref="F3:G3"/>
    <mergeCell ref="A5:B5"/>
    <mergeCell ref="A3:A4"/>
    <mergeCell ref="B3:B4"/>
    <mergeCell ref="C3:C4"/>
  </mergeCells>
  <printOptions horizontalCentered="1"/>
  <pageMargins left="0.554166666666667" right="0.554166666666667" top="0.668055555555556" bottom="0.393055555555556" header="0.5" footer="0.313888888888889"/>
  <pageSetup paperSize="9" scale="87" fitToHeight="0" orientation="portrait" horizontalDpi="600"/>
  <headerFooter>
    <oddFooter>&amp;C第 &amp;P 页，共 &amp;N 页</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O103"/>
  <sheetViews>
    <sheetView view="pageBreakPreview" zoomScale="70" zoomScaleNormal="100" zoomScaleSheetLayoutView="70" workbookViewId="0">
      <pane xSplit="1" ySplit="5" topLeftCell="B12" activePane="bottomRight" state="frozen"/>
      <selection/>
      <selection pane="topRight"/>
      <selection pane="bottomLeft"/>
      <selection pane="bottomRight" activeCell="U12" sqref="U12"/>
    </sheetView>
  </sheetViews>
  <sheetFormatPr defaultColWidth="8.8" defaultRowHeight="13.5"/>
  <cols>
    <col min="1" max="1" width="9.44166666666667" customWidth="1"/>
    <col min="2" max="2" width="36.25" customWidth="1"/>
    <col min="3" max="3" width="7.60833333333333" customWidth="1"/>
    <col min="4" max="4" width="10.7666666666667" customWidth="1"/>
    <col min="5" max="5" width="10.5583333333333" customWidth="1"/>
    <col min="6" max="6" width="14.6" customWidth="1"/>
    <col min="7" max="7" width="17.25" customWidth="1"/>
    <col min="8" max="21" width="8.8" hidden="1" customWidth="1"/>
  </cols>
  <sheetData>
    <row r="1" customFormat="1" spans="1:1">
      <c r="A1" s="80" t="s">
        <v>0</v>
      </c>
    </row>
    <row r="2" s="73" customFormat="1" ht="36" customHeight="1" spans="1:7">
      <c r="A2" s="81" t="s">
        <v>357</v>
      </c>
      <c r="B2" s="81"/>
      <c r="C2" s="81"/>
      <c r="D2" s="81"/>
      <c r="E2" s="81"/>
      <c r="F2" s="81"/>
      <c r="G2" s="81"/>
    </row>
    <row r="3" s="74" customFormat="1" ht="21" customHeight="1" spans="1:7">
      <c r="A3" s="82" t="s">
        <v>3</v>
      </c>
      <c r="B3" s="82" t="s">
        <v>276</v>
      </c>
      <c r="C3" s="82" t="s">
        <v>277</v>
      </c>
      <c r="D3" s="83" t="s">
        <v>278</v>
      </c>
      <c r="E3" s="84"/>
      <c r="F3" s="85" t="s">
        <v>279</v>
      </c>
      <c r="G3" s="86"/>
    </row>
    <row r="4" s="74" customFormat="1" ht="35" customHeight="1" spans="1:7">
      <c r="A4" s="82"/>
      <c r="B4" s="82"/>
      <c r="C4" s="87"/>
      <c r="D4" s="82" t="s">
        <v>280</v>
      </c>
      <c r="E4" s="88" t="s">
        <v>281</v>
      </c>
      <c r="F4" s="85" t="s">
        <v>282</v>
      </c>
      <c r="G4" s="86" t="s">
        <v>283</v>
      </c>
    </row>
    <row r="5" s="75" customFormat="1" ht="23" customHeight="1" spans="1:12">
      <c r="A5" s="30" t="s">
        <v>38</v>
      </c>
      <c r="B5" s="31"/>
      <c r="C5" s="89">
        <f t="shared" ref="C5:G5" si="0">C6+C41+C58+C81+C89+C96+C99</f>
        <v>24</v>
      </c>
      <c r="D5" s="89" t="e">
        <f t="shared" si="0"/>
        <v>#VALUE!</v>
      </c>
      <c r="E5" s="89">
        <f t="shared" si="0"/>
        <v>14600.251</v>
      </c>
      <c r="F5" s="89">
        <f t="shared" si="0"/>
        <v>16131.41</v>
      </c>
      <c r="G5" s="90">
        <f t="shared" si="0"/>
        <v>1</v>
      </c>
      <c r="K5" s="105">
        <v>0</v>
      </c>
      <c r="L5" s="75">
        <v>100</v>
      </c>
    </row>
    <row r="6" s="76" customFormat="1" ht="14.25" spans="1:15">
      <c r="A6" s="91" t="s">
        <v>39</v>
      </c>
      <c r="B6" s="92" t="s">
        <v>40</v>
      </c>
      <c r="C6" s="93">
        <f t="shared" ref="C6:F6" si="1">C7+C21+C26+C30+C35+C14</f>
        <v>16</v>
      </c>
      <c r="D6" s="93" t="e">
        <f t="shared" si="1"/>
        <v>#VALUE!</v>
      </c>
      <c r="E6" s="93">
        <f t="shared" si="1"/>
        <v>10008.507</v>
      </c>
      <c r="F6" s="93">
        <f t="shared" si="1"/>
        <v>10410</v>
      </c>
      <c r="G6" s="94">
        <f>F6/$F$5</f>
        <v>0.645324866208224</v>
      </c>
      <c r="H6" s="73"/>
      <c r="I6" s="73"/>
      <c r="J6" s="73"/>
      <c r="K6" s="106">
        <v>0</v>
      </c>
      <c r="L6" s="76">
        <v>72.94</v>
      </c>
      <c r="M6" s="76" t="s">
        <v>284</v>
      </c>
      <c r="N6" s="76" t="s">
        <v>285</v>
      </c>
      <c r="O6" s="76" t="str">
        <f>N6&amp;B6&amp;"类项目"&amp;C6&amp;"个项目，计划投资"&amp;F6&amp;"万元，投资占比"&amp;L6&amp;M6&amp;"。"</f>
        <v>（一）产业发展类项目16个项目，计划投资10410万元，投资占比72.94%。</v>
      </c>
    </row>
    <row r="7" s="77" customFormat="1" ht="14.25" spans="1:15">
      <c r="A7" s="95" t="s">
        <v>41</v>
      </c>
      <c r="B7" s="96" t="s">
        <v>42</v>
      </c>
      <c r="C7" s="97">
        <f>C8+C9+C10+C11+C12+C13</f>
        <v>4</v>
      </c>
      <c r="D7" s="98" t="e">
        <f>D8+D9+D10+D11+D12+D13</f>
        <v>#VALUE!</v>
      </c>
      <c r="E7" s="98">
        <f>E8+E9+E10+E11+E12+E13</f>
        <v>4800</v>
      </c>
      <c r="F7" s="98">
        <f>F8+F9+F10+F11+F12+F13</f>
        <v>2500</v>
      </c>
      <c r="G7" s="98">
        <f>G8+G9+G10+G11+G12+G13</f>
        <v>0.00241764359098182</v>
      </c>
      <c r="H7" s="73"/>
      <c r="I7" s="73"/>
      <c r="J7" s="73"/>
      <c r="K7" s="106">
        <v>0</v>
      </c>
      <c r="N7" s="107" t="s">
        <v>286</v>
      </c>
      <c r="O7" s="77" t="str">
        <f>N7&amp;B7&amp;C7&amp;"个，计划投资"&amp;F7&amp;"万元，其中："</f>
        <v>1.产业到户奖补4个，计划投资2500万元，其中：</v>
      </c>
    </row>
    <row r="8" s="73" customFormat="1" ht="14.25" spans="1:15">
      <c r="A8" s="99" t="s">
        <v>58</v>
      </c>
      <c r="B8" s="100" t="s">
        <v>59</v>
      </c>
      <c r="C8" s="62">
        <v>1</v>
      </c>
      <c r="D8" s="62" t="s">
        <v>23</v>
      </c>
      <c r="E8" s="62">
        <v>350</v>
      </c>
      <c r="F8" s="62">
        <v>39</v>
      </c>
      <c r="G8" s="94">
        <f>F8/$F$5</f>
        <v>0.00241764359098182</v>
      </c>
      <c r="H8" s="100"/>
      <c r="I8" s="100"/>
      <c r="J8" s="100"/>
      <c r="K8" s="108"/>
      <c r="O8" s="73" t="str">
        <f t="shared" ref="O8:O11" si="2">B8&amp;C8&amp;"个项目，建设规模"&amp;E8&amp;D8&amp;"，计划投资"&amp;F8&amp;"万元；"</f>
        <v>种植业1个项目，建设规模350户，计划投资39万元；</v>
      </c>
    </row>
    <row r="9" s="73" customFormat="1" ht="14.25" spans="1:15">
      <c r="A9" s="99" t="s">
        <v>58</v>
      </c>
      <c r="B9" s="100" t="s">
        <v>60</v>
      </c>
      <c r="C9" s="62">
        <v>1</v>
      </c>
      <c r="D9" s="62" t="s">
        <v>23</v>
      </c>
      <c r="E9" s="62">
        <v>3600</v>
      </c>
      <c r="F9" s="62">
        <v>2346</v>
      </c>
      <c r="G9" s="94"/>
      <c r="H9" s="100"/>
      <c r="I9" s="100"/>
      <c r="J9" s="100"/>
      <c r="K9" s="108"/>
      <c r="O9" s="73" t="str">
        <f t="shared" si="2"/>
        <v>畜牧业1个项目，建设规模3600户，计划投资2346万元；</v>
      </c>
    </row>
    <row r="10" s="73" customFormat="1" ht="14.25" spans="1:11">
      <c r="A10" s="99" t="s">
        <v>58</v>
      </c>
      <c r="B10" s="100" t="s">
        <v>61</v>
      </c>
      <c r="C10" s="62"/>
      <c r="D10" s="62"/>
      <c r="E10" s="62"/>
      <c r="F10" s="62"/>
      <c r="G10" s="94"/>
      <c r="H10" s="100"/>
      <c r="I10" s="100"/>
      <c r="J10" s="100"/>
      <c r="K10" s="108"/>
    </row>
    <row r="11" s="73" customFormat="1" ht="14.25" spans="1:15">
      <c r="A11" s="99" t="s">
        <v>58</v>
      </c>
      <c r="B11" s="100" t="s">
        <v>62</v>
      </c>
      <c r="C11" s="62"/>
      <c r="D11" s="62"/>
      <c r="E11" s="62"/>
      <c r="F11" s="62"/>
      <c r="G11" s="94"/>
      <c r="H11" s="100"/>
      <c r="I11" s="100"/>
      <c r="J11" s="100"/>
      <c r="K11" s="108"/>
      <c r="O11" s="73" t="str">
        <f t="shared" si="2"/>
        <v>渔业个项目，建设规模，计划投资万元；</v>
      </c>
    </row>
    <row r="12" s="73" customFormat="1" ht="14.25" spans="1:15">
      <c r="A12" s="99" t="s">
        <v>58</v>
      </c>
      <c r="B12" s="100" t="s">
        <v>63</v>
      </c>
      <c r="C12" s="62">
        <v>1</v>
      </c>
      <c r="D12" s="62" t="s">
        <v>23</v>
      </c>
      <c r="E12" s="62">
        <v>550</v>
      </c>
      <c r="F12" s="62">
        <v>55</v>
      </c>
      <c r="G12" s="94"/>
      <c r="H12" s="100"/>
      <c r="I12" s="100"/>
      <c r="J12" s="100"/>
      <c r="K12" s="108"/>
      <c r="O12" s="73" t="str">
        <f>B12&amp;C12&amp;"个项目，建设规模"&amp;E12&amp;D12&amp;"，计划投资"&amp;F12&amp;"万元。"</f>
        <v>庭院经济1个项目，建设规模550户，计划投资55万元。</v>
      </c>
    </row>
    <row r="13" customFormat="1" spans="1:11">
      <c r="A13" s="99" t="s">
        <v>58</v>
      </c>
      <c r="B13" s="100" t="s">
        <v>64</v>
      </c>
      <c r="C13" s="62">
        <v>1</v>
      </c>
      <c r="D13" s="62" t="s">
        <v>23</v>
      </c>
      <c r="E13" s="62">
        <v>300</v>
      </c>
      <c r="F13" s="62">
        <v>60</v>
      </c>
      <c r="G13" s="94"/>
      <c r="H13" s="100"/>
      <c r="I13" s="100"/>
      <c r="J13" s="100"/>
      <c r="K13" s="108"/>
    </row>
    <row r="14" customFormat="1" spans="1:11">
      <c r="A14" s="95" t="s">
        <v>41</v>
      </c>
      <c r="B14" s="95" t="s">
        <v>46</v>
      </c>
      <c r="C14" s="99">
        <f t="shared" ref="C14:F14" si="3">C15+C16+C17+C18+C19+C20</f>
        <v>4</v>
      </c>
      <c r="D14" s="99" t="e">
        <f t="shared" si="3"/>
        <v>#VALUE!</v>
      </c>
      <c r="E14" s="99">
        <f t="shared" si="3"/>
        <v>2583</v>
      </c>
      <c r="F14" s="99">
        <f t="shared" si="3"/>
        <v>2550</v>
      </c>
      <c r="G14" s="94">
        <f>F14/$F$5</f>
        <v>0.158076696333427</v>
      </c>
      <c r="H14" s="99"/>
      <c r="I14" s="99"/>
      <c r="J14" s="99"/>
      <c r="K14" s="108"/>
    </row>
    <row r="15" customFormat="1" spans="1:11">
      <c r="A15" s="99" t="s">
        <v>58</v>
      </c>
      <c r="B15" s="99" t="s">
        <v>65</v>
      </c>
      <c r="C15" s="99"/>
      <c r="D15" s="99"/>
      <c r="E15" s="99"/>
      <c r="F15" s="99"/>
      <c r="G15" s="94"/>
      <c r="H15" s="99"/>
      <c r="I15" s="99"/>
      <c r="J15" s="99"/>
      <c r="K15" s="108"/>
    </row>
    <row r="16" customFormat="1" spans="1:11">
      <c r="A16" s="99" t="s">
        <v>58</v>
      </c>
      <c r="B16" s="99" t="s">
        <v>66</v>
      </c>
      <c r="C16" s="99">
        <v>1</v>
      </c>
      <c r="D16" s="99" t="s">
        <v>287</v>
      </c>
      <c r="E16" s="99">
        <v>3</v>
      </c>
      <c r="F16" s="99">
        <v>1156</v>
      </c>
      <c r="G16" s="94">
        <f>F16/$F$5</f>
        <v>0.0716614356711534</v>
      </c>
      <c r="H16" s="99"/>
      <c r="I16" s="99"/>
      <c r="J16" s="99"/>
      <c r="K16" s="108"/>
    </row>
    <row r="17" customFormat="1" spans="1:11">
      <c r="A17" s="99" t="s">
        <v>58</v>
      </c>
      <c r="B17" s="99" t="s">
        <v>75</v>
      </c>
      <c r="C17" s="99"/>
      <c r="D17" s="99"/>
      <c r="E17" s="99"/>
      <c r="F17" s="99"/>
      <c r="G17" s="94"/>
      <c r="H17" s="99"/>
      <c r="I17" s="99"/>
      <c r="J17" s="99"/>
      <c r="K17" s="108"/>
    </row>
    <row r="18" customFormat="1" spans="1:11">
      <c r="A18" s="99" t="s">
        <v>58</v>
      </c>
      <c r="B18" s="99" t="s">
        <v>76</v>
      </c>
      <c r="C18" s="99">
        <v>3</v>
      </c>
      <c r="D18" s="99" t="s">
        <v>288</v>
      </c>
      <c r="E18" s="99">
        <v>2580</v>
      </c>
      <c r="F18" s="99">
        <v>1394</v>
      </c>
      <c r="G18" s="94">
        <f>F18/$F$5</f>
        <v>0.0864152606622732</v>
      </c>
      <c r="H18" s="99"/>
      <c r="I18" s="99"/>
      <c r="J18" s="99"/>
      <c r="K18" s="108"/>
    </row>
    <row r="19" customFormat="1" spans="1:11">
      <c r="A19" s="99" t="s">
        <v>58</v>
      </c>
      <c r="B19" s="99" t="s">
        <v>95</v>
      </c>
      <c r="C19" s="99"/>
      <c r="D19" s="99"/>
      <c r="E19" s="99"/>
      <c r="F19" s="99"/>
      <c r="G19" s="94"/>
      <c r="H19" s="99"/>
      <c r="I19" s="99"/>
      <c r="J19" s="99"/>
      <c r="K19" s="108"/>
    </row>
    <row r="20" customFormat="1" spans="1:11">
      <c r="A20" s="99" t="s">
        <v>58</v>
      </c>
      <c r="B20" s="99" t="s">
        <v>96</v>
      </c>
      <c r="C20" s="99"/>
      <c r="D20" s="99"/>
      <c r="E20" s="99"/>
      <c r="F20" s="99"/>
      <c r="G20" s="94"/>
      <c r="H20" s="99"/>
      <c r="I20" s="99"/>
      <c r="J20" s="99"/>
      <c r="K20" s="108"/>
    </row>
    <row r="21" s="78" customFormat="1" spans="1:15">
      <c r="A21" s="95" t="s">
        <v>41</v>
      </c>
      <c r="B21" s="96" t="s">
        <v>104</v>
      </c>
      <c r="C21" s="101">
        <f t="shared" ref="C21:F21" si="4">C22+C23+C24+C25</f>
        <v>3</v>
      </c>
      <c r="D21" s="101" t="e">
        <f t="shared" si="4"/>
        <v>#VALUE!</v>
      </c>
      <c r="E21" s="101">
        <f t="shared" si="4"/>
        <v>1300</v>
      </c>
      <c r="F21" s="101">
        <f t="shared" si="4"/>
        <v>650</v>
      </c>
      <c r="G21" s="94">
        <f>F21/$F$5</f>
        <v>0.040294059849697</v>
      </c>
      <c r="H21"/>
      <c r="I21"/>
      <c r="J21"/>
      <c r="K21" s="108">
        <v>0</v>
      </c>
      <c r="N21" s="109" t="s">
        <v>290</v>
      </c>
      <c r="O21" s="78" t="str">
        <f>N21&amp;B21&amp;C21&amp;"个，计划投资"&amp;F21&amp;"万元，其中："</f>
        <v>2.加工流通项目3个，计划投资650万元，其中：</v>
      </c>
    </row>
    <row r="22" customFormat="1" spans="1:11">
      <c r="A22" s="99" t="s">
        <v>58</v>
      </c>
      <c r="B22" s="100" t="s">
        <v>105</v>
      </c>
      <c r="C22" s="100"/>
      <c r="D22" s="100"/>
      <c r="E22" s="100"/>
      <c r="F22" s="100"/>
      <c r="G22" s="94"/>
      <c r="H22" s="100"/>
      <c r="I22" s="100"/>
      <c r="J22" s="100"/>
      <c r="K22" s="108"/>
    </row>
    <row r="23" customFormat="1" spans="1:11">
      <c r="A23" s="99" t="s">
        <v>58</v>
      </c>
      <c r="B23" s="100" t="s">
        <v>106</v>
      </c>
      <c r="C23" s="100">
        <v>3</v>
      </c>
      <c r="D23" s="100" t="s">
        <v>358</v>
      </c>
      <c r="E23" s="100">
        <v>1300</v>
      </c>
      <c r="F23" s="100">
        <v>650</v>
      </c>
      <c r="G23" s="94">
        <f>F23/$F$5</f>
        <v>0.040294059849697</v>
      </c>
      <c r="H23" s="100"/>
      <c r="I23" s="100"/>
      <c r="J23" s="100"/>
      <c r="K23" s="108"/>
    </row>
    <row r="24" customFormat="1" spans="1:15">
      <c r="A24" s="99" t="s">
        <v>58</v>
      </c>
      <c r="B24" s="100" t="s">
        <v>117</v>
      </c>
      <c r="C24" s="100"/>
      <c r="D24" s="100"/>
      <c r="E24" s="100"/>
      <c r="F24" s="100"/>
      <c r="G24" s="94"/>
      <c r="H24" s="100"/>
      <c r="I24" s="100"/>
      <c r="J24" s="100"/>
      <c r="K24" s="108"/>
      <c r="O24" t="str">
        <f>B24&amp;C24&amp;"个项目，建设规模"&amp;E24&amp;D24&amp;"，计划投资"&amp;F24&amp;"万元。"</f>
        <v>市场建设和农村电商物流个项目，建设规模，计划投资万元。</v>
      </c>
    </row>
    <row r="25" customFormat="1" spans="1:11">
      <c r="A25" s="99" t="s">
        <v>58</v>
      </c>
      <c r="B25" s="100" t="s">
        <v>118</v>
      </c>
      <c r="C25" s="100"/>
      <c r="D25" s="100"/>
      <c r="E25" s="100"/>
      <c r="F25" s="100"/>
      <c r="G25" s="94"/>
      <c r="H25" s="100"/>
      <c r="I25" s="100"/>
      <c r="J25" s="100"/>
      <c r="K25" s="108"/>
    </row>
    <row r="26" s="78" customFormat="1" spans="1:15">
      <c r="A26" s="95" t="s">
        <v>41</v>
      </c>
      <c r="B26" s="96" t="s">
        <v>119</v>
      </c>
      <c r="C26" s="101">
        <f t="shared" ref="C26:F26" si="5">C27+C28+C29</f>
        <v>4</v>
      </c>
      <c r="D26" s="101" t="e">
        <f t="shared" si="5"/>
        <v>#VALUE!</v>
      </c>
      <c r="E26" s="101">
        <f t="shared" si="5"/>
        <v>25.507</v>
      </c>
      <c r="F26" s="101">
        <f t="shared" si="5"/>
        <v>4460</v>
      </c>
      <c r="G26" s="94">
        <f>F26/$F$5</f>
        <v>0.276479241430228</v>
      </c>
      <c r="H26"/>
      <c r="I26"/>
      <c r="J26"/>
      <c r="K26" s="108">
        <v>0</v>
      </c>
      <c r="N26" s="109" t="s">
        <v>291</v>
      </c>
      <c r="O26" s="78" t="str">
        <f>N26&amp;B26&amp;C26&amp;"个，计划投资"&amp;F26&amp;"万元，其中："</f>
        <v>3.配套基础设施项目4个，计划投资4460万元，其中：</v>
      </c>
    </row>
    <row r="27" customFormat="1" ht="24" spans="1:15">
      <c r="A27" s="99" t="s">
        <v>58</v>
      </c>
      <c r="B27" s="100" t="s">
        <v>120</v>
      </c>
      <c r="C27" s="102">
        <v>4</v>
      </c>
      <c r="D27" s="102" t="s">
        <v>292</v>
      </c>
      <c r="E27" s="102">
        <v>25.507</v>
      </c>
      <c r="F27" s="102">
        <v>4460</v>
      </c>
      <c r="G27" s="94">
        <f>F27/$F$5</f>
        <v>0.276479241430228</v>
      </c>
      <c r="K27" s="108"/>
      <c r="O27" t="str">
        <f>B27&amp;C27&amp;"个项目，建设规模"&amp;E27&amp;D27&amp;"，计划投资"&amp;F27&amp;"万元；"</f>
        <v>小型农田水利设施建设(排碱渠、节水灌溉、防渗渠建设、其它乡村振兴有关的农田水利建设)4个项目，建设规模25.507公里，计划投资4460万元；</v>
      </c>
    </row>
    <row r="28" customFormat="1" spans="1:15">
      <c r="A28" s="99" t="s">
        <v>58</v>
      </c>
      <c r="B28" s="100" t="s">
        <v>149</v>
      </c>
      <c r="C28" s="102"/>
      <c r="D28" s="102"/>
      <c r="E28" s="102"/>
      <c r="F28" s="102"/>
      <c r="G28" s="94"/>
      <c r="K28" s="108"/>
      <c r="O28" t="str">
        <f>B28&amp;C28&amp;"个项目，建设规模"&amp;E28&amp;D28&amp;"，计划投资"&amp;F28&amp;"万元；"</f>
        <v>产业园（区）个项目，建设规模，计划投资万元；</v>
      </c>
    </row>
    <row r="29" customFormat="1" spans="1:15">
      <c r="A29" s="99" t="s">
        <v>58</v>
      </c>
      <c r="B29" s="100" t="s">
        <v>150</v>
      </c>
      <c r="C29" s="102"/>
      <c r="D29" s="102"/>
      <c r="E29" s="102"/>
      <c r="F29" s="102"/>
      <c r="G29" s="94"/>
      <c r="K29" s="108"/>
      <c r="O29" t="str">
        <f>B29&amp;C29&amp;"个项目，建设规模"&amp;E29&amp;D29&amp;"，计划投资"&amp;F29&amp;"万元。"</f>
        <v>其他（合作社补助、壮大村集体经济）个项目，建设规模，计划投资万元。</v>
      </c>
    </row>
    <row r="30" s="78" customFormat="1" spans="1:14">
      <c r="A30" s="95" t="s">
        <v>41</v>
      </c>
      <c r="B30" s="96" t="s">
        <v>151</v>
      </c>
      <c r="C30" s="101">
        <f t="shared" ref="C30:F30" si="6">C31+C32+C33+C34</f>
        <v>0</v>
      </c>
      <c r="D30" s="101">
        <f t="shared" si="6"/>
        <v>0</v>
      </c>
      <c r="E30" s="101">
        <f t="shared" si="6"/>
        <v>0</v>
      </c>
      <c r="F30" s="101">
        <f t="shared" si="6"/>
        <v>0</v>
      </c>
      <c r="G30" s="94"/>
      <c r="H30"/>
      <c r="I30"/>
      <c r="J30"/>
      <c r="K30" s="108">
        <v>0</v>
      </c>
      <c r="N30" s="109"/>
    </row>
    <row r="31" customFormat="1" spans="1:11">
      <c r="A31" s="99" t="s">
        <v>58</v>
      </c>
      <c r="B31" s="100" t="s">
        <v>152</v>
      </c>
      <c r="C31" s="102"/>
      <c r="D31" s="102"/>
      <c r="E31" s="102"/>
      <c r="F31" s="102"/>
      <c r="G31" s="94"/>
      <c r="K31" s="108"/>
    </row>
    <row r="32" customFormat="1" spans="1:11">
      <c r="A32" s="99" t="s">
        <v>58</v>
      </c>
      <c r="B32" s="100" t="s">
        <v>153</v>
      </c>
      <c r="C32" s="102"/>
      <c r="D32" s="102"/>
      <c r="E32" s="102"/>
      <c r="F32" s="102"/>
      <c r="G32" s="94"/>
      <c r="K32" s="108"/>
    </row>
    <row r="33" customFormat="1" spans="1:11">
      <c r="A33" s="99" t="s">
        <v>58</v>
      </c>
      <c r="B33" s="100" t="s">
        <v>154</v>
      </c>
      <c r="C33" s="102"/>
      <c r="D33" s="102"/>
      <c r="E33" s="102"/>
      <c r="F33" s="102"/>
      <c r="G33" s="94"/>
      <c r="K33" s="108"/>
    </row>
    <row r="34" customFormat="1" spans="1:11">
      <c r="A34" s="99" t="s">
        <v>58</v>
      </c>
      <c r="B34" s="100" t="s">
        <v>155</v>
      </c>
      <c r="C34" s="102"/>
      <c r="D34" s="102"/>
      <c r="E34" s="102"/>
      <c r="F34" s="102"/>
      <c r="G34" s="94"/>
      <c r="K34" s="108"/>
    </row>
    <row r="35" s="78" customFormat="1" spans="1:15">
      <c r="A35" s="95" t="s">
        <v>41</v>
      </c>
      <c r="B35" s="96" t="s">
        <v>156</v>
      </c>
      <c r="C35" s="101">
        <f t="shared" ref="C35:F35" si="7">C36+C37+C38+C39+C40</f>
        <v>1</v>
      </c>
      <c r="D35" s="101" t="e">
        <f t="shared" si="7"/>
        <v>#VALUE!</v>
      </c>
      <c r="E35" s="101">
        <f t="shared" si="7"/>
        <v>1300</v>
      </c>
      <c r="F35" s="101">
        <f t="shared" si="7"/>
        <v>250</v>
      </c>
      <c r="G35" s="94">
        <f>F35/$F$5</f>
        <v>0.0154977153268065</v>
      </c>
      <c r="H35"/>
      <c r="I35"/>
      <c r="J35"/>
      <c r="K35" s="108">
        <v>0</v>
      </c>
      <c r="N35" s="109" t="s">
        <v>293</v>
      </c>
      <c r="O35" s="78" t="str">
        <f>N35&amp;B35&amp;C35&amp;"个，计划投资"&amp;F35&amp;"万元，其中："</f>
        <v>4.金融保险配套项目1个，计划投资250万元，其中：</v>
      </c>
    </row>
    <row r="36" customFormat="1" spans="1:15">
      <c r="A36" s="99" t="s">
        <v>58</v>
      </c>
      <c r="B36" s="100" t="s">
        <v>157</v>
      </c>
      <c r="C36" s="102">
        <v>1</v>
      </c>
      <c r="D36" s="102" t="s">
        <v>23</v>
      </c>
      <c r="E36" s="102">
        <v>1300</v>
      </c>
      <c r="F36" s="102">
        <v>250</v>
      </c>
      <c r="G36" s="94">
        <f>F36/$F$5</f>
        <v>0.0154977153268065</v>
      </c>
      <c r="K36" s="108"/>
      <c r="O36" t="str">
        <f>B36&amp;C36&amp;"个项目，建设规模"&amp;E36&amp;D36&amp;"，计划投资"&amp;F36&amp;"万元。"</f>
        <v>小额贷款贴息1个项目，建设规模1300户，计划投资250万元。</v>
      </c>
    </row>
    <row r="37" customFormat="1" spans="1:11">
      <c r="A37" s="99" t="s">
        <v>58</v>
      </c>
      <c r="B37" s="100" t="s">
        <v>164</v>
      </c>
      <c r="C37" s="102"/>
      <c r="D37" s="102"/>
      <c r="E37" s="102"/>
      <c r="F37" s="102"/>
      <c r="G37" s="94"/>
      <c r="K37" s="108"/>
    </row>
    <row r="38" customFormat="1" spans="1:11">
      <c r="A38" s="99" t="s">
        <v>58</v>
      </c>
      <c r="B38" s="100" t="s">
        <v>165</v>
      </c>
      <c r="C38" s="102"/>
      <c r="D38" s="102"/>
      <c r="E38" s="102"/>
      <c r="F38" s="102"/>
      <c r="G38" s="94"/>
      <c r="K38" s="108"/>
    </row>
    <row r="39" customFormat="1" spans="1:11">
      <c r="A39" s="99" t="s">
        <v>58</v>
      </c>
      <c r="B39" s="100" t="s">
        <v>166</v>
      </c>
      <c r="C39" s="102"/>
      <c r="D39" s="102"/>
      <c r="E39" s="102"/>
      <c r="F39" s="102"/>
      <c r="G39" s="94"/>
      <c r="K39" s="108"/>
    </row>
    <row r="40" customFormat="1" spans="1:11">
      <c r="A40" s="99" t="s">
        <v>58</v>
      </c>
      <c r="B40" s="100" t="s">
        <v>167</v>
      </c>
      <c r="C40" s="102"/>
      <c r="D40" s="102"/>
      <c r="E40" s="102"/>
      <c r="F40" s="102"/>
      <c r="G40" s="94"/>
      <c r="K40" s="108"/>
    </row>
    <row r="41" s="79" customFormat="1" spans="1:15">
      <c r="A41" s="91" t="s">
        <v>39</v>
      </c>
      <c r="B41" s="92" t="s">
        <v>168</v>
      </c>
      <c r="C41" s="103">
        <f t="shared" ref="C41:F41" si="8">C42+C45+C49+C52+C56</f>
        <v>1</v>
      </c>
      <c r="D41" s="103" t="e">
        <f t="shared" si="8"/>
        <v>#VALUE!</v>
      </c>
      <c r="E41" s="103">
        <f t="shared" si="8"/>
        <v>0</v>
      </c>
      <c r="F41" s="103">
        <f t="shared" si="8"/>
        <v>100</v>
      </c>
      <c r="G41" s="94">
        <f>F41/$F$5</f>
        <v>0.00619908613072261</v>
      </c>
      <c r="H41"/>
      <c r="I41"/>
      <c r="J41"/>
      <c r="K41" s="108">
        <v>0</v>
      </c>
      <c r="L41" s="110">
        <v>0.7</v>
      </c>
      <c r="M41" s="110" t="s">
        <v>284</v>
      </c>
      <c r="N41" s="110" t="s">
        <v>294</v>
      </c>
      <c r="O41" s="110" t="str">
        <f>N41&amp;B41&amp;"类项目"&amp;C41&amp;"个项目，计划投资"&amp;F41&amp;"万元，投资占比"&amp;L41&amp;M41&amp;"。"</f>
        <v>（二）就业项目类项目1个项目，计划投资100万元，投资占比0.7%。</v>
      </c>
    </row>
    <row r="42" s="78" customFormat="1" spans="1:14">
      <c r="A42" s="95" t="s">
        <v>41</v>
      </c>
      <c r="B42" s="96" t="s">
        <v>169</v>
      </c>
      <c r="C42" s="101">
        <f t="shared" ref="C42:F42" si="9">C43+C44</f>
        <v>1</v>
      </c>
      <c r="D42" s="101" t="e">
        <f t="shared" si="9"/>
        <v>#VALUE!</v>
      </c>
      <c r="E42" s="101">
        <f t="shared" si="9"/>
        <v>0</v>
      </c>
      <c r="F42" s="101">
        <f t="shared" si="9"/>
        <v>100</v>
      </c>
      <c r="G42" s="94">
        <f>F42/$F$5</f>
        <v>0.00619908613072261</v>
      </c>
      <c r="H42"/>
      <c r="I42"/>
      <c r="J42"/>
      <c r="K42" s="108">
        <v>0</v>
      </c>
      <c r="N42" s="109"/>
    </row>
    <row r="43" customFormat="1" spans="1:11">
      <c r="A43" s="99" t="s">
        <v>58</v>
      </c>
      <c r="B43" s="100" t="s">
        <v>170</v>
      </c>
      <c r="C43" s="102">
        <v>1</v>
      </c>
      <c r="D43" s="102" t="s">
        <v>24</v>
      </c>
      <c r="E43" s="102"/>
      <c r="F43" s="102">
        <v>100</v>
      </c>
      <c r="G43" s="94">
        <f>F43/$F$5</f>
        <v>0.00619908613072261</v>
      </c>
      <c r="K43" s="108"/>
    </row>
    <row r="44" customFormat="1" spans="1:11">
      <c r="A44" s="99" t="s">
        <v>58</v>
      </c>
      <c r="B44" s="100" t="s">
        <v>179</v>
      </c>
      <c r="C44" s="102"/>
      <c r="D44" s="102"/>
      <c r="E44" s="102"/>
      <c r="F44" s="102"/>
      <c r="G44" s="94"/>
      <c r="K44" s="108"/>
    </row>
    <row r="45" s="78" customFormat="1" spans="1:14">
      <c r="A45" s="95" t="s">
        <v>41</v>
      </c>
      <c r="B45" s="96" t="s">
        <v>180</v>
      </c>
      <c r="C45" s="101"/>
      <c r="D45" s="101"/>
      <c r="E45" s="101"/>
      <c r="F45" s="101"/>
      <c r="G45" s="94"/>
      <c r="H45"/>
      <c r="I45"/>
      <c r="J45"/>
      <c r="K45" s="108">
        <v>0</v>
      </c>
      <c r="N45" s="109"/>
    </row>
    <row r="46" customFormat="1" spans="1:11">
      <c r="A46" s="99" t="s">
        <v>58</v>
      </c>
      <c r="B46" s="100" t="s">
        <v>181</v>
      </c>
      <c r="C46" s="102"/>
      <c r="D46" s="102"/>
      <c r="E46" s="102"/>
      <c r="F46" s="102"/>
      <c r="G46" s="94"/>
      <c r="K46" s="108"/>
    </row>
    <row r="47" customFormat="1" spans="1:11">
      <c r="A47" s="99" t="s">
        <v>58</v>
      </c>
      <c r="B47" s="100" t="s">
        <v>182</v>
      </c>
      <c r="C47" s="102"/>
      <c r="D47" s="102"/>
      <c r="E47" s="102"/>
      <c r="F47" s="102"/>
      <c r="G47" s="94"/>
      <c r="K47" s="108"/>
    </row>
    <row r="48" customFormat="1" spans="1:11">
      <c r="A48" s="99" t="s">
        <v>58</v>
      </c>
      <c r="B48" s="100" t="s">
        <v>183</v>
      </c>
      <c r="C48" s="102"/>
      <c r="D48" s="102"/>
      <c r="E48" s="102"/>
      <c r="F48" s="102"/>
      <c r="G48" s="94"/>
      <c r="K48" s="108"/>
    </row>
    <row r="49" s="78" customFormat="1" spans="1:14">
      <c r="A49" s="95" t="s">
        <v>41</v>
      </c>
      <c r="B49" s="96" t="s">
        <v>184</v>
      </c>
      <c r="C49" s="101"/>
      <c r="D49" s="101"/>
      <c r="E49" s="101"/>
      <c r="F49" s="101"/>
      <c r="G49" s="94"/>
      <c r="H49"/>
      <c r="I49"/>
      <c r="J49"/>
      <c r="K49" s="108">
        <v>0</v>
      </c>
      <c r="N49" s="109"/>
    </row>
    <row r="50" customFormat="1" spans="1:11">
      <c r="A50" s="99" t="s">
        <v>58</v>
      </c>
      <c r="B50" s="100" t="s">
        <v>185</v>
      </c>
      <c r="C50" s="102"/>
      <c r="D50" s="102"/>
      <c r="E50" s="102"/>
      <c r="F50" s="102"/>
      <c r="G50" s="94"/>
      <c r="K50" s="108"/>
    </row>
    <row r="51" customFormat="1" spans="1:11">
      <c r="A51" s="99" t="s">
        <v>58</v>
      </c>
      <c r="B51" s="100" t="s">
        <v>186</v>
      </c>
      <c r="C51" s="102"/>
      <c r="D51" s="102"/>
      <c r="E51" s="102"/>
      <c r="F51" s="102"/>
      <c r="G51" s="94"/>
      <c r="K51" s="108"/>
    </row>
    <row r="52" s="78" customFormat="1" spans="1:14">
      <c r="A52" s="95" t="s">
        <v>41</v>
      </c>
      <c r="B52" s="96" t="s">
        <v>187</v>
      </c>
      <c r="C52" s="101"/>
      <c r="D52" s="101"/>
      <c r="E52" s="101"/>
      <c r="F52" s="101"/>
      <c r="G52" s="94"/>
      <c r="H52"/>
      <c r="I52"/>
      <c r="J52"/>
      <c r="K52" s="108">
        <v>0</v>
      </c>
      <c r="N52" s="109"/>
    </row>
    <row r="53" customFormat="1" spans="1:11">
      <c r="A53" s="99" t="s">
        <v>58</v>
      </c>
      <c r="B53" s="100" t="s">
        <v>188</v>
      </c>
      <c r="C53" s="102"/>
      <c r="D53" s="102"/>
      <c r="E53" s="102"/>
      <c r="F53" s="102"/>
      <c r="G53" s="94"/>
      <c r="K53" s="108"/>
    </row>
    <row r="54" customFormat="1" spans="1:11">
      <c r="A54" s="99" t="s">
        <v>58</v>
      </c>
      <c r="B54" s="100" t="s">
        <v>189</v>
      </c>
      <c r="C54" s="102"/>
      <c r="D54" s="102"/>
      <c r="E54" s="102"/>
      <c r="F54" s="102"/>
      <c r="G54" s="94"/>
      <c r="K54" s="108"/>
    </row>
    <row r="55" customFormat="1" spans="1:11">
      <c r="A55" s="99" t="s">
        <v>58</v>
      </c>
      <c r="B55" s="100" t="s">
        <v>190</v>
      </c>
      <c r="C55" s="102"/>
      <c r="D55" s="102"/>
      <c r="E55" s="102"/>
      <c r="F55" s="102"/>
      <c r="G55" s="94"/>
      <c r="K55" s="108"/>
    </row>
    <row r="56" s="78" customFormat="1" spans="1:15">
      <c r="A56" s="95" t="s">
        <v>41</v>
      </c>
      <c r="B56" s="96" t="s">
        <v>191</v>
      </c>
      <c r="C56" s="101"/>
      <c r="D56" s="101"/>
      <c r="E56" s="101"/>
      <c r="F56" s="101"/>
      <c r="G56" s="94"/>
      <c r="H56"/>
      <c r="I56"/>
      <c r="J56"/>
      <c r="K56" s="108">
        <v>0</v>
      </c>
      <c r="N56" s="109" t="s">
        <v>286</v>
      </c>
      <c r="O56" s="78" t="str">
        <f>N56&amp;B56&amp;C56&amp;"个，计划投资"&amp;F56&amp;"万元，其中："</f>
        <v>1.公益性岗位个，计划投资万元，其中：</v>
      </c>
    </row>
    <row r="57" customFormat="1" spans="1:15">
      <c r="A57" s="99" t="s">
        <v>58</v>
      </c>
      <c r="B57" s="100" t="s">
        <v>191</v>
      </c>
      <c r="C57" s="102"/>
      <c r="D57" s="102"/>
      <c r="E57" s="102"/>
      <c r="F57" s="102"/>
      <c r="G57" s="94"/>
      <c r="K57" s="108"/>
      <c r="O57" t="str">
        <f>B57&amp;C57&amp;"个项目，建设规模"&amp;E57&amp;D57&amp;"，计划投资"&amp;F57&amp;"万元。"</f>
        <v>公益性岗位个项目，建设规模，计划投资万元。</v>
      </c>
    </row>
    <row r="58" s="79" customFormat="1" spans="1:15">
      <c r="A58" s="91" t="s">
        <v>39</v>
      </c>
      <c r="B58" s="92" t="s">
        <v>192</v>
      </c>
      <c r="C58" s="103">
        <f t="shared" ref="C58:F58" si="10">C59+C69+C74</f>
        <v>5</v>
      </c>
      <c r="D58" s="103" t="e">
        <f t="shared" si="10"/>
        <v>#VALUE!</v>
      </c>
      <c r="E58" s="103">
        <f t="shared" si="10"/>
        <v>45.744</v>
      </c>
      <c r="F58" s="103">
        <f t="shared" si="10"/>
        <v>5329.41</v>
      </c>
      <c r="G58" s="94">
        <f>F58/$F$5</f>
        <v>0.330374716159344</v>
      </c>
      <c r="H58"/>
      <c r="I58"/>
      <c r="J58"/>
      <c r="K58" s="108">
        <v>0</v>
      </c>
      <c r="L58" s="110">
        <v>24.97</v>
      </c>
      <c r="M58" s="110" t="s">
        <v>284</v>
      </c>
      <c r="N58" s="110" t="s">
        <v>295</v>
      </c>
      <c r="O58" s="110" t="str">
        <f>N58&amp;B58&amp;"类项目"&amp;C58&amp;"个项目，计划投资"&amp;F58&amp;"万元，投资占比"&amp;L58&amp;M58&amp;"。"</f>
        <v>（三）乡村建设行动类项目5个项目，计划投资5329.41万元，投资占比24.97%。</v>
      </c>
    </row>
    <row r="59" s="78" customFormat="1" spans="1:15">
      <c r="A59" s="95" t="s">
        <v>41</v>
      </c>
      <c r="B59" s="96" t="s">
        <v>193</v>
      </c>
      <c r="C59" s="101">
        <f t="shared" ref="C59:F59" si="11">C60+C61+C62+C63+C64+C65+C66+C67+C68</f>
        <v>2</v>
      </c>
      <c r="D59" s="101" t="e">
        <f t="shared" si="11"/>
        <v>#VALUE!</v>
      </c>
      <c r="E59" s="101">
        <f t="shared" si="11"/>
        <v>14.18</v>
      </c>
      <c r="F59" s="101">
        <f t="shared" si="11"/>
        <v>3379.41</v>
      </c>
      <c r="G59" s="94">
        <f>F59/$F$5</f>
        <v>0.209492536610253</v>
      </c>
      <c r="H59"/>
      <c r="I59"/>
      <c r="J59"/>
      <c r="K59" s="108">
        <v>0</v>
      </c>
      <c r="N59" s="109" t="s">
        <v>286</v>
      </c>
      <c r="O59" s="78" t="str">
        <f>N59&amp;B59&amp;"类项目"&amp;C59&amp;"个，计划投资"&amp;F59&amp;"万元，其中："</f>
        <v>1.农村基础设施（含产业基础设施配套）类项目2个，计划投资3379.41万元，其中：</v>
      </c>
    </row>
    <row r="60" customFormat="1" spans="1:11">
      <c r="A60" s="99" t="s">
        <v>58</v>
      </c>
      <c r="B60" s="100" t="s">
        <v>194</v>
      </c>
      <c r="C60" s="104"/>
      <c r="D60" s="104"/>
      <c r="E60" s="104"/>
      <c r="F60" s="104"/>
      <c r="G60" s="94"/>
      <c r="K60" s="111"/>
    </row>
    <row r="61" customFormat="1" ht="48" spans="1:15">
      <c r="A61" s="99" t="s">
        <v>58</v>
      </c>
      <c r="B61" s="100" t="s">
        <v>195</v>
      </c>
      <c r="C61" s="104"/>
      <c r="D61" s="104"/>
      <c r="E61" s="104"/>
      <c r="F61" s="104"/>
      <c r="G61" s="94"/>
      <c r="K61" s="111"/>
      <c r="O61" t="str">
        <f t="shared" ref="O61:O65" si="12">B61&amp;C61&amp;"个项目，建设规模"&amp;E61&amp;D61&amp;"，计划投资"&amp;F61&amp;"万元；"</f>
        <v>农村道路（县乡之间、乡乡之间、乡村之间及其沿线管理、服务等附属设施；道路安全生命防护工程、危旧桥梁改造；乡级客货运输站场、招呼站；村内道路、通户路等）个项目，建设规模，计划投资万元；</v>
      </c>
    </row>
    <row r="62" customFormat="1" spans="1:15">
      <c r="A62" s="99" t="s">
        <v>58</v>
      </c>
      <c r="B62" s="100" t="s">
        <v>196</v>
      </c>
      <c r="C62" s="104"/>
      <c r="D62" s="104"/>
      <c r="E62" s="104"/>
      <c r="F62" s="104"/>
      <c r="G62" s="94"/>
      <c r="K62" s="111"/>
      <c r="O62" t="str">
        <f t="shared" si="12"/>
        <v>产业路、资源路、旅游路建设个项目，建设规模，计划投资万元；</v>
      </c>
    </row>
    <row r="63" customFormat="1" spans="1:11">
      <c r="A63" s="99" t="s">
        <v>58</v>
      </c>
      <c r="B63" s="100" t="s">
        <v>197</v>
      </c>
      <c r="C63" s="104">
        <v>2</v>
      </c>
      <c r="D63" s="104" t="s">
        <v>292</v>
      </c>
      <c r="E63" s="104">
        <v>14.18</v>
      </c>
      <c r="F63" s="104">
        <v>3379.41</v>
      </c>
      <c r="G63" s="94">
        <f>F63/$F$5</f>
        <v>0.209492536610253</v>
      </c>
      <c r="K63" s="111"/>
    </row>
    <row r="64" customFormat="1" spans="1:11">
      <c r="A64" s="99" t="s">
        <v>58</v>
      </c>
      <c r="B64" s="100" t="s">
        <v>216</v>
      </c>
      <c r="C64" s="104"/>
      <c r="D64" s="104"/>
      <c r="E64" s="104"/>
      <c r="F64" s="104"/>
      <c r="G64" s="94"/>
      <c r="K64" s="111"/>
    </row>
    <row r="65" customFormat="1" ht="24" spans="1:15">
      <c r="A65" s="99" t="s">
        <v>58</v>
      </c>
      <c r="B65" s="100" t="s">
        <v>217</v>
      </c>
      <c r="C65" s="104"/>
      <c r="D65" s="104"/>
      <c r="E65" s="104"/>
      <c r="F65" s="104"/>
      <c r="G65" s="94"/>
      <c r="K65" s="111"/>
      <c r="O65" t="str">
        <f t="shared" si="12"/>
        <v>数字乡村建设（信息通信基础设施建设、数字化、智能化建设等）个项目，建设规模，计划投资万元；</v>
      </c>
    </row>
    <row r="66" customFormat="1" ht="24" spans="1:11">
      <c r="A66" s="99" t="s">
        <v>58</v>
      </c>
      <c r="B66" s="100" t="s">
        <v>218</v>
      </c>
      <c r="C66" s="104"/>
      <c r="D66" s="104"/>
      <c r="E66" s="104"/>
      <c r="F66" s="104"/>
      <c r="G66" s="94"/>
      <c r="K66" s="111"/>
    </row>
    <row r="67" customFormat="1" spans="1:11">
      <c r="A67" s="99" t="s">
        <v>58</v>
      </c>
      <c r="B67" s="100" t="s">
        <v>219</v>
      </c>
      <c r="C67" s="104"/>
      <c r="D67" s="104"/>
      <c r="E67" s="104"/>
      <c r="F67" s="104"/>
      <c r="G67" s="94"/>
      <c r="K67" s="111"/>
    </row>
    <row r="68" customFormat="1" spans="1:15">
      <c r="A68" s="99" t="s">
        <v>58</v>
      </c>
      <c r="B68" s="100" t="s">
        <v>220</v>
      </c>
      <c r="C68" s="104"/>
      <c r="D68" s="104"/>
      <c r="E68" s="104"/>
      <c r="F68" s="104"/>
      <c r="G68" s="94"/>
      <c r="K68" s="111"/>
      <c r="O68" t="str">
        <f>B68&amp;C68&amp;"个项目，建设规模"&amp;E68&amp;D68&amp;"，计划投资"&amp;F68&amp;"万元。"</f>
        <v>其他（防洪工程、排碱渠，渠道清淤）个项目，建设规模，计划投资万元。</v>
      </c>
    </row>
    <row r="69" s="78" customFormat="1" spans="1:15">
      <c r="A69" s="96" t="s">
        <v>41</v>
      </c>
      <c r="B69" s="96" t="s">
        <v>221</v>
      </c>
      <c r="C69" s="112">
        <f t="shared" ref="C69:F69" si="13">C70+C71+C72+C73</f>
        <v>3</v>
      </c>
      <c r="D69" s="112" t="e">
        <f t="shared" si="13"/>
        <v>#VALUE!</v>
      </c>
      <c r="E69" s="112">
        <f t="shared" si="13"/>
        <v>31.564</v>
      </c>
      <c r="F69" s="112">
        <f t="shared" si="13"/>
        <v>1950</v>
      </c>
      <c r="G69" s="94">
        <f>F69/$F$5</f>
        <v>0.120882179549091</v>
      </c>
      <c r="H69"/>
      <c r="I69"/>
      <c r="J69"/>
      <c r="K69" s="111">
        <v>0</v>
      </c>
      <c r="N69" s="109" t="s">
        <v>290</v>
      </c>
      <c r="O69" s="78" t="str">
        <f>N69&amp;B69&amp;"类项目"&amp;C69&amp;"个，计划投资"&amp;F69&amp;"万元，其中："</f>
        <v>2.人居环境整治类项目3个，计划投资1950万元，其中：</v>
      </c>
    </row>
    <row r="70" customFormat="1" spans="1:11">
      <c r="A70" s="99" t="s">
        <v>58</v>
      </c>
      <c r="B70" s="100" t="s">
        <v>222</v>
      </c>
      <c r="C70" s="104"/>
      <c r="D70" s="104"/>
      <c r="E70" s="104"/>
      <c r="F70" s="104"/>
      <c r="G70" s="94"/>
      <c r="K70" s="111"/>
    </row>
    <row r="71" customFormat="1" spans="1:15">
      <c r="A71" s="99" t="s">
        <v>58</v>
      </c>
      <c r="B71" s="100" t="s">
        <v>223</v>
      </c>
      <c r="C71" s="104">
        <v>3</v>
      </c>
      <c r="D71" s="104" t="s">
        <v>292</v>
      </c>
      <c r="E71" s="104">
        <v>31.564</v>
      </c>
      <c r="F71" s="104">
        <v>1950</v>
      </c>
      <c r="G71" s="94">
        <f>F71/$F$5</f>
        <v>0.120882179549091</v>
      </c>
      <c r="K71" s="111"/>
      <c r="O71" t="str">
        <f>B71&amp;C71&amp;"个项目，建设规模"&amp;E71&amp;D71&amp;"，计划投资"&amp;F71&amp;"万元；"</f>
        <v>农村污水治理3个项目，建设规模31.564公里，计划投资1950万元；</v>
      </c>
    </row>
    <row r="72" customFormat="1" spans="1:15">
      <c r="A72" s="99" t="s">
        <v>58</v>
      </c>
      <c r="B72" s="100" t="s">
        <v>230</v>
      </c>
      <c r="C72" s="104"/>
      <c r="D72" s="104"/>
      <c r="E72" s="104"/>
      <c r="F72" s="104"/>
      <c r="G72" s="94"/>
      <c r="K72" s="111"/>
      <c r="O72" t="str">
        <f>B72&amp;C72&amp;"个项目，建设规模"&amp;E72&amp;D72&amp;"，计划投资"&amp;F72&amp;"万元；"</f>
        <v>农村垃圾治理个项目，建设规模，计划投资万元；</v>
      </c>
    </row>
    <row r="73" customFormat="1" spans="1:15">
      <c r="A73" s="99" t="s">
        <v>58</v>
      </c>
      <c r="B73" s="100" t="s">
        <v>231</v>
      </c>
      <c r="C73" s="104"/>
      <c r="D73" s="104"/>
      <c r="E73" s="104"/>
      <c r="F73" s="104"/>
      <c r="G73" s="94"/>
      <c r="K73" s="111"/>
      <c r="O73" t="str">
        <f>B73&amp;C73&amp;"个项目，建设规模"&amp;E73&amp;D73&amp;"，计划投资"&amp;F73&amp;"万元。"</f>
        <v>村容村貌提升个项目，建设规模，计划投资万元。</v>
      </c>
    </row>
    <row r="74" s="78" customFormat="1" spans="1:14">
      <c r="A74" s="96" t="s">
        <v>41</v>
      </c>
      <c r="B74" s="96" t="s">
        <v>232</v>
      </c>
      <c r="C74" s="113">
        <f t="shared" ref="C74:F74" si="14">C75+C76+C77+C78+C79+C80</f>
        <v>0</v>
      </c>
      <c r="D74" s="113">
        <f t="shared" si="14"/>
        <v>0</v>
      </c>
      <c r="E74" s="113">
        <f t="shared" si="14"/>
        <v>0</v>
      </c>
      <c r="F74" s="113">
        <f t="shared" si="14"/>
        <v>0</v>
      </c>
      <c r="G74" s="94"/>
      <c r="H74"/>
      <c r="I74"/>
      <c r="J74"/>
      <c r="K74" s="115">
        <v>0</v>
      </c>
      <c r="N74" s="109"/>
    </row>
    <row r="75" customFormat="1" spans="1:11">
      <c r="A75" s="99" t="s">
        <v>58</v>
      </c>
      <c r="B75" s="100" t="s">
        <v>233</v>
      </c>
      <c r="C75" s="104"/>
      <c r="D75" s="104"/>
      <c r="E75" s="104"/>
      <c r="F75" s="104"/>
      <c r="G75" s="94"/>
      <c r="K75" s="111"/>
    </row>
    <row r="76" customFormat="1" spans="1:11">
      <c r="A76" s="99" t="s">
        <v>58</v>
      </c>
      <c r="B76" s="100" t="s">
        <v>234</v>
      </c>
      <c r="C76" s="104"/>
      <c r="D76" s="104"/>
      <c r="E76" s="104"/>
      <c r="F76" s="104"/>
      <c r="G76" s="94"/>
      <c r="K76" s="111"/>
    </row>
    <row r="77" customFormat="1" ht="24" spans="1:11">
      <c r="A77" s="99" t="s">
        <v>58</v>
      </c>
      <c r="B77" s="100" t="s">
        <v>235</v>
      </c>
      <c r="C77" s="104"/>
      <c r="D77" s="104"/>
      <c r="E77" s="104"/>
      <c r="F77" s="104"/>
      <c r="G77" s="94"/>
      <c r="K77" s="111"/>
    </row>
    <row r="78" customFormat="1" spans="1:11">
      <c r="A78" s="99" t="s">
        <v>58</v>
      </c>
      <c r="B78" s="100" t="s">
        <v>236</v>
      </c>
      <c r="C78" s="104"/>
      <c r="D78" s="104"/>
      <c r="E78" s="104"/>
      <c r="F78" s="104"/>
      <c r="G78" s="94"/>
      <c r="K78" s="111"/>
    </row>
    <row r="79" customFormat="1" spans="1:11">
      <c r="A79" s="99" t="s">
        <v>58</v>
      </c>
      <c r="B79" s="100" t="s">
        <v>237</v>
      </c>
      <c r="C79" s="104"/>
      <c r="D79" s="104"/>
      <c r="E79" s="104"/>
      <c r="F79" s="104"/>
      <c r="G79" s="94"/>
      <c r="K79" s="111"/>
    </row>
    <row r="80" customFormat="1" ht="36" spans="1:11">
      <c r="A80" s="99" t="s">
        <v>58</v>
      </c>
      <c r="B80" s="100" t="s">
        <v>238</v>
      </c>
      <c r="C80" s="104"/>
      <c r="D80" s="104"/>
      <c r="E80" s="104"/>
      <c r="F80" s="104"/>
      <c r="G80" s="94"/>
      <c r="K80" s="111"/>
    </row>
    <row r="81" s="79" customFormat="1" spans="1:15">
      <c r="A81" s="91" t="s">
        <v>39</v>
      </c>
      <c r="B81" s="92" t="s">
        <v>239</v>
      </c>
      <c r="C81" s="114">
        <f t="shared" ref="C81:F81" si="15">C82</f>
        <v>0</v>
      </c>
      <c r="D81" s="114">
        <f t="shared" si="15"/>
        <v>0</v>
      </c>
      <c r="E81" s="114">
        <f t="shared" si="15"/>
        <v>0</v>
      </c>
      <c r="F81" s="114">
        <f t="shared" si="15"/>
        <v>0</v>
      </c>
      <c r="G81" s="94"/>
      <c r="H81"/>
      <c r="I81"/>
      <c r="J81"/>
      <c r="K81" s="111">
        <v>0</v>
      </c>
      <c r="L81" s="110">
        <v>0.17</v>
      </c>
      <c r="M81" s="110" t="s">
        <v>284</v>
      </c>
      <c r="N81" s="110" t="s">
        <v>296</v>
      </c>
      <c r="O81" s="110" t="str">
        <f>N81&amp;B81&amp;"类项目"&amp;C81&amp;"个项目，计划投资"&amp;F81&amp;"万元，投资占比"&amp;L81&amp;M81&amp;"。"</f>
        <v>（四）易地搬迁后扶类项目0个项目，计划投资0万元，投资占比0.17%。</v>
      </c>
    </row>
    <row r="82" s="78" customFormat="1" spans="1:15">
      <c r="A82" s="95" t="s">
        <v>41</v>
      </c>
      <c r="B82" s="96" t="s">
        <v>239</v>
      </c>
      <c r="C82" s="112">
        <f t="shared" ref="C82:F82" si="16">C83+C84+C85+C86+C87+C88</f>
        <v>0</v>
      </c>
      <c r="D82" s="112">
        <f t="shared" si="16"/>
        <v>0</v>
      </c>
      <c r="E82" s="112">
        <f t="shared" si="16"/>
        <v>0</v>
      </c>
      <c r="F82" s="112">
        <f t="shared" si="16"/>
        <v>0</v>
      </c>
      <c r="G82" s="94"/>
      <c r="H82"/>
      <c r="I82"/>
      <c r="J82"/>
      <c r="K82" s="111">
        <v>0</v>
      </c>
      <c r="N82" s="109" t="s">
        <v>286</v>
      </c>
      <c r="O82" s="78" t="str">
        <f>N82&amp;B82&amp;"类项目"&amp;C82&amp;"个，计划投资"&amp;F82&amp;"万元，其中："</f>
        <v>1.易地搬迁后扶类项目0个，计划投资0万元，其中：</v>
      </c>
    </row>
    <row r="83" customFormat="1" spans="1:11">
      <c r="A83" s="99" t="s">
        <v>58</v>
      </c>
      <c r="B83" s="100" t="s">
        <v>240</v>
      </c>
      <c r="C83" s="104"/>
      <c r="D83" s="104"/>
      <c r="E83" s="104"/>
      <c r="F83" s="104"/>
      <c r="G83" s="94"/>
      <c r="K83" s="111"/>
    </row>
    <row r="84" customFormat="1" spans="1:11">
      <c r="A84" s="99" t="s">
        <v>58</v>
      </c>
      <c r="B84" s="100" t="s">
        <v>241</v>
      </c>
      <c r="C84" s="104"/>
      <c r="D84" s="104"/>
      <c r="E84" s="104"/>
      <c r="F84" s="104"/>
      <c r="G84" s="94"/>
      <c r="K84" s="111"/>
    </row>
    <row r="85" customFormat="1" spans="1:11">
      <c r="A85" s="99" t="s">
        <v>58</v>
      </c>
      <c r="B85" s="100" t="s">
        <v>242</v>
      </c>
      <c r="C85" s="104"/>
      <c r="D85" s="104"/>
      <c r="E85" s="104"/>
      <c r="F85" s="104"/>
      <c r="G85" s="94"/>
      <c r="K85" s="111"/>
    </row>
    <row r="86" customFormat="1" spans="1:11">
      <c r="A86" s="99" t="s">
        <v>58</v>
      </c>
      <c r="B86" s="100" t="s">
        <v>243</v>
      </c>
      <c r="C86" s="104"/>
      <c r="D86" s="104"/>
      <c r="E86" s="104"/>
      <c r="F86" s="104"/>
      <c r="G86" s="94"/>
      <c r="K86" s="111"/>
    </row>
    <row r="87" customFormat="1" spans="1:15">
      <c r="A87" s="99" t="s">
        <v>58</v>
      </c>
      <c r="B87" s="100" t="s">
        <v>244</v>
      </c>
      <c r="C87" s="104"/>
      <c r="D87" s="104"/>
      <c r="E87" s="104"/>
      <c r="F87" s="104"/>
      <c r="G87" s="94"/>
      <c r="K87" s="111"/>
      <c r="O87" t="str">
        <f>B87&amp;C87&amp;"个项目，建设规模"&amp;E87&amp;D87&amp;"，计划投资"&amp;F87&amp;"万元。"</f>
        <v>必要基础设施建设个项目，建设规模，计划投资万元。</v>
      </c>
    </row>
    <row r="88" customFormat="1" spans="1:11">
      <c r="A88" s="99" t="s">
        <v>58</v>
      </c>
      <c r="B88" s="100" t="s">
        <v>245</v>
      </c>
      <c r="C88" s="104"/>
      <c r="D88" s="104"/>
      <c r="E88" s="104"/>
      <c r="F88" s="104"/>
      <c r="G88" s="94"/>
      <c r="K88" s="111"/>
    </row>
    <row r="89" s="79" customFormat="1" spans="1:15">
      <c r="A89" s="91" t="s">
        <v>39</v>
      </c>
      <c r="B89" s="92" t="s">
        <v>246</v>
      </c>
      <c r="C89" s="114">
        <f t="shared" ref="C89:F89" si="17">C90+C94+C92</f>
        <v>1</v>
      </c>
      <c r="D89" s="114" t="e">
        <f t="shared" si="17"/>
        <v>#VALUE!</v>
      </c>
      <c r="E89" s="114">
        <f t="shared" si="17"/>
        <v>850</v>
      </c>
      <c r="F89" s="114">
        <f t="shared" si="17"/>
        <v>255</v>
      </c>
      <c r="G89" s="94">
        <f>F89/$F$5</f>
        <v>0.0158076696333427</v>
      </c>
      <c r="H89"/>
      <c r="I89"/>
      <c r="J89"/>
      <c r="K89" s="111">
        <v>0</v>
      </c>
      <c r="L89" s="110">
        <v>1.18</v>
      </c>
      <c r="M89" s="110" t="s">
        <v>284</v>
      </c>
      <c r="N89" s="110" t="s">
        <v>297</v>
      </c>
      <c r="O89" s="110" t="str">
        <f>N89&amp;B89&amp;"类项目"&amp;C89&amp;"个项目，计划投资"&amp;F89&amp;"万元，投资占比"&amp;L89&amp;M89&amp;"。"</f>
        <v>（五）巩固三保障成果类项目1个项目，计划投资255万元，投资占比1.18%。</v>
      </c>
    </row>
    <row r="90" s="78" customFormat="1" spans="1:14">
      <c r="A90" s="96" t="s">
        <v>41</v>
      </c>
      <c r="B90" s="96" t="s">
        <v>247</v>
      </c>
      <c r="C90" s="112">
        <f t="shared" ref="C90:F90" si="18">C91</f>
        <v>0</v>
      </c>
      <c r="D90" s="112">
        <f t="shared" si="18"/>
        <v>0</v>
      </c>
      <c r="E90" s="112">
        <f t="shared" si="18"/>
        <v>0</v>
      </c>
      <c r="F90" s="112">
        <f t="shared" si="18"/>
        <v>0</v>
      </c>
      <c r="G90" s="94"/>
      <c r="H90"/>
      <c r="I90"/>
      <c r="J90"/>
      <c r="K90" s="111">
        <v>0</v>
      </c>
      <c r="N90" s="109"/>
    </row>
    <row r="91" customFormat="1" spans="1:11">
      <c r="A91" s="99" t="s">
        <v>58</v>
      </c>
      <c r="B91" s="100" t="s">
        <v>248</v>
      </c>
      <c r="C91" s="104"/>
      <c r="D91" s="104"/>
      <c r="E91" s="104"/>
      <c r="F91" s="104"/>
      <c r="G91" s="94"/>
      <c r="K91" s="111"/>
    </row>
    <row r="92" s="78" customFormat="1" spans="1:15">
      <c r="A92" s="96" t="s">
        <v>41</v>
      </c>
      <c r="B92" s="96" t="s">
        <v>249</v>
      </c>
      <c r="C92" s="112">
        <f t="shared" ref="C92:F92" si="19">C93</f>
        <v>1</v>
      </c>
      <c r="D92" s="112" t="str">
        <f t="shared" si="19"/>
        <v>人</v>
      </c>
      <c r="E92" s="112">
        <f t="shared" si="19"/>
        <v>850</v>
      </c>
      <c r="F92" s="112">
        <f t="shared" si="19"/>
        <v>255</v>
      </c>
      <c r="G92" s="94">
        <f>F92/$F$5</f>
        <v>0.0158076696333427</v>
      </c>
      <c r="H92"/>
      <c r="I92"/>
      <c r="J92"/>
      <c r="K92" s="111">
        <v>0</v>
      </c>
      <c r="N92" s="109" t="s">
        <v>286</v>
      </c>
      <c r="O92" s="78" t="str">
        <f>N92&amp;B92&amp;"类项目"&amp;C92&amp;"个，计划投资"&amp;F92&amp;"万元，其中："</f>
        <v>1.教育类项目1个，计划投资255万元，其中：</v>
      </c>
    </row>
    <row r="93" customFormat="1" spans="1:15">
      <c r="A93" s="99" t="s">
        <v>58</v>
      </c>
      <c r="B93" s="100" t="s">
        <v>250</v>
      </c>
      <c r="C93" s="104">
        <v>1</v>
      </c>
      <c r="D93" s="104" t="s">
        <v>24</v>
      </c>
      <c r="E93" s="104">
        <v>850</v>
      </c>
      <c r="F93" s="104">
        <v>255</v>
      </c>
      <c r="G93" s="94">
        <f>F93/$F$5</f>
        <v>0.0158076696333427</v>
      </c>
      <c r="K93" s="111"/>
      <c r="O93" t="str">
        <f>B93&amp;C93&amp;"个项目，建设规模"&amp;E93&amp;D93&amp;"，计划投资"&amp;F93&amp;"万元。"</f>
        <v>享受"雨露计划+"职业教育补助1个项目，建设规模850人，计划投资255万元。</v>
      </c>
    </row>
    <row r="94" s="78" customFormat="1" spans="1:14">
      <c r="A94" s="96" t="s">
        <v>41</v>
      </c>
      <c r="B94" s="96" t="s">
        <v>260</v>
      </c>
      <c r="C94" s="112">
        <f t="shared" ref="C94:F94" si="20">C95</f>
        <v>0</v>
      </c>
      <c r="D94" s="112">
        <f t="shared" si="20"/>
        <v>0</v>
      </c>
      <c r="E94" s="112">
        <f t="shared" si="20"/>
        <v>0</v>
      </c>
      <c r="F94" s="112">
        <f t="shared" si="20"/>
        <v>0</v>
      </c>
      <c r="G94" s="94"/>
      <c r="H94"/>
      <c r="I94"/>
      <c r="J94"/>
      <c r="K94" s="111">
        <v>0</v>
      </c>
      <c r="N94" s="109"/>
    </row>
    <row r="95" customFormat="1" spans="1:11">
      <c r="A95" s="99" t="s">
        <v>58</v>
      </c>
      <c r="B95" s="100" t="s">
        <v>261</v>
      </c>
      <c r="C95" s="104"/>
      <c r="D95" s="104"/>
      <c r="E95" s="104"/>
      <c r="F95" s="104"/>
      <c r="G95" s="94"/>
      <c r="K95" s="111"/>
    </row>
    <row r="96" s="79" customFormat="1" spans="1:11">
      <c r="A96" s="91" t="s">
        <v>39</v>
      </c>
      <c r="B96" s="92" t="s">
        <v>262</v>
      </c>
      <c r="C96" s="114">
        <f t="shared" ref="C96:F96" si="21">C97</f>
        <v>0</v>
      </c>
      <c r="D96" s="114">
        <f t="shared" si="21"/>
        <v>0</v>
      </c>
      <c r="E96" s="114">
        <f t="shared" si="21"/>
        <v>0</v>
      </c>
      <c r="F96" s="114">
        <f t="shared" si="21"/>
        <v>0</v>
      </c>
      <c r="G96" s="94"/>
      <c r="H96"/>
      <c r="I96"/>
      <c r="J96"/>
      <c r="K96" s="111">
        <v>0</v>
      </c>
    </row>
    <row r="97" s="78" customFormat="1" spans="1:14">
      <c r="A97" s="95" t="s">
        <v>41</v>
      </c>
      <c r="B97" s="96" t="s">
        <v>262</v>
      </c>
      <c r="C97" s="112">
        <f t="shared" ref="C97:F97" si="22">C98</f>
        <v>0</v>
      </c>
      <c r="D97" s="112">
        <f t="shared" si="22"/>
        <v>0</v>
      </c>
      <c r="E97" s="112">
        <f t="shared" si="22"/>
        <v>0</v>
      </c>
      <c r="F97" s="112">
        <f t="shared" si="22"/>
        <v>0</v>
      </c>
      <c r="G97" s="94"/>
      <c r="H97"/>
      <c r="I97"/>
      <c r="J97"/>
      <c r="K97" s="111">
        <v>0</v>
      </c>
      <c r="N97" s="109"/>
    </row>
    <row r="98" customFormat="1" spans="1:11">
      <c r="A98" s="99" t="s">
        <v>58</v>
      </c>
      <c r="B98" s="100" t="s">
        <v>262</v>
      </c>
      <c r="C98" s="104"/>
      <c r="D98" s="104"/>
      <c r="E98" s="104"/>
      <c r="F98" s="104"/>
      <c r="G98" s="94"/>
      <c r="K98" s="111"/>
    </row>
    <row r="99" s="79" customFormat="1" spans="1:15">
      <c r="A99" s="91" t="s">
        <v>39</v>
      </c>
      <c r="B99" s="92" t="s">
        <v>79</v>
      </c>
      <c r="C99" s="114">
        <f t="shared" ref="C99:F99" si="23">C100</f>
        <v>1</v>
      </c>
      <c r="D99" s="114" t="e">
        <f t="shared" si="23"/>
        <v>#VALUE!</v>
      </c>
      <c r="E99" s="114">
        <f t="shared" si="23"/>
        <v>3696</v>
      </c>
      <c r="F99" s="114">
        <f t="shared" si="23"/>
        <v>37</v>
      </c>
      <c r="G99" s="94">
        <f>F99/$F$5</f>
        <v>0.00229366186836737</v>
      </c>
      <c r="H99"/>
      <c r="I99"/>
      <c r="J99"/>
      <c r="K99" s="111">
        <v>0</v>
      </c>
      <c r="L99" s="110">
        <v>0.04</v>
      </c>
      <c r="M99" s="110" t="s">
        <v>284</v>
      </c>
      <c r="N99" s="110" t="s">
        <v>298</v>
      </c>
      <c r="O99" s="110" t="str">
        <f>N99&amp;B99&amp;"类项目"&amp;C99&amp;"个项目，计划投资"&amp;F99&amp;"万元，投资占比"&amp;L99&amp;M99&amp;"。"</f>
        <v>（六）其他类项目1个项目，计划投资37万元，投资占比0.04%。</v>
      </c>
    </row>
    <row r="100" s="78" customFormat="1" spans="1:15">
      <c r="A100" s="95" t="s">
        <v>41</v>
      </c>
      <c r="B100" s="96" t="s">
        <v>79</v>
      </c>
      <c r="C100" s="112">
        <f t="shared" ref="C100:F100" si="24">C101+C102+C103</f>
        <v>1</v>
      </c>
      <c r="D100" s="112" t="e">
        <f t="shared" si="24"/>
        <v>#VALUE!</v>
      </c>
      <c r="E100" s="112">
        <f t="shared" si="24"/>
        <v>3696</v>
      </c>
      <c r="F100" s="112">
        <f t="shared" si="24"/>
        <v>37</v>
      </c>
      <c r="G100" s="94">
        <f>F100/$F$5</f>
        <v>0.00229366186836737</v>
      </c>
      <c r="H100"/>
      <c r="I100"/>
      <c r="J100"/>
      <c r="K100" s="111">
        <v>0</v>
      </c>
      <c r="N100" s="109" t="s">
        <v>286</v>
      </c>
      <c r="O100" s="78" t="str">
        <f>N100&amp;B100&amp;"类项目"&amp;C100&amp;"个，计划投资"&amp;F100&amp;"万元，其中："</f>
        <v>1.其他类项目1个，计划投资37万元，其中：</v>
      </c>
    </row>
    <row r="101" customFormat="1" spans="1:11">
      <c r="A101" s="99" t="s">
        <v>58</v>
      </c>
      <c r="B101" s="100" t="s">
        <v>263</v>
      </c>
      <c r="C101" s="104"/>
      <c r="D101" s="104"/>
      <c r="E101" s="104"/>
      <c r="F101" s="104"/>
      <c r="G101" s="94"/>
      <c r="K101" s="111"/>
    </row>
    <row r="102" customFormat="1" spans="1:15">
      <c r="A102" s="99" t="s">
        <v>58</v>
      </c>
      <c r="B102" s="100" t="s">
        <v>264</v>
      </c>
      <c r="C102" s="104">
        <v>1</v>
      </c>
      <c r="D102" s="104" t="s">
        <v>23</v>
      </c>
      <c r="E102" s="104">
        <v>3696</v>
      </c>
      <c r="F102" s="104">
        <v>37</v>
      </c>
      <c r="G102" s="94">
        <f>F102/$F$5</f>
        <v>0.00229366186836737</v>
      </c>
      <c r="K102" s="111"/>
      <c r="O102" t="str">
        <f>B102&amp;C102&amp;"个项目，建设规模"&amp;E102&amp;D102&amp;"，计划投资"&amp;F102&amp;"万元。"</f>
        <v>困难群众饮用低氟茶1个项目，建设规模3696户，计划投资37万元。</v>
      </c>
    </row>
    <row r="103" customFormat="1" spans="1:11">
      <c r="A103" s="99" t="s">
        <v>58</v>
      </c>
      <c r="B103" s="100" t="s">
        <v>274</v>
      </c>
      <c r="C103" s="104"/>
      <c r="D103" s="104"/>
      <c r="E103" s="104"/>
      <c r="F103" s="104"/>
      <c r="G103" s="94">
        <f>F103/$F$5</f>
        <v>0</v>
      </c>
      <c r="K103" s="111"/>
    </row>
  </sheetData>
  <autoFilter ref="A4:O103"/>
  <mergeCells count="7">
    <mergeCell ref="A2:G2"/>
    <mergeCell ref="D3:E3"/>
    <mergeCell ref="F3:G3"/>
    <mergeCell ref="A5:B5"/>
    <mergeCell ref="A3:A4"/>
    <mergeCell ref="B3:B4"/>
    <mergeCell ref="C3:C4"/>
  </mergeCells>
  <printOptions horizontalCentered="1"/>
  <pageMargins left="0.554166666666667" right="0.554166666666667" top="0.668055555555556" bottom="0.393055555555556" header="0.5" footer="0.313888888888889"/>
  <pageSetup paperSize="9" scale="87" fitToHeight="0" orientation="portrait" horizontalDpi="600"/>
  <headerFooter>
    <oddFooter>&amp;C第 &amp;P 页，共 &amp;N 页</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O69"/>
  <sheetViews>
    <sheetView workbookViewId="0">
      <selection activeCell="U12" sqref="U12"/>
    </sheetView>
  </sheetViews>
  <sheetFormatPr defaultColWidth="9" defaultRowHeight="13.5"/>
  <cols>
    <col min="1" max="1" width="7.25" customWidth="1"/>
    <col min="2" max="2" width="27.3833333333333" customWidth="1"/>
    <col min="3" max="3" width="10" customWidth="1"/>
    <col min="4" max="4" width="6.63333333333333" customWidth="1"/>
    <col min="7" max="7" width="13.6333333333333" customWidth="1"/>
    <col min="9" max="9" width="7.88333333333333" customWidth="1"/>
    <col min="10" max="10" width="39.75" customWidth="1"/>
    <col min="11" max="11" width="10.3833333333333" customWidth="1"/>
    <col min="12" max="12" width="7.38333333333333" customWidth="1"/>
    <col min="15" max="15" width="18.3833333333333" customWidth="1"/>
  </cols>
  <sheetData>
    <row r="1" ht="32" customHeight="1" spans="1:15">
      <c r="A1" s="1" t="s">
        <v>500</v>
      </c>
      <c r="B1" s="1"/>
      <c r="C1" s="1"/>
      <c r="D1" s="1"/>
      <c r="E1" s="1"/>
      <c r="F1" s="1"/>
      <c r="G1" s="1"/>
      <c r="H1" s="1"/>
      <c r="I1" s="1"/>
      <c r="J1" s="1"/>
      <c r="K1" s="1"/>
      <c r="L1" s="1"/>
      <c r="M1" s="1"/>
      <c r="N1" s="1"/>
      <c r="O1" s="1"/>
    </row>
    <row r="2" spans="1:15">
      <c r="A2" s="2" t="s">
        <v>3</v>
      </c>
      <c r="B2" s="2" t="s">
        <v>276</v>
      </c>
      <c r="C2" s="2" t="s">
        <v>277</v>
      </c>
      <c r="D2" s="3" t="s">
        <v>278</v>
      </c>
      <c r="E2" s="4"/>
      <c r="F2" s="5" t="s">
        <v>279</v>
      </c>
      <c r="G2" s="6"/>
      <c r="I2" s="2" t="s">
        <v>3</v>
      </c>
      <c r="J2" s="2" t="s">
        <v>276</v>
      </c>
      <c r="K2" s="2" t="s">
        <v>277</v>
      </c>
      <c r="L2" s="3" t="s">
        <v>278</v>
      </c>
      <c r="M2" s="4"/>
      <c r="N2" s="3" t="s">
        <v>279</v>
      </c>
      <c r="O2" s="4"/>
    </row>
    <row r="3" ht="38" customHeight="1" spans="1:15">
      <c r="A3" s="2"/>
      <c r="B3" s="2"/>
      <c r="C3" s="7"/>
      <c r="D3" s="2" t="s">
        <v>280</v>
      </c>
      <c r="E3" s="8" t="s">
        <v>281</v>
      </c>
      <c r="F3" s="5" t="s">
        <v>282</v>
      </c>
      <c r="G3" s="6" t="s">
        <v>283</v>
      </c>
      <c r="I3" s="2"/>
      <c r="J3" s="2"/>
      <c r="K3" s="2"/>
      <c r="L3" s="2" t="s">
        <v>280</v>
      </c>
      <c r="M3" s="2" t="s">
        <v>281</v>
      </c>
      <c r="N3" s="5" t="s">
        <v>282</v>
      </c>
      <c r="O3" s="6" t="s">
        <v>283</v>
      </c>
    </row>
    <row r="4" spans="1:15">
      <c r="A4" s="9" t="s">
        <v>38</v>
      </c>
      <c r="B4" s="10"/>
      <c r="C4" s="11"/>
      <c r="D4" s="12"/>
      <c r="E4" s="13"/>
      <c r="F4" s="14"/>
      <c r="G4" s="15"/>
      <c r="I4" s="50"/>
      <c r="J4" s="50"/>
      <c r="K4" s="50"/>
      <c r="L4" s="51"/>
      <c r="M4" s="51"/>
      <c r="N4" s="51"/>
      <c r="O4" s="51"/>
    </row>
    <row r="5" spans="1:15">
      <c r="A5" s="16" t="s">
        <v>501</v>
      </c>
      <c r="B5" s="17" t="s">
        <v>40</v>
      </c>
      <c r="C5" s="18"/>
      <c r="D5" s="19"/>
      <c r="E5" s="20"/>
      <c r="F5" s="21"/>
      <c r="G5" s="22"/>
      <c r="I5" s="16" t="s">
        <v>502</v>
      </c>
      <c r="J5" s="17" t="s">
        <v>192</v>
      </c>
      <c r="K5" s="18"/>
      <c r="L5" s="19"/>
      <c r="M5" s="49"/>
      <c r="N5" s="21"/>
      <c r="O5" s="22"/>
    </row>
    <row r="6" spans="1:15">
      <c r="A6" s="23" t="s">
        <v>285</v>
      </c>
      <c r="B6" s="24" t="s">
        <v>46</v>
      </c>
      <c r="C6" s="25"/>
      <c r="D6" s="26"/>
      <c r="E6" s="27"/>
      <c r="F6" s="28"/>
      <c r="G6" s="29"/>
      <c r="I6" s="41" t="s">
        <v>285</v>
      </c>
      <c r="J6" s="52" t="s">
        <v>503</v>
      </c>
      <c r="K6" s="42"/>
      <c r="L6" s="43"/>
      <c r="M6" s="53"/>
      <c r="N6" s="45"/>
      <c r="O6" s="46"/>
    </row>
    <row r="7" spans="1:15">
      <c r="A7" s="30">
        <v>1</v>
      </c>
      <c r="B7" s="31" t="s">
        <v>65</v>
      </c>
      <c r="C7" s="32"/>
      <c r="D7" s="33"/>
      <c r="E7" s="34"/>
      <c r="F7" s="35"/>
      <c r="G7" s="15"/>
      <c r="I7" s="30">
        <v>1</v>
      </c>
      <c r="J7" s="47" t="s">
        <v>504</v>
      </c>
      <c r="K7" s="32"/>
      <c r="L7" s="33"/>
      <c r="M7" s="54"/>
      <c r="N7" s="35"/>
      <c r="O7" s="15"/>
    </row>
    <row r="8" spans="1:15">
      <c r="A8" s="36" t="s">
        <v>505</v>
      </c>
      <c r="B8" s="31" t="s">
        <v>506</v>
      </c>
      <c r="C8" s="32"/>
      <c r="D8" s="33"/>
      <c r="E8" s="34"/>
      <c r="F8" s="35"/>
      <c r="G8" s="15"/>
      <c r="I8" s="30">
        <v>2</v>
      </c>
      <c r="J8" s="55" t="s">
        <v>507</v>
      </c>
      <c r="K8" s="32"/>
      <c r="L8" s="33"/>
      <c r="M8" s="54"/>
      <c r="N8" s="35"/>
      <c r="O8" s="15"/>
    </row>
    <row r="9" ht="18" customHeight="1" spans="1:15">
      <c r="A9" s="36" t="s">
        <v>508</v>
      </c>
      <c r="B9" s="31" t="s">
        <v>509</v>
      </c>
      <c r="C9" s="32"/>
      <c r="D9" s="33"/>
      <c r="E9" s="34"/>
      <c r="F9" s="35"/>
      <c r="G9" s="15"/>
      <c r="I9" s="30">
        <v>3</v>
      </c>
      <c r="J9" s="37" t="s">
        <v>196</v>
      </c>
      <c r="K9" s="32"/>
      <c r="L9" s="33"/>
      <c r="M9" s="54"/>
      <c r="N9" s="35"/>
      <c r="O9" s="15"/>
    </row>
    <row r="10" ht="18" customHeight="1" spans="1:15">
      <c r="A10" s="30">
        <v>2</v>
      </c>
      <c r="B10" s="31" t="s">
        <v>66</v>
      </c>
      <c r="C10" s="32"/>
      <c r="D10" s="33"/>
      <c r="E10" s="34"/>
      <c r="F10" s="35"/>
      <c r="G10" s="15"/>
      <c r="I10" s="30">
        <v>4</v>
      </c>
      <c r="J10" s="37" t="s">
        <v>142</v>
      </c>
      <c r="K10" s="32"/>
      <c r="L10" s="33"/>
      <c r="M10" s="54"/>
      <c r="N10" s="35"/>
      <c r="O10" s="15"/>
    </row>
    <row r="11" ht="27" customHeight="1" spans="1:15">
      <c r="A11" s="36" t="s">
        <v>505</v>
      </c>
      <c r="B11" s="10" t="s">
        <v>510</v>
      </c>
      <c r="C11" s="32"/>
      <c r="D11" s="33"/>
      <c r="E11" s="34"/>
      <c r="F11" s="35"/>
      <c r="G11" s="15"/>
      <c r="I11" s="30">
        <v>5</v>
      </c>
      <c r="J11" s="56" t="s">
        <v>511</v>
      </c>
      <c r="K11" s="32"/>
      <c r="L11" s="33"/>
      <c r="M11" s="54"/>
      <c r="N11" s="35"/>
      <c r="O11" s="15"/>
    </row>
    <row r="12" ht="27" customHeight="1" spans="1:15">
      <c r="A12" s="36" t="s">
        <v>508</v>
      </c>
      <c r="B12" s="10" t="s">
        <v>512</v>
      </c>
      <c r="C12" s="32"/>
      <c r="D12" s="33"/>
      <c r="E12" s="34"/>
      <c r="F12" s="35"/>
      <c r="G12" s="15"/>
      <c r="I12" s="30">
        <v>6</v>
      </c>
      <c r="J12" s="37" t="s">
        <v>513</v>
      </c>
      <c r="K12" s="32"/>
      <c r="L12" s="33"/>
      <c r="M12" s="54"/>
      <c r="N12" s="35"/>
      <c r="O12" s="15"/>
    </row>
    <row r="13" ht="27" customHeight="1" spans="1:15">
      <c r="A13" s="36" t="s">
        <v>514</v>
      </c>
      <c r="B13" s="10" t="s">
        <v>515</v>
      </c>
      <c r="C13" s="32"/>
      <c r="D13" s="33"/>
      <c r="E13" s="34"/>
      <c r="F13" s="35"/>
      <c r="G13" s="15"/>
      <c r="I13" s="30">
        <v>7</v>
      </c>
      <c r="J13" s="57" t="s">
        <v>218</v>
      </c>
      <c r="K13" s="32"/>
      <c r="L13" s="33"/>
      <c r="M13" s="54"/>
      <c r="N13" s="35"/>
      <c r="O13" s="15"/>
    </row>
    <row r="14" ht="18" customHeight="1" spans="1:15">
      <c r="A14" s="36" t="s">
        <v>516</v>
      </c>
      <c r="B14" s="10" t="s">
        <v>517</v>
      </c>
      <c r="C14" s="32"/>
      <c r="D14" s="33"/>
      <c r="E14" s="34"/>
      <c r="F14" s="35"/>
      <c r="G14" s="15"/>
      <c r="I14" s="30">
        <v>8</v>
      </c>
      <c r="J14" s="47" t="s">
        <v>219</v>
      </c>
      <c r="K14" s="32"/>
      <c r="L14" s="33"/>
      <c r="M14" s="54"/>
      <c r="N14" s="35"/>
      <c r="O14" s="15"/>
    </row>
    <row r="15" ht="18" customHeight="1" spans="1:15">
      <c r="A15" s="30">
        <v>3</v>
      </c>
      <c r="B15" s="31" t="s">
        <v>75</v>
      </c>
      <c r="C15" s="32"/>
      <c r="D15" s="33"/>
      <c r="E15" s="34"/>
      <c r="F15" s="35"/>
      <c r="G15" s="15"/>
      <c r="I15" s="30">
        <v>9</v>
      </c>
      <c r="J15" s="47" t="s">
        <v>79</v>
      </c>
      <c r="K15" s="32"/>
      <c r="L15" s="33"/>
      <c r="M15" s="54"/>
      <c r="N15" s="35"/>
      <c r="O15" s="15"/>
    </row>
    <row r="16" ht="18" customHeight="1" spans="1:15">
      <c r="A16" s="30">
        <v>4</v>
      </c>
      <c r="B16" s="31" t="s">
        <v>76</v>
      </c>
      <c r="C16" s="32"/>
      <c r="D16" s="33"/>
      <c r="E16" s="34"/>
      <c r="F16" s="35"/>
      <c r="G16" s="15"/>
      <c r="I16" s="58" t="s">
        <v>294</v>
      </c>
      <c r="J16" s="52" t="s">
        <v>221</v>
      </c>
      <c r="K16" s="52"/>
      <c r="L16" s="52"/>
      <c r="M16" s="52"/>
      <c r="N16" s="52"/>
      <c r="O16" s="52"/>
    </row>
    <row r="17" ht="24" customHeight="1" spans="1:15">
      <c r="A17" s="36" t="s">
        <v>505</v>
      </c>
      <c r="B17" s="10" t="s">
        <v>518</v>
      </c>
      <c r="C17" s="32"/>
      <c r="D17" s="33"/>
      <c r="E17" s="34"/>
      <c r="F17" s="35"/>
      <c r="G17" s="15"/>
      <c r="I17" s="30">
        <v>1</v>
      </c>
      <c r="J17" s="37" t="s">
        <v>222</v>
      </c>
      <c r="K17" s="32"/>
      <c r="L17" s="33"/>
      <c r="M17" s="54"/>
      <c r="N17" s="35"/>
      <c r="O17" s="15"/>
    </row>
    <row r="18" ht="24" customHeight="1" spans="1:15">
      <c r="A18" s="36" t="s">
        <v>508</v>
      </c>
      <c r="B18" s="10" t="s">
        <v>519</v>
      </c>
      <c r="C18" s="32"/>
      <c r="D18" s="33"/>
      <c r="E18" s="34"/>
      <c r="F18" s="35"/>
      <c r="G18" s="15"/>
      <c r="I18" s="30">
        <v>2</v>
      </c>
      <c r="J18" s="37" t="s">
        <v>223</v>
      </c>
      <c r="K18" s="32"/>
      <c r="L18" s="33"/>
      <c r="M18" s="54"/>
      <c r="N18" s="35"/>
      <c r="O18" s="15"/>
    </row>
    <row r="19" ht="24" customHeight="1" spans="1:15">
      <c r="A19" s="36" t="s">
        <v>514</v>
      </c>
      <c r="B19" s="10" t="s">
        <v>520</v>
      </c>
      <c r="C19" s="32"/>
      <c r="D19" s="33"/>
      <c r="E19" s="34"/>
      <c r="F19" s="35"/>
      <c r="G19" s="15"/>
      <c r="I19" s="30">
        <v>3</v>
      </c>
      <c r="J19" s="37" t="s">
        <v>230</v>
      </c>
      <c r="K19" s="32"/>
      <c r="L19" s="33"/>
      <c r="M19" s="54"/>
      <c r="N19" s="35"/>
      <c r="O19" s="15"/>
    </row>
    <row r="20" ht="24" customHeight="1" spans="1:15">
      <c r="A20" s="36" t="s">
        <v>516</v>
      </c>
      <c r="B20" s="10" t="s">
        <v>521</v>
      </c>
      <c r="C20" s="32"/>
      <c r="D20" s="33"/>
      <c r="E20" s="34"/>
      <c r="F20" s="35"/>
      <c r="G20" s="15"/>
      <c r="I20" s="30">
        <v>4</v>
      </c>
      <c r="J20" s="37" t="s">
        <v>231</v>
      </c>
      <c r="K20" s="32"/>
      <c r="L20" s="33"/>
      <c r="M20" s="54"/>
      <c r="N20" s="35"/>
      <c r="O20" s="15"/>
    </row>
    <row r="21" spans="1:15">
      <c r="A21" s="30">
        <v>5</v>
      </c>
      <c r="B21" s="31" t="s">
        <v>95</v>
      </c>
      <c r="C21" s="32"/>
      <c r="D21" s="33"/>
      <c r="E21" s="34"/>
      <c r="F21" s="35"/>
      <c r="G21" s="15"/>
      <c r="I21" s="58" t="s">
        <v>295</v>
      </c>
      <c r="J21" s="52" t="s">
        <v>232</v>
      </c>
      <c r="K21" s="52"/>
      <c r="L21" s="52"/>
      <c r="M21" s="52"/>
      <c r="N21" s="52"/>
      <c r="O21" s="52"/>
    </row>
    <row r="22" ht="22" customHeight="1" spans="1:15">
      <c r="A22" s="30">
        <v>6</v>
      </c>
      <c r="B22" s="31" t="s">
        <v>522</v>
      </c>
      <c r="C22" s="32"/>
      <c r="D22" s="33"/>
      <c r="E22" s="34"/>
      <c r="F22" s="35"/>
      <c r="G22" s="15"/>
      <c r="I22" s="30">
        <v>1</v>
      </c>
      <c r="J22" s="56" t="s">
        <v>523</v>
      </c>
      <c r="K22" s="32"/>
      <c r="L22" s="33"/>
      <c r="M22" s="54"/>
      <c r="N22" s="35"/>
      <c r="O22" s="15"/>
    </row>
    <row r="23" ht="29" customHeight="1" spans="1:15">
      <c r="A23" s="30">
        <v>7</v>
      </c>
      <c r="B23" s="37" t="s">
        <v>524</v>
      </c>
      <c r="C23" s="32"/>
      <c r="D23" s="33"/>
      <c r="E23" s="34"/>
      <c r="F23" s="35"/>
      <c r="G23" s="15"/>
      <c r="I23" s="30">
        <v>2</v>
      </c>
      <c r="J23" s="37" t="s">
        <v>234</v>
      </c>
      <c r="K23" s="32"/>
      <c r="L23" s="33"/>
      <c r="M23" s="54"/>
      <c r="N23" s="35"/>
      <c r="O23" s="15"/>
    </row>
    <row r="24" ht="29" customHeight="1" spans="1:15">
      <c r="A24" s="23" t="s">
        <v>294</v>
      </c>
      <c r="B24" s="38" t="s">
        <v>104</v>
      </c>
      <c r="C24" s="25"/>
      <c r="D24" s="26"/>
      <c r="E24" s="27"/>
      <c r="F24" s="28"/>
      <c r="G24" s="29"/>
      <c r="I24" s="30">
        <v>3</v>
      </c>
      <c r="J24" s="37" t="s">
        <v>235</v>
      </c>
      <c r="K24" s="32"/>
      <c r="L24" s="33"/>
      <c r="M24" s="54"/>
      <c r="N24" s="35"/>
      <c r="O24" s="15"/>
    </row>
    <row r="25" ht="29" customHeight="1" spans="1:15">
      <c r="A25" s="30">
        <v>1</v>
      </c>
      <c r="B25" s="37" t="s">
        <v>105</v>
      </c>
      <c r="C25" s="32"/>
      <c r="D25" s="33"/>
      <c r="E25" s="34"/>
      <c r="F25" s="35"/>
      <c r="G25" s="15"/>
      <c r="I25" s="30">
        <v>4</v>
      </c>
      <c r="J25" s="37" t="s">
        <v>525</v>
      </c>
      <c r="K25" s="32"/>
      <c r="L25" s="33"/>
      <c r="M25" s="54"/>
      <c r="N25" s="35"/>
      <c r="O25" s="15"/>
    </row>
    <row r="26" ht="29" customHeight="1" spans="1:15">
      <c r="A26" s="30">
        <v>2</v>
      </c>
      <c r="B26" s="39" t="s">
        <v>106</v>
      </c>
      <c r="C26" s="32"/>
      <c r="D26" s="33"/>
      <c r="E26" s="34"/>
      <c r="F26" s="35"/>
      <c r="G26" s="15"/>
      <c r="I26" s="30">
        <v>5</v>
      </c>
      <c r="J26" s="37" t="s">
        <v>237</v>
      </c>
      <c r="K26" s="32"/>
      <c r="L26" s="33"/>
      <c r="M26" s="54"/>
      <c r="N26" s="35"/>
      <c r="O26" s="15"/>
    </row>
    <row r="27" ht="24" spans="1:15">
      <c r="A27" s="30">
        <v>3</v>
      </c>
      <c r="B27" s="37" t="s">
        <v>526</v>
      </c>
      <c r="C27" s="32"/>
      <c r="D27" s="33"/>
      <c r="E27" s="34"/>
      <c r="F27" s="35"/>
      <c r="G27" s="15"/>
      <c r="I27" s="30">
        <v>6</v>
      </c>
      <c r="J27" s="37" t="s">
        <v>527</v>
      </c>
      <c r="K27" s="11"/>
      <c r="L27" s="12"/>
      <c r="M27" s="59"/>
      <c r="N27" s="14"/>
      <c r="O27" s="15"/>
    </row>
    <row r="28" spans="1:15">
      <c r="A28" s="30">
        <v>4</v>
      </c>
      <c r="B28" s="37" t="s">
        <v>118</v>
      </c>
      <c r="C28" s="32"/>
      <c r="D28" s="33"/>
      <c r="E28" s="34"/>
      <c r="F28" s="35"/>
      <c r="G28" s="15"/>
      <c r="I28" s="16" t="s">
        <v>528</v>
      </c>
      <c r="J28" s="17" t="s">
        <v>239</v>
      </c>
      <c r="K28" s="18"/>
      <c r="L28" s="19"/>
      <c r="M28" s="49"/>
      <c r="N28" s="21"/>
      <c r="O28" s="22"/>
    </row>
    <row r="29" spans="1:15">
      <c r="A29" s="23" t="s">
        <v>295</v>
      </c>
      <c r="B29" s="38" t="s">
        <v>119</v>
      </c>
      <c r="C29" s="25"/>
      <c r="D29" s="26"/>
      <c r="E29" s="27"/>
      <c r="F29" s="28"/>
      <c r="G29" s="29"/>
      <c r="I29" s="41" t="s">
        <v>285</v>
      </c>
      <c r="J29" s="52" t="s">
        <v>239</v>
      </c>
      <c r="K29" s="42"/>
      <c r="L29" s="43"/>
      <c r="M29" s="53"/>
      <c r="N29" s="45"/>
      <c r="O29" s="46"/>
    </row>
    <row r="30" spans="1:15">
      <c r="A30" s="30">
        <v>1</v>
      </c>
      <c r="B30" s="37" t="s">
        <v>529</v>
      </c>
      <c r="C30" s="32"/>
      <c r="D30" s="33"/>
      <c r="E30" s="34"/>
      <c r="F30" s="35"/>
      <c r="G30" s="15"/>
      <c r="I30" s="30">
        <v>1</v>
      </c>
      <c r="J30" s="37" t="s">
        <v>240</v>
      </c>
      <c r="K30" s="32"/>
      <c r="L30" s="33"/>
      <c r="M30" s="54"/>
      <c r="N30" s="35"/>
      <c r="O30" s="15"/>
    </row>
    <row r="31" spans="1:15">
      <c r="A31" s="36" t="s">
        <v>505</v>
      </c>
      <c r="B31" s="37" t="s">
        <v>530</v>
      </c>
      <c r="C31" s="32"/>
      <c r="D31" s="33"/>
      <c r="E31" s="34"/>
      <c r="F31" s="35"/>
      <c r="G31" s="15"/>
      <c r="I31" s="30">
        <v>2</v>
      </c>
      <c r="J31" s="37" t="s">
        <v>241</v>
      </c>
      <c r="K31" s="32"/>
      <c r="L31" s="33"/>
      <c r="M31" s="54"/>
      <c r="N31" s="35"/>
      <c r="O31" s="15"/>
    </row>
    <row r="32" spans="1:15">
      <c r="A32" s="36" t="s">
        <v>508</v>
      </c>
      <c r="B32" s="37" t="s">
        <v>531</v>
      </c>
      <c r="C32" s="32"/>
      <c r="D32" s="33"/>
      <c r="E32" s="34"/>
      <c r="F32" s="35"/>
      <c r="G32" s="15"/>
      <c r="I32" s="30">
        <v>3</v>
      </c>
      <c r="J32" s="47" t="s">
        <v>245</v>
      </c>
      <c r="K32" s="11"/>
      <c r="L32" s="12"/>
      <c r="M32" s="59"/>
      <c r="N32" s="14"/>
      <c r="O32" s="15"/>
    </row>
    <row r="33" spans="1:15">
      <c r="A33" s="36" t="s">
        <v>514</v>
      </c>
      <c r="B33" s="37" t="s">
        <v>532</v>
      </c>
      <c r="C33" s="32"/>
      <c r="D33" s="33"/>
      <c r="E33" s="34"/>
      <c r="F33" s="35"/>
      <c r="G33" s="15"/>
      <c r="I33" s="16" t="s">
        <v>533</v>
      </c>
      <c r="J33" s="17" t="s">
        <v>246</v>
      </c>
      <c r="K33" s="18"/>
      <c r="L33" s="19"/>
      <c r="M33" s="49"/>
      <c r="N33" s="21"/>
      <c r="O33" s="22"/>
    </row>
    <row r="34" spans="1:15">
      <c r="A34" s="36" t="s">
        <v>516</v>
      </c>
      <c r="B34" s="37" t="s">
        <v>534</v>
      </c>
      <c r="C34" s="32"/>
      <c r="D34" s="33"/>
      <c r="E34" s="34"/>
      <c r="F34" s="35"/>
      <c r="G34" s="15"/>
      <c r="I34" s="58" t="s">
        <v>285</v>
      </c>
      <c r="J34" s="52" t="s">
        <v>247</v>
      </c>
      <c r="K34" s="52"/>
      <c r="L34" s="52"/>
      <c r="M34" s="52"/>
      <c r="N34" s="52"/>
      <c r="O34" s="52"/>
    </row>
    <row r="35" spans="1:15">
      <c r="A35" s="30">
        <v>2</v>
      </c>
      <c r="B35" s="39" t="s">
        <v>149</v>
      </c>
      <c r="C35" s="32"/>
      <c r="D35" s="33"/>
      <c r="E35" s="34"/>
      <c r="F35" s="35"/>
      <c r="G35" s="15"/>
      <c r="I35" s="30">
        <v>1</v>
      </c>
      <c r="J35" s="60" t="s">
        <v>248</v>
      </c>
      <c r="K35" s="32"/>
      <c r="L35" s="33"/>
      <c r="M35" s="54"/>
      <c r="N35" s="35"/>
      <c r="O35" s="15"/>
    </row>
    <row r="36" spans="1:15">
      <c r="A36" s="23" t="s">
        <v>296</v>
      </c>
      <c r="B36" s="40" t="s">
        <v>151</v>
      </c>
      <c r="C36" s="25"/>
      <c r="D36" s="26"/>
      <c r="E36" s="27"/>
      <c r="F36" s="28"/>
      <c r="G36" s="29"/>
      <c r="I36" s="58" t="s">
        <v>294</v>
      </c>
      <c r="J36" s="52" t="s">
        <v>249</v>
      </c>
      <c r="K36" s="52"/>
      <c r="L36" s="52"/>
      <c r="M36" s="52"/>
      <c r="N36" s="52"/>
      <c r="O36" s="52"/>
    </row>
    <row r="37" spans="1:15">
      <c r="A37" s="30">
        <v>1</v>
      </c>
      <c r="B37" s="39" t="s">
        <v>535</v>
      </c>
      <c r="C37" s="32"/>
      <c r="D37" s="33"/>
      <c r="E37" s="34"/>
      <c r="F37" s="35"/>
      <c r="G37" s="15"/>
      <c r="I37" s="30">
        <v>1</v>
      </c>
      <c r="J37" s="37" t="s">
        <v>536</v>
      </c>
      <c r="K37" s="32"/>
      <c r="L37" s="33"/>
      <c r="M37" s="54"/>
      <c r="N37" s="35"/>
      <c r="O37" s="15"/>
    </row>
    <row r="38" spans="1:15">
      <c r="A38" s="30">
        <v>2</v>
      </c>
      <c r="B38" s="39" t="s">
        <v>537</v>
      </c>
      <c r="C38" s="32"/>
      <c r="D38" s="33"/>
      <c r="E38" s="34"/>
      <c r="F38" s="35"/>
      <c r="G38" s="15"/>
      <c r="I38" s="30">
        <v>2</v>
      </c>
      <c r="J38" s="37" t="s">
        <v>538</v>
      </c>
      <c r="K38" s="32"/>
      <c r="L38" s="33"/>
      <c r="M38" s="54"/>
      <c r="N38" s="35"/>
      <c r="O38" s="15"/>
    </row>
    <row r="39" spans="1:15">
      <c r="A39" s="30">
        <v>3</v>
      </c>
      <c r="B39" s="39" t="s">
        <v>154</v>
      </c>
      <c r="C39" s="32"/>
      <c r="D39" s="33"/>
      <c r="E39" s="34"/>
      <c r="F39" s="35"/>
      <c r="G39" s="15"/>
      <c r="I39" s="30">
        <v>3</v>
      </c>
      <c r="J39" s="37" t="s">
        <v>539</v>
      </c>
      <c r="K39" s="32"/>
      <c r="L39" s="33"/>
      <c r="M39" s="54"/>
      <c r="N39" s="35"/>
      <c r="O39" s="15"/>
    </row>
    <row r="40" spans="1:15">
      <c r="A40" s="30">
        <v>4</v>
      </c>
      <c r="B40" s="39" t="s">
        <v>155</v>
      </c>
      <c r="C40" s="32"/>
      <c r="D40" s="33"/>
      <c r="E40" s="34"/>
      <c r="F40" s="35"/>
      <c r="G40" s="15"/>
      <c r="I40" s="58" t="s">
        <v>295</v>
      </c>
      <c r="J40" s="52" t="s">
        <v>540</v>
      </c>
      <c r="K40" s="52"/>
      <c r="L40" s="52"/>
      <c r="M40" s="52"/>
      <c r="N40" s="52"/>
      <c r="O40" s="52"/>
    </row>
    <row r="41" spans="1:15">
      <c r="A41" s="23" t="s">
        <v>297</v>
      </c>
      <c r="B41" s="40" t="s">
        <v>156</v>
      </c>
      <c r="C41" s="25"/>
      <c r="D41" s="26"/>
      <c r="E41" s="27"/>
      <c r="F41" s="28"/>
      <c r="G41" s="29"/>
      <c r="I41" s="30">
        <v>1</v>
      </c>
      <c r="J41" s="37" t="s">
        <v>541</v>
      </c>
      <c r="K41" s="32"/>
      <c r="L41" s="33"/>
      <c r="M41" s="54"/>
      <c r="N41" s="35"/>
      <c r="O41" s="15"/>
    </row>
    <row r="42" spans="1:15">
      <c r="A42" s="30">
        <v>1</v>
      </c>
      <c r="B42" s="37" t="s">
        <v>157</v>
      </c>
      <c r="C42" s="32"/>
      <c r="D42" s="33"/>
      <c r="E42" s="34"/>
      <c r="F42" s="35"/>
      <c r="G42" s="15"/>
      <c r="I42" s="30">
        <v>2</v>
      </c>
      <c r="J42" s="37" t="s">
        <v>542</v>
      </c>
      <c r="K42" s="32"/>
      <c r="L42" s="33"/>
      <c r="M42" s="54"/>
      <c r="N42" s="35"/>
      <c r="O42" s="15"/>
    </row>
    <row r="43" spans="1:15">
      <c r="A43" s="30">
        <v>2</v>
      </c>
      <c r="B43" s="37" t="s">
        <v>164</v>
      </c>
      <c r="C43" s="32"/>
      <c r="D43" s="33"/>
      <c r="E43" s="34"/>
      <c r="F43" s="35"/>
      <c r="G43" s="15"/>
      <c r="I43" s="30">
        <v>3</v>
      </c>
      <c r="J43" s="37" t="s">
        <v>543</v>
      </c>
      <c r="K43" s="32"/>
      <c r="L43" s="33"/>
      <c r="M43" s="54"/>
      <c r="N43" s="35"/>
      <c r="O43" s="15"/>
    </row>
    <row r="44" spans="1:15">
      <c r="A44" s="30">
        <v>3</v>
      </c>
      <c r="B44" s="37" t="s">
        <v>165</v>
      </c>
      <c r="C44" s="32"/>
      <c r="D44" s="33"/>
      <c r="E44" s="34"/>
      <c r="F44" s="35"/>
      <c r="G44" s="15"/>
      <c r="I44" s="30">
        <v>4</v>
      </c>
      <c r="J44" s="37" t="s">
        <v>544</v>
      </c>
      <c r="K44" s="32"/>
      <c r="L44" s="33"/>
      <c r="M44" s="54"/>
      <c r="N44" s="35"/>
      <c r="O44" s="15"/>
    </row>
    <row r="45" spans="1:15">
      <c r="A45" s="30">
        <v>4</v>
      </c>
      <c r="B45" s="37" t="s">
        <v>166</v>
      </c>
      <c r="C45" s="32"/>
      <c r="D45" s="33"/>
      <c r="E45" s="34"/>
      <c r="F45" s="35"/>
      <c r="G45" s="15"/>
      <c r="I45" s="30">
        <v>5</v>
      </c>
      <c r="J45" s="37" t="s">
        <v>545</v>
      </c>
      <c r="K45" s="32"/>
      <c r="L45" s="33"/>
      <c r="M45" s="54"/>
      <c r="N45" s="35"/>
      <c r="O45" s="15"/>
    </row>
    <row r="46" spans="1:15">
      <c r="A46" s="30">
        <v>5</v>
      </c>
      <c r="B46" s="37" t="s">
        <v>167</v>
      </c>
      <c r="C46" s="32"/>
      <c r="D46" s="33"/>
      <c r="E46" s="34"/>
      <c r="F46" s="35"/>
      <c r="G46" s="15"/>
      <c r="I46" s="30">
        <v>6</v>
      </c>
      <c r="J46" s="37" t="s">
        <v>546</v>
      </c>
      <c r="K46" s="32"/>
      <c r="L46" s="33"/>
      <c r="M46" s="54"/>
      <c r="N46" s="35"/>
      <c r="O46" s="15"/>
    </row>
    <row r="47" spans="1:15">
      <c r="A47" s="30">
        <v>6</v>
      </c>
      <c r="B47" s="37" t="s">
        <v>79</v>
      </c>
      <c r="C47" s="32"/>
      <c r="D47" s="33"/>
      <c r="E47" s="34"/>
      <c r="F47" s="35"/>
      <c r="G47" s="15"/>
      <c r="I47" s="58" t="s">
        <v>296</v>
      </c>
      <c r="J47" s="52" t="s">
        <v>547</v>
      </c>
      <c r="K47" s="52"/>
      <c r="L47" s="52"/>
      <c r="M47" s="52"/>
      <c r="N47" s="52"/>
      <c r="O47" s="52"/>
    </row>
    <row r="48" spans="1:15">
      <c r="A48" s="16" t="s">
        <v>548</v>
      </c>
      <c r="B48" s="17" t="s">
        <v>168</v>
      </c>
      <c r="C48" s="18"/>
      <c r="D48" s="19"/>
      <c r="E48" s="20"/>
      <c r="F48" s="21"/>
      <c r="G48" s="22"/>
      <c r="I48" s="30">
        <v>1</v>
      </c>
      <c r="J48" s="37" t="s">
        <v>549</v>
      </c>
      <c r="K48" s="32"/>
      <c r="L48" s="33"/>
      <c r="M48" s="54"/>
      <c r="N48" s="35"/>
      <c r="O48" s="15"/>
    </row>
    <row r="49" spans="1:15">
      <c r="A49" s="41" t="s">
        <v>285</v>
      </c>
      <c r="B49" s="38" t="s">
        <v>169</v>
      </c>
      <c r="C49" s="42"/>
      <c r="D49" s="43"/>
      <c r="E49" s="44"/>
      <c r="F49" s="45"/>
      <c r="G49" s="46"/>
      <c r="I49" s="30">
        <v>2</v>
      </c>
      <c r="J49" s="37" t="s">
        <v>550</v>
      </c>
      <c r="K49" s="32"/>
      <c r="L49" s="33"/>
      <c r="M49" s="54"/>
      <c r="N49" s="35"/>
      <c r="O49" s="15"/>
    </row>
    <row r="50" spans="1:15">
      <c r="A50" s="30">
        <v>1</v>
      </c>
      <c r="B50" s="37" t="s">
        <v>170</v>
      </c>
      <c r="C50" s="32"/>
      <c r="D50" s="33"/>
      <c r="E50" s="34"/>
      <c r="F50" s="35"/>
      <c r="G50" s="15"/>
      <c r="I50" s="30">
        <v>3</v>
      </c>
      <c r="J50" s="37" t="s">
        <v>551</v>
      </c>
      <c r="K50" s="32"/>
      <c r="L50" s="33"/>
      <c r="M50" s="54"/>
      <c r="N50" s="35"/>
      <c r="O50" s="15"/>
    </row>
    <row r="51" spans="1:15">
      <c r="A51" s="30">
        <v>2</v>
      </c>
      <c r="B51" s="37" t="s">
        <v>552</v>
      </c>
      <c r="C51" s="32"/>
      <c r="D51" s="33"/>
      <c r="E51" s="34"/>
      <c r="F51" s="35"/>
      <c r="G51" s="15"/>
      <c r="I51" s="30">
        <v>4</v>
      </c>
      <c r="J51" s="37" t="s">
        <v>553</v>
      </c>
      <c r="K51" s="32"/>
      <c r="L51" s="33"/>
      <c r="M51" s="54"/>
      <c r="N51" s="35"/>
      <c r="O51" s="15"/>
    </row>
    <row r="52" spans="1:15">
      <c r="A52" s="23" t="s">
        <v>294</v>
      </c>
      <c r="B52" s="38" t="s">
        <v>180</v>
      </c>
      <c r="C52" s="25"/>
      <c r="D52" s="26"/>
      <c r="E52" s="27"/>
      <c r="F52" s="28"/>
      <c r="G52" s="29"/>
      <c r="I52" s="30">
        <v>5</v>
      </c>
      <c r="J52" s="37" t="s">
        <v>554</v>
      </c>
      <c r="K52" s="32"/>
      <c r="L52" s="33"/>
      <c r="M52" s="54"/>
      <c r="N52" s="35"/>
      <c r="O52" s="15"/>
    </row>
    <row r="53" spans="1:15">
      <c r="A53" s="30">
        <v>1</v>
      </c>
      <c r="B53" s="37" t="s">
        <v>182</v>
      </c>
      <c r="C53" s="32"/>
      <c r="D53" s="33"/>
      <c r="E53" s="34"/>
      <c r="F53" s="35"/>
      <c r="G53" s="15"/>
      <c r="I53" s="16" t="s">
        <v>555</v>
      </c>
      <c r="J53" s="17" t="s">
        <v>556</v>
      </c>
      <c r="K53" s="18"/>
      <c r="L53" s="19"/>
      <c r="M53" s="61"/>
      <c r="N53" s="21"/>
      <c r="O53" s="22"/>
    </row>
    <row r="54" spans="1:15">
      <c r="A54" s="30">
        <v>2</v>
      </c>
      <c r="B54" s="37" t="s">
        <v>183</v>
      </c>
      <c r="C54" s="32"/>
      <c r="D54" s="33"/>
      <c r="E54" s="34"/>
      <c r="F54" s="35"/>
      <c r="G54" s="15"/>
      <c r="I54" s="58" t="s">
        <v>285</v>
      </c>
      <c r="J54" s="52" t="s">
        <v>557</v>
      </c>
      <c r="K54" s="52"/>
      <c r="L54" s="52"/>
      <c r="M54" s="52"/>
      <c r="N54" s="52"/>
      <c r="O54" s="52"/>
    </row>
    <row r="55" spans="1:15">
      <c r="A55" s="23" t="s">
        <v>295</v>
      </c>
      <c r="B55" s="38" t="s">
        <v>184</v>
      </c>
      <c r="C55" s="25"/>
      <c r="D55" s="26"/>
      <c r="E55" s="27"/>
      <c r="F55" s="28"/>
      <c r="G55" s="29"/>
      <c r="I55" s="30">
        <v>1</v>
      </c>
      <c r="J55" s="60" t="s">
        <v>558</v>
      </c>
      <c r="K55" s="32"/>
      <c r="L55" s="33"/>
      <c r="M55" s="62"/>
      <c r="N55" s="35"/>
      <c r="O55" s="15"/>
    </row>
    <row r="56" spans="1:15">
      <c r="A56" s="30">
        <v>1</v>
      </c>
      <c r="B56" s="37" t="s">
        <v>185</v>
      </c>
      <c r="C56" s="32"/>
      <c r="D56" s="33"/>
      <c r="E56" s="34"/>
      <c r="F56" s="35"/>
      <c r="G56" s="15"/>
      <c r="I56" s="30">
        <v>2</v>
      </c>
      <c r="J56" s="60" t="s">
        <v>559</v>
      </c>
      <c r="K56" s="32"/>
      <c r="L56" s="33"/>
      <c r="M56" s="62"/>
      <c r="N56" s="35"/>
      <c r="O56" s="15"/>
    </row>
    <row r="57" spans="1:15">
      <c r="A57" s="30">
        <v>2</v>
      </c>
      <c r="B57" s="47" t="s">
        <v>560</v>
      </c>
      <c r="C57" s="32"/>
      <c r="D57" s="33"/>
      <c r="E57" s="34"/>
      <c r="F57" s="35"/>
      <c r="G57" s="15"/>
      <c r="I57" s="58" t="s">
        <v>294</v>
      </c>
      <c r="J57" s="52" t="s">
        <v>561</v>
      </c>
      <c r="K57" s="52"/>
      <c r="L57" s="52"/>
      <c r="M57" s="52"/>
      <c r="N57" s="52"/>
      <c r="O57" s="52"/>
    </row>
    <row r="58" spans="1:15">
      <c r="A58" s="23" t="s">
        <v>296</v>
      </c>
      <c r="B58" s="48" t="s">
        <v>187</v>
      </c>
      <c r="C58" s="25"/>
      <c r="D58" s="26"/>
      <c r="E58" s="27"/>
      <c r="F58" s="28"/>
      <c r="G58" s="29"/>
      <c r="I58" s="30">
        <v>1</v>
      </c>
      <c r="J58" s="60" t="s">
        <v>562</v>
      </c>
      <c r="K58" s="32"/>
      <c r="L58" s="33"/>
      <c r="M58" s="62"/>
      <c r="N58" s="35"/>
      <c r="O58" s="15"/>
    </row>
    <row r="59" spans="1:15">
      <c r="A59" s="30">
        <v>1</v>
      </c>
      <c r="B59" s="47" t="s">
        <v>188</v>
      </c>
      <c r="C59" s="32"/>
      <c r="D59" s="33"/>
      <c r="E59" s="34"/>
      <c r="F59" s="35"/>
      <c r="G59" s="15"/>
      <c r="I59" s="30">
        <v>2</v>
      </c>
      <c r="J59" s="60" t="s">
        <v>563</v>
      </c>
      <c r="K59" s="32"/>
      <c r="L59" s="33"/>
      <c r="M59" s="62"/>
      <c r="N59" s="35"/>
      <c r="O59" s="15"/>
    </row>
    <row r="60" spans="1:15">
      <c r="A60" s="30">
        <v>2</v>
      </c>
      <c r="B60" s="47" t="s">
        <v>189</v>
      </c>
      <c r="C60" s="32"/>
      <c r="D60" s="33"/>
      <c r="E60" s="34"/>
      <c r="F60" s="35"/>
      <c r="G60" s="15"/>
      <c r="I60" s="30">
        <v>3</v>
      </c>
      <c r="J60" s="60" t="s">
        <v>564</v>
      </c>
      <c r="K60" s="32"/>
      <c r="L60" s="33"/>
      <c r="M60" s="62"/>
      <c r="N60" s="35"/>
      <c r="O60" s="15"/>
    </row>
    <row r="61" spans="1:15">
      <c r="A61" s="30">
        <v>3</v>
      </c>
      <c r="B61" s="47" t="s">
        <v>190</v>
      </c>
      <c r="C61" s="32"/>
      <c r="D61" s="33"/>
      <c r="E61" s="34"/>
      <c r="F61" s="35"/>
      <c r="G61" s="15"/>
      <c r="I61" s="30">
        <v>4</v>
      </c>
      <c r="J61" s="60" t="s">
        <v>565</v>
      </c>
      <c r="K61" s="32"/>
      <c r="L61" s="33"/>
      <c r="M61" s="62"/>
      <c r="N61" s="35"/>
      <c r="O61" s="15"/>
    </row>
    <row r="62" spans="1:15">
      <c r="A62" s="23" t="s">
        <v>566</v>
      </c>
      <c r="B62" s="40" t="s">
        <v>191</v>
      </c>
      <c r="C62" s="25"/>
      <c r="D62" s="26"/>
      <c r="E62" s="27"/>
      <c r="F62" s="28"/>
      <c r="G62" s="29"/>
      <c r="I62" s="16" t="s">
        <v>567</v>
      </c>
      <c r="J62" s="17" t="s">
        <v>262</v>
      </c>
      <c r="K62" s="18"/>
      <c r="L62" s="19"/>
      <c r="M62" s="49"/>
      <c r="N62" s="19"/>
      <c r="O62" s="22"/>
    </row>
    <row r="63" spans="1:15">
      <c r="A63" s="30">
        <v>1</v>
      </c>
      <c r="B63" s="40" t="s">
        <v>191</v>
      </c>
      <c r="C63" s="32"/>
      <c r="D63" s="33"/>
      <c r="E63" s="34"/>
      <c r="F63" s="35"/>
      <c r="G63" s="15"/>
      <c r="I63" s="41" t="s">
        <v>285</v>
      </c>
      <c r="J63" s="52" t="s">
        <v>262</v>
      </c>
      <c r="K63" s="42"/>
      <c r="L63" s="43"/>
      <c r="M63" s="53"/>
      <c r="N63" s="45"/>
      <c r="O63" s="46"/>
    </row>
    <row r="64" spans="1:15">
      <c r="A64" s="16"/>
      <c r="B64" s="17"/>
      <c r="C64" s="18"/>
      <c r="D64" s="19"/>
      <c r="E64" s="49"/>
      <c r="F64" s="21"/>
      <c r="G64" s="22"/>
      <c r="I64" s="63">
        <v>1</v>
      </c>
      <c r="J64" s="64" t="s">
        <v>262</v>
      </c>
      <c r="K64" s="65"/>
      <c r="L64" s="66"/>
      <c r="M64" s="67"/>
      <c r="N64" s="68"/>
      <c r="O64" s="69"/>
    </row>
    <row r="65" spans="1:15">
      <c r="A65" s="41"/>
      <c r="B65" s="52"/>
      <c r="C65" s="42"/>
      <c r="D65" s="43"/>
      <c r="E65" s="53"/>
      <c r="F65" s="45"/>
      <c r="G65" s="46"/>
      <c r="I65" s="16" t="s">
        <v>568</v>
      </c>
      <c r="J65" s="17" t="s">
        <v>79</v>
      </c>
      <c r="K65" s="18"/>
      <c r="L65" s="19"/>
      <c r="M65" s="49"/>
      <c r="N65" s="21"/>
      <c r="O65" s="22"/>
    </row>
    <row r="66" spans="1:15">
      <c r="A66" s="30"/>
      <c r="B66" s="47"/>
      <c r="C66" s="32"/>
      <c r="D66" s="33"/>
      <c r="E66" s="54"/>
      <c r="F66" s="35"/>
      <c r="G66" s="15"/>
      <c r="I66" s="41" t="s">
        <v>285</v>
      </c>
      <c r="J66" s="52" t="s">
        <v>79</v>
      </c>
      <c r="K66" s="42"/>
      <c r="L66" s="43"/>
      <c r="M66" s="53"/>
      <c r="N66" s="45"/>
      <c r="O66" s="46"/>
    </row>
    <row r="67" spans="1:15">
      <c r="A67" s="30"/>
      <c r="B67" s="55"/>
      <c r="C67" s="32"/>
      <c r="D67" s="33"/>
      <c r="E67" s="54"/>
      <c r="F67" s="35"/>
      <c r="G67" s="15"/>
      <c r="I67" s="30">
        <v>1</v>
      </c>
      <c r="J67" s="60" t="s">
        <v>263</v>
      </c>
      <c r="K67" s="11"/>
      <c r="L67" s="12"/>
      <c r="M67" s="13"/>
      <c r="N67" s="12"/>
      <c r="O67" s="15"/>
    </row>
    <row r="68" spans="1:15">
      <c r="A68" s="30"/>
      <c r="B68" s="37"/>
      <c r="C68" s="32"/>
      <c r="D68" s="33"/>
      <c r="E68" s="54"/>
      <c r="F68" s="35"/>
      <c r="G68" s="15"/>
      <c r="I68" s="30">
        <v>2</v>
      </c>
      <c r="J68" s="39" t="s">
        <v>264</v>
      </c>
      <c r="K68" s="70"/>
      <c r="L68" s="71"/>
      <c r="M68" s="72"/>
      <c r="N68" s="71"/>
      <c r="O68" s="70"/>
    </row>
    <row r="69" spans="1:15">
      <c r="A69" s="30"/>
      <c r="B69" s="37"/>
      <c r="C69" s="32"/>
      <c r="D69" s="33"/>
      <c r="E69" s="54"/>
      <c r="F69" s="35"/>
      <c r="G69" s="15"/>
      <c r="I69" s="9">
        <v>3</v>
      </c>
      <c r="J69" s="39" t="s">
        <v>274</v>
      </c>
      <c r="K69" s="70"/>
      <c r="L69" s="71"/>
      <c r="M69" s="72"/>
      <c r="N69" s="71"/>
      <c r="O69" s="70"/>
    </row>
  </sheetData>
  <mergeCells count="12">
    <mergeCell ref="A1:O1"/>
    <mergeCell ref="D2:E2"/>
    <mergeCell ref="F2:G2"/>
    <mergeCell ref="L2:M2"/>
    <mergeCell ref="N2:O2"/>
    <mergeCell ref="A4:B4"/>
    <mergeCell ref="A2:A3"/>
    <mergeCell ref="B2:B3"/>
    <mergeCell ref="C2:C3"/>
    <mergeCell ref="I2:I3"/>
    <mergeCell ref="J2:J3"/>
    <mergeCell ref="K2:K3"/>
  </mergeCells>
  <pageMargins left="0.75" right="0.75" top="1" bottom="1" header="0.5" footer="0.5"/>
  <pageSetup paperSize="8"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AF124"/>
  <sheetViews>
    <sheetView view="pageBreakPreview" zoomScale="38" zoomScaleNormal="100" zoomScaleSheetLayoutView="38" workbookViewId="0">
      <pane xSplit="1" ySplit="7" topLeftCell="B29" activePane="bottomRight" state="frozen"/>
      <selection/>
      <selection pane="topRight"/>
      <selection pane="bottomLeft"/>
      <selection pane="bottomRight" activeCell="U12" sqref="U12"/>
    </sheetView>
  </sheetViews>
  <sheetFormatPr defaultColWidth="8.89166666666667" defaultRowHeight="13.5"/>
  <cols>
    <col min="1" max="1" width="7.75" style="128" customWidth="1"/>
    <col min="2" max="2" width="9.75" style="129" customWidth="1"/>
    <col min="3" max="3" width="14.1666666666667" style="130" customWidth="1"/>
    <col min="4" max="4" width="34.1666666666667" style="131" customWidth="1"/>
    <col min="5" max="5" width="10.6333333333333" style="129" customWidth="1"/>
    <col min="6" max="6" width="10.5" style="129" customWidth="1"/>
    <col min="7" max="7" width="9.63333333333333" style="128" customWidth="1"/>
    <col min="8" max="8" width="25.8333333333333" style="129" customWidth="1"/>
    <col min="9" max="9" width="24.4416666666667" style="129" customWidth="1"/>
    <col min="10" max="10" width="117.5" style="131" customWidth="1"/>
    <col min="11" max="11" width="10.9416666666667" style="128" customWidth="1"/>
    <col min="12" max="12" width="12.5" style="128" customWidth="1"/>
    <col min="13" max="14" width="16.3916666666667" style="128" customWidth="1"/>
    <col min="15" max="22" width="13.4416666666667" style="128" customWidth="1"/>
    <col min="23" max="23" width="23.3916666666667" style="131" customWidth="1"/>
    <col min="24" max="24" width="23.3916666666667" style="129" customWidth="1"/>
    <col min="25" max="26" width="23.3916666666667" style="128" customWidth="1"/>
    <col min="27" max="27" width="23.3916666666667" style="131" customWidth="1"/>
    <col min="28" max="28" width="40.3416666666667" style="131" customWidth="1"/>
    <col min="29" max="29" width="32.1583333333333" style="131" customWidth="1"/>
    <col min="30" max="30" width="10.3833333333333" style="131" customWidth="1"/>
    <col min="31" max="31" width="8.25" style="131" customWidth="1"/>
    <col min="32" max="32" width="16.6583333333333" style="131" customWidth="1"/>
    <col min="33" max="16384" width="8.89166666666667" style="350"/>
  </cols>
  <sheetData>
    <row r="1" s="116" customFormat="1" ht="39" customHeight="1" spans="1:26">
      <c r="A1" s="135" t="s">
        <v>0</v>
      </c>
      <c r="B1" s="135"/>
      <c r="C1" s="136"/>
      <c r="D1" s="135"/>
      <c r="E1" s="137"/>
      <c r="F1" s="137"/>
      <c r="G1" s="138"/>
      <c r="H1" s="138"/>
      <c r="I1" s="138"/>
      <c r="J1" s="135" t="s">
        <v>1</v>
      </c>
      <c r="K1" s="137"/>
      <c r="L1" s="138"/>
      <c r="M1" s="138"/>
      <c r="N1" s="138"/>
      <c r="O1" s="138"/>
      <c r="P1" s="138"/>
      <c r="Q1" s="138"/>
      <c r="R1" s="138"/>
      <c r="S1" s="138"/>
      <c r="T1" s="138"/>
      <c r="U1" s="138"/>
      <c r="V1" s="138"/>
      <c r="X1" s="138"/>
      <c r="Y1" s="138"/>
      <c r="Z1" s="138"/>
    </row>
    <row r="2" s="117" customFormat="1" ht="63" customHeight="1" spans="1:32">
      <c r="A2" s="139" t="s">
        <v>2</v>
      </c>
      <c r="B2" s="139"/>
      <c r="C2" s="140"/>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87"/>
      <c r="AE2" s="187"/>
      <c r="AF2" s="187"/>
    </row>
    <row r="3" s="119" customFormat="1" ht="30" customHeight="1" spans="1:32">
      <c r="A3" s="143" t="s">
        <v>3</v>
      </c>
      <c r="B3" s="143" t="s">
        <v>4</v>
      </c>
      <c r="C3" s="144" t="s">
        <v>5</v>
      </c>
      <c r="D3" s="143" t="s">
        <v>6</v>
      </c>
      <c r="E3" s="143" t="s">
        <v>7</v>
      </c>
      <c r="F3" s="143" t="s">
        <v>8</v>
      </c>
      <c r="G3" s="143" t="s">
        <v>9</v>
      </c>
      <c r="H3" s="143" t="s">
        <v>10</v>
      </c>
      <c r="I3" s="143" t="s">
        <v>11</v>
      </c>
      <c r="J3" s="143" t="s">
        <v>12</v>
      </c>
      <c r="K3" s="143" t="s">
        <v>13</v>
      </c>
      <c r="L3" s="143" t="s">
        <v>14</v>
      </c>
      <c r="M3" s="143"/>
      <c r="N3" s="143" t="s">
        <v>15</v>
      </c>
      <c r="O3" s="144" t="s">
        <v>16</v>
      </c>
      <c r="P3" s="144"/>
      <c r="Q3" s="144"/>
      <c r="R3" s="144"/>
      <c r="S3" s="144"/>
      <c r="T3" s="144"/>
      <c r="U3" s="144"/>
      <c r="V3" s="144"/>
      <c r="W3" s="143" t="s">
        <v>17</v>
      </c>
      <c r="X3" s="143"/>
      <c r="Y3" s="143"/>
      <c r="Z3" s="143"/>
      <c r="AA3" s="143"/>
      <c r="AB3" s="143" t="s">
        <v>18</v>
      </c>
      <c r="AC3" s="143" t="s">
        <v>19</v>
      </c>
      <c r="AD3" s="143" t="s">
        <v>20</v>
      </c>
      <c r="AE3" s="143" t="s">
        <v>21</v>
      </c>
      <c r="AF3" s="143" t="s">
        <v>22</v>
      </c>
    </row>
    <row r="4" s="119" customFormat="1" ht="35" customHeight="1" spans="1:32">
      <c r="A4" s="143"/>
      <c r="B4" s="143"/>
      <c r="C4" s="144"/>
      <c r="D4" s="143"/>
      <c r="E4" s="143"/>
      <c r="F4" s="143"/>
      <c r="G4" s="143"/>
      <c r="H4" s="143"/>
      <c r="I4" s="143"/>
      <c r="J4" s="143"/>
      <c r="K4" s="143"/>
      <c r="L4" s="143" t="s">
        <v>23</v>
      </c>
      <c r="M4" s="143" t="s">
        <v>24</v>
      </c>
      <c r="N4" s="143"/>
      <c r="O4" s="143" t="s">
        <v>25</v>
      </c>
      <c r="P4" s="390" t="s">
        <v>26</v>
      </c>
      <c r="Q4" s="143" t="s">
        <v>27</v>
      </c>
      <c r="R4" s="143" t="s">
        <v>28</v>
      </c>
      <c r="S4" s="143" t="s">
        <v>29</v>
      </c>
      <c r="T4" s="143" t="s">
        <v>30</v>
      </c>
      <c r="U4" s="143" t="s">
        <v>31</v>
      </c>
      <c r="V4" s="143" t="s">
        <v>32</v>
      </c>
      <c r="W4" s="143" t="s">
        <v>33</v>
      </c>
      <c r="X4" s="143" t="s">
        <v>34</v>
      </c>
      <c r="Y4" s="143" t="s">
        <v>35</v>
      </c>
      <c r="Z4" s="143" t="s">
        <v>36</v>
      </c>
      <c r="AA4" s="143" t="s">
        <v>37</v>
      </c>
      <c r="AB4" s="143"/>
      <c r="AC4" s="143"/>
      <c r="AD4" s="143"/>
      <c r="AE4" s="143"/>
      <c r="AF4" s="143"/>
    </row>
    <row r="5" s="119" customFormat="1" ht="29" customHeight="1" spans="1:32">
      <c r="A5" s="143"/>
      <c r="B5" s="143"/>
      <c r="C5" s="144"/>
      <c r="D5" s="143"/>
      <c r="E5" s="143"/>
      <c r="F5" s="143"/>
      <c r="G5" s="143"/>
      <c r="H5" s="143"/>
      <c r="I5" s="143"/>
      <c r="J5" s="143"/>
      <c r="K5" s="143"/>
      <c r="L5" s="143"/>
      <c r="M5" s="143"/>
      <c r="N5" s="143"/>
      <c r="O5" s="143"/>
      <c r="P5" s="172"/>
      <c r="Q5" s="143"/>
      <c r="R5" s="143"/>
      <c r="S5" s="143"/>
      <c r="T5" s="143"/>
      <c r="U5" s="143"/>
      <c r="V5" s="143"/>
      <c r="W5" s="143"/>
      <c r="X5" s="143"/>
      <c r="Y5" s="143"/>
      <c r="Z5" s="143"/>
      <c r="AA5" s="143"/>
      <c r="AB5" s="143"/>
      <c r="AC5" s="143"/>
      <c r="AD5" s="143"/>
      <c r="AE5" s="143"/>
      <c r="AF5" s="143"/>
    </row>
    <row r="6" s="119" customFormat="1" ht="33" customHeight="1" spans="1:32">
      <c r="A6" s="351" t="s">
        <v>38</v>
      </c>
      <c r="B6" s="352"/>
      <c r="C6" s="352"/>
      <c r="D6" s="352"/>
      <c r="E6" s="352"/>
      <c r="F6" s="352"/>
      <c r="G6" s="352"/>
      <c r="H6" s="352"/>
      <c r="I6" s="352"/>
      <c r="J6" s="391"/>
      <c r="K6" s="392"/>
      <c r="L6" s="392">
        <f t="shared" ref="L6:V6" si="0">L7+L54+L72+L100+L108+L116+L119+L124</f>
        <v>20058</v>
      </c>
      <c r="M6" s="392">
        <f t="shared" si="0"/>
        <v>49002</v>
      </c>
      <c r="N6" s="392">
        <f t="shared" si="0"/>
        <v>16281.41</v>
      </c>
      <c r="O6" s="392">
        <f t="shared" si="0"/>
        <v>10352</v>
      </c>
      <c r="P6" s="392">
        <f t="shared" si="0"/>
        <v>5229.41</v>
      </c>
      <c r="Q6" s="392">
        <f t="shared" si="0"/>
        <v>0</v>
      </c>
      <c r="R6" s="392">
        <f t="shared" si="0"/>
        <v>0</v>
      </c>
      <c r="S6" s="392">
        <f t="shared" si="0"/>
        <v>0</v>
      </c>
      <c r="T6" s="392">
        <f t="shared" si="0"/>
        <v>700</v>
      </c>
      <c r="U6" s="392">
        <f t="shared" si="0"/>
        <v>0</v>
      </c>
      <c r="V6" s="392">
        <f t="shared" si="0"/>
        <v>0</v>
      </c>
      <c r="W6" s="392"/>
      <c r="X6" s="392"/>
      <c r="Y6" s="392"/>
      <c r="Z6" s="392"/>
      <c r="AA6" s="392"/>
      <c r="AB6" s="392"/>
      <c r="AC6" s="392"/>
      <c r="AD6" s="392"/>
      <c r="AE6" s="392"/>
      <c r="AF6" s="392"/>
    </row>
    <row r="7" s="339" customFormat="1" ht="30" customHeight="1" spans="1:32">
      <c r="A7" s="353" t="s">
        <v>39</v>
      </c>
      <c r="B7" s="354" t="s">
        <v>40</v>
      </c>
      <c r="C7" s="354"/>
      <c r="D7" s="354"/>
      <c r="E7" s="355"/>
      <c r="F7" s="355"/>
      <c r="G7" s="355"/>
      <c r="H7" s="355"/>
      <c r="I7" s="355"/>
      <c r="J7" s="354"/>
      <c r="K7" s="393"/>
      <c r="L7" s="393">
        <f t="shared" ref="L7:V7" si="1">L8+L16+L27+L34+L47+L42</f>
        <v>11912</v>
      </c>
      <c r="M7" s="393">
        <f t="shared" si="1"/>
        <v>36945</v>
      </c>
      <c r="N7" s="393">
        <f t="shared" si="1"/>
        <v>10560</v>
      </c>
      <c r="O7" s="393">
        <f t="shared" si="1"/>
        <v>6950</v>
      </c>
      <c r="P7" s="393">
        <f t="shared" si="1"/>
        <v>3610</v>
      </c>
      <c r="Q7" s="393">
        <f t="shared" si="1"/>
        <v>0</v>
      </c>
      <c r="R7" s="393">
        <f t="shared" si="1"/>
        <v>0</v>
      </c>
      <c r="S7" s="393">
        <f t="shared" si="1"/>
        <v>0</v>
      </c>
      <c r="T7" s="393">
        <f t="shared" si="1"/>
        <v>0</v>
      </c>
      <c r="U7" s="393">
        <f t="shared" si="1"/>
        <v>0</v>
      </c>
      <c r="V7" s="393">
        <f t="shared" si="1"/>
        <v>0</v>
      </c>
      <c r="W7" s="393"/>
      <c r="X7" s="406"/>
      <c r="Y7" s="393"/>
      <c r="Z7" s="393"/>
      <c r="AA7" s="393"/>
      <c r="AB7" s="393"/>
      <c r="AC7" s="393"/>
      <c r="AD7" s="393"/>
      <c r="AE7" s="393"/>
      <c r="AF7" s="393"/>
    </row>
    <row r="8" s="340" customFormat="1" ht="30" customHeight="1" spans="1:32">
      <c r="A8" s="356" t="s">
        <v>41</v>
      </c>
      <c r="B8" s="357" t="s">
        <v>42</v>
      </c>
      <c r="C8" s="358"/>
      <c r="D8" s="358"/>
      <c r="E8" s="359"/>
      <c r="F8" s="359"/>
      <c r="G8" s="359"/>
      <c r="H8" s="359"/>
      <c r="I8" s="368"/>
      <c r="J8" s="394"/>
      <c r="K8" s="395">
        <f t="shared" ref="K8:V8" si="2">K9</f>
        <v>0</v>
      </c>
      <c r="L8" s="395">
        <f t="shared" si="2"/>
        <v>5280</v>
      </c>
      <c r="M8" s="395">
        <f t="shared" si="2"/>
        <v>18480</v>
      </c>
      <c r="N8" s="395">
        <f t="shared" si="2"/>
        <v>2500</v>
      </c>
      <c r="O8" s="395">
        <f t="shared" si="2"/>
        <v>2500</v>
      </c>
      <c r="P8" s="395">
        <f t="shared" si="2"/>
        <v>0</v>
      </c>
      <c r="Q8" s="395">
        <f t="shared" si="2"/>
        <v>0</v>
      </c>
      <c r="R8" s="395">
        <f t="shared" si="2"/>
        <v>0</v>
      </c>
      <c r="S8" s="395">
        <f t="shared" si="2"/>
        <v>0</v>
      </c>
      <c r="T8" s="395">
        <f t="shared" si="2"/>
        <v>0</v>
      </c>
      <c r="U8" s="395">
        <f t="shared" si="2"/>
        <v>0</v>
      </c>
      <c r="V8" s="395">
        <f t="shared" si="2"/>
        <v>0</v>
      </c>
      <c r="W8" s="395"/>
      <c r="X8" s="245"/>
      <c r="Y8" s="395"/>
      <c r="Z8" s="395"/>
      <c r="AA8" s="395"/>
      <c r="AB8" s="395"/>
      <c r="AC8" s="395"/>
      <c r="AD8" s="395"/>
      <c r="AE8" s="395"/>
      <c r="AF8" s="395"/>
    </row>
    <row r="9" customFormat="1" ht="331.5" spans="1:32">
      <c r="A9" s="360" t="s">
        <v>43</v>
      </c>
      <c r="B9" s="361" t="s">
        <v>44</v>
      </c>
      <c r="C9" s="362">
        <v>2025</v>
      </c>
      <c r="D9" s="363" t="s">
        <v>45</v>
      </c>
      <c r="E9" s="364" t="s">
        <v>40</v>
      </c>
      <c r="F9" s="364" t="s">
        <v>46</v>
      </c>
      <c r="G9" s="361" t="s">
        <v>47</v>
      </c>
      <c r="H9" s="361" t="s">
        <v>48</v>
      </c>
      <c r="I9" s="361" t="s">
        <v>49</v>
      </c>
      <c r="J9" s="389" t="s">
        <v>299</v>
      </c>
      <c r="K9" s="396"/>
      <c r="L9" s="361">
        <v>5280</v>
      </c>
      <c r="M9" s="361">
        <v>18480</v>
      </c>
      <c r="N9" s="397">
        <v>2500</v>
      </c>
      <c r="O9" s="362">
        <v>2500</v>
      </c>
      <c r="P9" s="397"/>
      <c r="Q9" s="397"/>
      <c r="R9" s="397"/>
      <c r="S9" s="397"/>
      <c r="T9" s="397"/>
      <c r="U9" s="397"/>
      <c r="V9" s="397"/>
      <c r="W9" s="361" t="s">
        <v>51</v>
      </c>
      <c r="X9" s="361" t="s">
        <v>52</v>
      </c>
      <c r="Y9" s="361" t="s">
        <v>53</v>
      </c>
      <c r="Z9" s="362" t="s">
        <v>54</v>
      </c>
      <c r="AA9" s="362" t="s">
        <v>55</v>
      </c>
      <c r="AB9" s="389" t="s">
        <v>56</v>
      </c>
      <c r="AC9" s="389" t="s">
        <v>57</v>
      </c>
      <c r="AD9" s="418"/>
      <c r="AE9" s="419"/>
      <c r="AF9" s="420" t="s">
        <v>300</v>
      </c>
    </row>
    <row r="10" s="339" customFormat="1" ht="30" customHeight="1" spans="1:32">
      <c r="A10" s="365" t="s">
        <v>58</v>
      </c>
      <c r="B10" s="366" t="s">
        <v>59</v>
      </c>
      <c r="C10" s="367"/>
      <c r="D10" s="367"/>
      <c r="E10" s="368"/>
      <c r="F10" s="368"/>
      <c r="G10" s="368"/>
      <c r="H10" s="368"/>
      <c r="I10" s="368"/>
      <c r="J10" s="398"/>
      <c r="K10" s="399"/>
      <c r="L10" s="399"/>
      <c r="M10" s="399"/>
      <c r="N10" s="399"/>
      <c r="O10" s="399"/>
      <c r="P10" s="399"/>
      <c r="Q10" s="399"/>
      <c r="R10" s="399"/>
      <c r="S10" s="399"/>
      <c r="T10" s="399"/>
      <c r="U10" s="399"/>
      <c r="V10" s="399"/>
      <c r="W10" s="399"/>
      <c r="X10" s="143"/>
      <c r="Y10" s="399"/>
      <c r="Z10" s="399"/>
      <c r="AA10" s="399"/>
      <c r="AB10" s="399"/>
      <c r="AC10" s="399"/>
      <c r="AD10" s="399"/>
      <c r="AE10" s="399"/>
      <c r="AF10" s="399"/>
    </row>
    <row r="11" s="339" customFormat="1" ht="30" customHeight="1" spans="1:32">
      <c r="A11" s="365" t="s">
        <v>58</v>
      </c>
      <c r="B11" s="366" t="s">
        <v>60</v>
      </c>
      <c r="C11" s="367"/>
      <c r="D11" s="367"/>
      <c r="E11" s="368"/>
      <c r="F11" s="368"/>
      <c r="G11" s="368"/>
      <c r="H11" s="368"/>
      <c r="I11" s="368"/>
      <c r="J11" s="398"/>
      <c r="K11" s="399"/>
      <c r="L11" s="399"/>
      <c r="M11" s="399"/>
      <c r="N11" s="399"/>
      <c r="O11" s="399"/>
      <c r="P11" s="399"/>
      <c r="Q11" s="399"/>
      <c r="R11" s="399"/>
      <c r="S11" s="399"/>
      <c r="T11" s="399"/>
      <c r="U11" s="399"/>
      <c r="V11" s="399"/>
      <c r="W11" s="399"/>
      <c r="X11" s="143"/>
      <c r="Y11" s="399"/>
      <c r="Z11" s="399"/>
      <c r="AA11" s="399"/>
      <c r="AB11" s="399"/>
      <c r="AC11" s="399"/>
      <c r="AD11" s="399"/>
      <c r="AE11" s="399"/>
      <c r="AF11" s="399"/>
    </row>
    <row r="12" s="339" customFormat="1" ht="30" customHeight="1" spans="1:32">
      <c r="A12" s="365" t="s">
        <v>58</v>
      </c>
      <c r="B12" s="366" t="s">
        <v>61</v>
      </c>
      <c r="C12" s="367"/>
      <c r="D12" s="367"/>
      <c r="E12" s="368"/>
      <c r="F12" s="368"/>
      <c r="G12" s="368"/>
      <c r="H12" s="368"/>
      <c r="I12" s="368"/>
      <c r="J12" s="398"/>
      <c r="K12" s="399"/>
      <c r="L12" s="399"/>
      <c r="M12" s="399"/>
      <c r="N12" s="399"/>
      <c r="O12" s="399"/>
      <c r="P12" s="399"/>
      <c r="Q12" s="399"/>
      <c r="R12" s="399"/>
      <c r="S12" s="399"/>
      <c r="T12" s="399"/>
      <c r="U12" s="399"/>
      <c r="V12" s="399"/>
      <c r="W12" s="399"/>
      <c r="X12" s="143"/>
      <c r="Y12" s="399"/>
      <c r="Z12" s="399"/>
      <c r="AA12" s="399"/>
      <c r="AB12" s="399"/>
      <c r="AC12" s="399"/>
      <c r="AD12" s="399"/>
      <c r="AE12" s="399"/>
      <c r="AF12" s="399"/>
    </row>
    <row r="13" s="339" customFormat="1" ht="30" customHeight="1" spans="1:32">
      <c r="A13" s="365" t="s">
        <v>58</v>
      </c>
      <c r="B13" s="366" t="s">
        <v>62</v>
      </c>
      <c r="C13" s="367"/>
      <c r="D13" s="367"/>
      <c r="E13" s="368"/>
      <c r="F13" s="368"/>
      <c r="G13" s="368"/>
      <c r="H13" s="368"/>
      <c r="I13" s="368"/>
      <c r="J13" s="398"/>
      <c r="K13" s="399"/>
      <c r="L13" s="399"/>
      <c r="M13" s="399"/>
      <c r="N13" s="399"/>
      <c r="O13" s="399"/>
      <c r="P13" s="399"/>
      <c r="Q13" s="399"/>
      <c r="R13" s="399"/>
      <c r="S13" s="399"/>
      <c r="T13" s="399"/>
      <c r="U13" s="399"/>
      <c r="V13" s="399"/>
      <c r="W13" s="399"/>
      <c r="X13" s="143"/>
      <c r="Y13" s="399"/>
      <c r="Z13" s="399"/>
      <c r="AA13" s="399"/>
      <c r="AB13" s="399"/>
      <c r="AC13" s="399"/>
      <c r="AD13" s="399"/>
      <c r="AE13" s="399"/>
      <c r="AF13" s="399"/>
    </row>
    <row r="14" s="339" customFormat="1" ht="30" customHeight="1" spans="1:32">
      <c r="A14" s="365" t="s">
        <v>58</v>
      </c>
      <c r="B14" s="366" t="s">
        <v>63</v>
      </c>
      <c r="C14" s="367"/>
      <c r="D14" s="367"/>
      <c r="E14" s="368"/>
      <c r="F14" s="368"/>
      <c r="G14" s="368"/>
      <c r="H14" s="368"/>
      <c r="I14" s="368"/>
      <c r="J14" s="398"/>
      <c r="K14" s="399"/>
      <c r="L14" s="399"/>
      <c r="M14" s="399"/>
      <c r="N14" s="399"/>
      <c r="O14" s="399"/>
      <c r="P14" s="399"/>
      <c r="Q14" s="399"/>
      <c r="R14" s="399"/>
      <c r="S14" s="399"/>
      <c r="T14" s="399"/>
      <c r="U14" s="399"/>
      <c r="V14" s="399"/>
      <c r="W14" s="399"/>
      <c r="X14" s="143"/>
      <c r="Y14" s="399"/>
      <c r="Z14" s="399"/>
      <c r="AA14" s="399"/>
      <c r="AB14" s="399"/>
      <c r="AC14" s="399"/>
      <c r="AD14" s="399"/>
      <c r="AE14" s="399"/>
      <c r="AF14" s="399"/>
    </row>
    <row r="15" s="339" customFormat="1" ht="30" customHeight="1" spans="1:32">
      <c r="A15" s="365" t="s">
        <v>58</v>
      </c>
      <c r="B15" s="366" t="s">
        <v>64</v>
      </c>
      <c r="C15" s="367"/>
      <c r="D15" s="367"/>
      <c r="E15" s="368"/>
      <c r="F15" s="368"/>
      <c r="G15" s="368"/>
      <c r="H15" s="368"/>
      <c r="I15" s="368"/>
      <c r="J15" s="398"/>
      <c r="K15" s="399"/>
      <c r="L15" s="399"/>
      <c r="M15" s="399"/>
      <c r="N15" s="399"/>
      <c r="O15" s="399"/>
      <c r="P15" s="399"/>
      <c r="Q15" s="399"/>
      <c r="R15" s="399"/>
      <c r="S15" s="399"/>
      <c r="T15" s="399"/>
      <c r="U15" s="399"/>
      <c r="V15" s="399"/>
      <c r="W15" s="399"/>
      <c r="X15" s="143"/>
      <c r="Y15" s="399"/>
      <c r="Z15" s="399"/>
      <c r="AA15" s="399"/>
      <c r="AB15" s="399"/>
      <c r="AC15" s="399"/>
      <c r="AD15" s="399"/>
      <c r="AE15" s="399"/>
      <c r="AF15" s="399"/>
    </row>
    <row r="16" s="340" customFormat="1" ht="30" customHeight="1" spans="1:32">
      <c r="A16" s="369" t="s">
        <v>41</v>
      </c>
      <c r="B16" s="370" t="s">
        <v>46</v>
      </c>
      <c r="C16" s="370"/>
      <c r="D16" s="370"/>
      <c r="E16" s="371"/>
      <c r="F16" s="371"/>
      <c r="G16" s="371"/>
      <c r="H16" s="371"/>
      <c r="I16" s="400"/>
      <c r="J16" s="370"/>
      <c r="K16" s="395">
        <f t="shared" ref="K16:V16" si="3">K17+K18+K20+K21+K25+K26</f>
        <v>2983</v>
      </c>
      <c r="L16" s="395">
        <f t="shared" si="3"/>
        <v>3891</v>
      </c>
      <c r="M16" s="395">
        <f t="shared" si="3"/>
        <v>12978</v>
      </c>
      <c r="N16" s="395">
        <f t="shared" si="3"/>
        <v>2700</v>
      </c>
      <c r="O16" s="395">
        <f t="shared" si="3"/>
        <v>2700</v>
      </c>
      <c r="P16" s="395">
        <f t="shared" si="3"/>
        <v>0</v>
      </c>
      <c r="Q16" s="395">
        <f t="shared" si="3"/>
        <v>0</v>
      </c>
      <c r="R16" s="395">
        <f t="shared" si="3"/>
        <v>0</v>
      </c>
      <c r="S16" s="395">
        <f t="shared" si="3"/>
        <v>0</v>
      </c>
      <c r="T16" s="395">
        <f t="shared" si="3"/>
        <v>0</v>
      </c>
      <c r="U16" s="395">
        <f t="shared" si="3"/>
        <v>0</v>
      </c>
      <c r="V16" s="395">
        <f t="shared" si="3"/>
        <v>0</v>
      </c>
      <c r="W16" s="395"/>
      <c r="X16" s="245"/>
      <c r="Y16" s="395"/>
      <c r="Z16" s="395"/>
      <c r="AA16" s="395"/>
      <c r="AB16" s="395"/>
      <c r="AC16" s="395"/>
      <c r="AD16" s="395"/>
      <c r="AE16" s="395"/>
      <c r="AF16" s="395"/>
    </row>
    <row r="17" s="341" customFormat="1" ht="30" customHeight="1" spans="1:32">
      <c r="A17" s="372" t="s">
        <v>58</v>
      </c>
      <c r="B17" s="373" t="s">
        <v>65</v>
      </c>
      <c r="C17" s="373"/>
      <c r="D17" s="373"/>
      <c r="E17" s="374"/>
      <c r="F17" s="374"/>
      <c r="G17" s="374"/>
      <c r="H17" s="374"/>
      <c r="I17" s="374"/>
      <c r="J17" s="373"/>
      <c r="K17" s="401"/>
      <c r="L17" s="401"/>
      <c r="M17" s="401"/>
      <c r="N17" s="401"/>
      <c r="O17" s="401"/>
      <c r="P17" s="401"/>
      <c r="Q17" s="401"/>
      <c r="R17" s="401"/>
      <c r="S17" s="401"/>
      <c r="T17" s="401"/>
      <c r="U17" s="401"/>
      <c r="V17" s="401"/>
      <c r="W17" s="407"/>
      <c r="X17" s="408"/>
      <c r="Y17" s="407"/>
      <c r="Z17" s="407"/>
      <c r="AA17" s="407"/>
      <c r="AB17" s="407"/>
      <c r="AC17" s="407"/>
      <c r="AD17" s="407"/>
      <c r="AE17" s="407"/>
      <c r="AF17" s="407"/>
    </row>
    <row r="18" s="341" customFormat="1" ht="30" customHeight="1" spans="1:32">
      <c r="A18" s="372" t="s">
        <v>58</v>
      </c>
      <c r="B18" s="373" t="s">
        <v>66</v>
      </c>
      <c r="C18" s="373"/>
      <c r="D18" s="373"/>
      <c r="E18" s="374"/>
      <c r="F18" s="374"/>
      <c r="G18" s="374"/>
      <c r="H18" s="374"/>
      <c r="I18" s="374"/>
      <c r="J18" s="373"/>
      <c r="K18" s="401">
        <f t="shared" ref="K18:V18" si="4">SUM(K19:K19)</f>
        <v>3</v>
      </c>
      <c r="L18" s="401">
        <f t="shared" si="4"/>
        <v>1700</v>
      </c>
      <c r="M18" s="401">
        <f t="shared" si="4"/>
        <v>4129</v>
      </c>
      <c r="N18" s="401">
        <f t="shared" si="4"/>
        <v>1156</v>
      </c>
      <c r="O18" s="401">
        <f t="shared" si="4"/>
        <v>1156</v>
      </c>
      <c r="P18" s="401">
        <f t="shared" si="4"/>
        <v>0</v>
      </c>
      <c r="Q18" s="401">
        <f t="shared" si="4"/>
        <v>0</v>
      </c>
      <c r="R18" s="401">
        <f t="shared" si="4"/>
        <v>0</v>
      </c>
      <c r="S18" s="401">
        <f t="shared" si="4"/>
        <v>0</v>
      </c>
      <c r="T18" s="401">
        <f t="shared" si="4"/>
        <v>0</v>
      </c>
      <c r="U18" s="401">
        <f t="shared" si="4"/>
        <v>0</v>
      </c>
      <c r="V18" s="401">
        <f t="shared" si="4"/>
        <v>0</v>
      </c>
      <c r="W18" s="407"/>
      <c r="X18" s="408"/>
      <c r="Y18" s="407"/>
      <c r="Z18" s="407"/>
      <c r="AA18" s="407"/>
      <c r="AB18" s="407"/>
      <c r="AC18" s="407"/>
      <c r="AD18" s="407"/>
      <c r="AE18" s="407"/>
      <c r="AF18" s="407"/>
    </row>
    <row r="19" customFormat="1" ht="409.5" spans="1:32">
      <c r="A19" s="360">
        <v>2</v>
      </c>
      <c r="B19" s="361" t="s">
        <v>67</v>
      </c>
      <c r="C19" s="362">
        <v>2025</v>
      </c>
      <c r="D19" s="375" t="s">
        <v>68</v>
      </c>
      <c r="E19" s="364" t="s">
        <v>40</v>
      </c>
      <c r="F19" s="364" t="s">
        <v>66</v>
      </c>
      <c r="G19" s="362" t="s">
        <v>47</v>
      </c>
      <c r="H19" s="362" t="s">
        <v>69</v>
      </c>
      <c r="I19" s="361" t="s">
        <v>70</v>
      </c>
      <c r="J19" s="375" t="s">
        <v>71</v>
      </c>
      <c r="K19" s="362">
        <v>3</v>
      </c>
      <c r="L19" s="362">
        <f>788+912</f>
        <v>1700</v>
      </c>
      <c r="M19" s="362">
        <f>2878+1251</f>
        <v>4129</v>
      </c>
      <c r="N19" s="362">
        <f>1090+66</f>
        <v>1156</v>
      </c>
      <c r="O19" s="362">
        <f>1090+66</f>
        <v>1156</v>
      </c>
      <c r="P19" s="362"/>
      <c r="Q19" s="362"/>
      <c r="R19" s="362"/>
      <c r="S19" s="362"/>
      <c r="T19" s="362"/>
      <c r="U19" s="362"/>
      <c r="V19" s="362"/>
      <c r="W19" s="362" t="s">
        <v>72</v>
      </c>
      <c r="X19" s="362" t="s">
        <v>54</v>
      </c>
      <c r="Y19" s="362" t="s">
        <v>72</v>
      </c>
      <c r="Z19" s="362" t="s">
        <v>54</v>
      </c>
      <c r="AA19" s="362" t="s">
        <v>55</v>
      </c>
      <c r="AB19" s="421" t="s">
        <v>301</v>
      </c>
      <c r="AC19" s="421" t="s">
        <v>74</v>
      </c>
      <c r="AD19" s="418"/>
      <c r="AE19" s="422"/>
      <c r="AF19" s="420" t="s">
        <v>300</v>
      </c>
    </row>
    <row r="20" s="341" customFormat="1" ht="30" customHeight="1" spans="1:32">
      <c r="A20" s="372" t="s">
        <v>58</v>
      </c>
      <c r="B20" s="373" t="s">
        <v>75</v>
      </c>
      <c r="C20" s="373"/>
      <c r="D20" s="373"/>
      <c r="E20" s="374"/>
      <c r="F20" s="374"/>
      <c r="G20" s="374"/>
      <c r="H20" s="374"/>
      <c r="I20" s="374"/>
      <c r="J20" s="373"/>
      <c r="K20" s="401"/>
      <c r="L20" s="401"/>
      <c r="M20" s="401"/>
      <c r="N20" s="401"/>
      <c r="O20" s="401"/>
      <c r="P20" s="401"/>
      <c r="Q20" s="401"/>
      <c r="R20" s="401"/>
      <c r="S20" s="401"/>
      <c r="T20" s="401"/>
      <c r="U20" s="401"/>
      <c r="V20" s="401"/>
      <c r="W20" s="407"/>
      <c r="X20" s="408"/>
      <c r="Y20" s="407"/>
      <c r="Z20" s="407"/>
      <c r="AA20" s="407"/>
      <c r="AB20" s="407"/>
      <c r="AC20" s="407"/>
      <c r="AD20" s="407"/>
      <c r="AE20" s="407"/>
      <c r="AF20" s="407"/>
    </row>
    <row r="21" s="341" customFormat="1" ht="30" customHeight="1" spans="1:32">
      <c r="A21" s="372" t="s">
        <v>58</v>
      </c>
      <c r="B21" s="373" t="s">
        <v>76</v>
      </c>
      <c r="C21" s="373"/>
      <c r="D21" s="373"/>
      <c r="E21" s="374"/>
      <c r="F21" s="374"/>
      <c r="G21" s="374"/>
      <c r="H21" s="374"/>
      <c r="I21" s="374"/>
      <c r="J21" s="373"/>
      <c r="K21" s="401">
        <f>SUM(K22:K24)</f>
        <v>2980</v>
      </c>
      <c r="L21" s="401">
        <f t="shared" ref="L21:V21" si="5">SUM(L22:L24)</f>
        <v>2191</v>
      </c>
      <c r="M21" s="401">
        <f t="shared" si="5"/>
        <v>8849</v>
      </c>
      <c r="N21" s="401">
        <f t="shared" si="5"/>
        <v>1544</v>
      </c>
      <c r="O21" s="401">
        <f t="shared" si="5"/>
        <v>1544</v>
      </c>
      <c r="P21" s="401">
        <f t="shared" si="5"/>
        <v>0</v>
      </c>
      <c r="Q21" s="401">
        <f t="shared" si="5"/>
        <v>0</v>
      </c>
      <c r="R21" s="401">
        <f t="shared" si="5"/>
        <v>0</v>
      </c>
      <c r="S21" s="401">
        <f t="shared" si="5"/>
        <v>0</v>
      </c>
      <c r="T21" s="401">
        <f t="shared" si="5"/>
        <v>0</v>
      </c>
      <c r="U21" s="401">
        <f t="shared" si="5"/>
        <v>0</v>
      </c>
      <c r="V21" s="401">
        <f t="shared" si="5"/>
        <v>0</v>
      </c>
      <c r="W21" s="407"/>
      <c r="X21" s="408"/>
      <c r="Y21" s="407"/>
      <c r="Z21" s="407"/>
      <c r="AA21" s="407"/>
      <c r="AB21" s="407"/>
      <c r="AC21" s="407"/>
      <c r="AD21" s="407"/>
      <c r="AE21" s="407"/>
      <c r="AF21" s="407"/>
    </row>
    <row r="22" customFormat="1" ht="204" spans="1:32">
      <c r="A22" s="360">
        <v>3</v>
      </c>
      <c r="B22" s="361" t="s">
        <v>77</v>
      </c>
      <c r="C22" s="376">
        <v>2025</v>
      </c>
      <c r="D22" s="377" t="s">
        <v>78</v>
      </c>
      <c r="E22" s="378" t="s">
        <v>40</v>
      </c>
      <c r="F22" s="378" t="s">
        <v>79</v>
      </c>
      <c r="G22" s="364" t="s">
        <v>47</v>
      </c>
      <c r="H22" s="378" t="s">
        <v>80</v>
      </c>
      <c r="I22" s="364" t="s">
        <v>81</v>
      </c>
      <c r="J22" s="363" t="s">
        <v>82</v>
      </c>
      <c r="K22" s="364">
        <v>500</v>
      </c>
      <c r="L22" s="364">
        <v>882</v>
      </c>
      <c r="M22" s="364">
        <v>2546</v>
      </c>
      <c r="N22" s="364">
        <v>150</v>
      </c>
      <c r="O22" s="362">
        <v>150</v>
      </c>
      <c r="P22" s="364"/>
      <c r="Q22" s="364"/>
      <c r="R22" s="364"/>
      <c r="S22" s="364"/>
      <c r="T22" s="364"/>
      <c r="U22" s="364"/>
      <c r="V22" s="364"/>
      <c r="W22" s="364" t="s">
        <v>83</v>
      </c>
      <c r="X22" s="364" t="s">
        <v>84</v>
      </c>
      <c r="Y22" s="364" t="s">
        <v>92</v>
      </c>
      <c r="Z22" s="362" t="s">
        <v>93</v>
      </c>
      <c r="AA22" s="362" t="s">
        <v>55</v>
      </c>
      <c r="AB22" s="389" t="s">
        <v>85</v>
      </c>
      <c r="AC22" s="389" t="s">
        <v>86</v>
      </c>
      <c r="AD22" s="418"/>
      <c r="AE22" s="423"/>
      <c r="AF22" s="420" t="s">
        <v>300</v>
      </c>
    </row>
    <row r="23" customFormat="1" ht="153" spans="1:32">
      <c r="A23" s="360">
        <v>4</v>
      </c>
      <c r="B23" s="361" t="s">
        <v>87</v>
      </c>
      <c r="C23" s="376">
        <v>2025</v>
      </c>
      <c r="D23" s="363" t="s">
        <v>88</v>
      </c>
      <c r="E23" s="364" t="s">
        <v>40</v>
      </c>
      <c r="F23" s="364" t="s">
        <v>65</v>
      </c>
      <c r="G23" s="361" t="s">
        <v>47</v>
      </c>
      <c r="H23" s="361" t="s">
        <v>89</v>
      </c>
      <c r="I23" s="361" t="s">
        <v>90</v>
      </c>
      <c r="J23" s="389" t="s">
        <v>91</v>
      </c>
      <c r="K23" s="361">
        <v>280</v>
      </c>
      <c r="L23" s="361">
        <v>650</v>
      </c>
      <c r="M23" s="361">
        <v>3500</v>
      </c>
      <c r="N23" s="361">
        <v>44</v>
      </c>
      <c r="O23" s="362">
        <v>44</v>
      </c>
      <c r="P23" s="361"/>
      <c r="Q23" s="361"/>
      <c r="R23" s="361"/>
      <c r="S23" s="361"/>
      <c r="T23" s="361"/>
      <c r="U23" s="361"/>
      <c r="V23" s="361"/>
      <c r="W23" s="361" t="s">
        <v>92</v>
      </c>
      <c r="X23" s="361" t="s">
        <v>93</v>
      </c>
      <c r="Y23" s="361" t="s">
        <v>92</v>
      </c>
      <c r="Z23" s="361" t="s">
        <v>93</v>
      </c>
      <c r="AA23" s="361" t="s">
        <v>55</v>
      </c>
      <c r="AB23" s="389" t="s">
        <v>302</v>
      </c>
      <c r="AC23" s="389" t="s">
        <v>94</v>
      </c>
      <c r="AD23" s="418"/>
      <c r="AE23" s="424"/>
      <c r="AF23" s="420" t="s">
        <v>300</v>
      </c>
    </row>
    <row r="24" customFormat="1" ht="409.5" spans="1:32">
      <c r="A24" s="360">
        <v>5</v>
      </c>
      <c r="B24" s="361" t="s">
        <v>303</v>
      </c>
      <c r="C24" s="376">
        <v>2025</v>
      </c>
      <c r="D24" s="363" t="s">
        <v>304</v>
      </c>
      <c r="E24" s="364" t="s">
        <v>40</v>
      </c>
      <c r="F24" s="364" t="s">
        <v>65</v>
      </c>
      <c r="G24" s="364" t="s">
        <v>47</v>
      </c>
      <c r="H24" s="364" t="s">
        <v>305</v>
      </c>
      <c r="I24" s="364" t="s">
        <v>70</v>
      </c>
      <c r="J24" s="363" t="s">
        <v>306</v>
      </c>
      <c r="K24" s="361">
        <v>2200</v>
      </c>
      <c r="L24" s="361">
        <v>659</v>
      </c>
      <c r="M24" s="361">
        <v>2803</v>
      </c>
      <c r="N24" s="361">
        <v>1350</v>
      </c>
      <c r="O24" s="362">
        <v>1350</v>
      </c>
      <c r="P24" s="361"/>
      <c r="Q24" s="361"/>
      <c r="R24" s="361"/>
      <c r="S24" s="361"/>
      <c r="T24" s="361"/>
      <c r="U24" s="361"/>
      <c r="V24" s="361"/>
      <c r="W24" s="364" t="s">
        <v>83</v>
      </c>
      <c r="X24" s="364" t="s">
        <v>84</v>
      </c>
      <c r="Y24" s="361" t="s">
        <v>72</v>
      </c>
      <c r="Z24" s="362" t="s">
        <v>54</v>
      </c>
      <c r="AA24" s="361" t="s">
        <v>55</v>
      </c>
      <c r="AB24" s="425" t="s">
        <v>307</v>
      </c>
      <c r="AC24" s="425" t="s">
        <v>308</v>
      </c>
      <c r="AD24" s="418"/>
      <c r="AE24" s="424"/>
      <c r="AF24" s="420" t="s">
        <v>300</v>
      </c>
    </row>
    <row r="25" s="342" customFormat="1" ht="30" customHeight="1" spans="1:32">
      <c r="A25" s="372" t="s">
        <v>58</v>
      </c>
      <c r="B25" s="373" t="s">
        <v>95</v>
      </c>
      <c r="C25" s="373"/>
      <c r="D25" s="373"/>
      <c r="E25" s="374"/>
      <c r="F25" s="374"/>
      <c r="G25" s="374"/>
      <c r="H25" s="374"/>
      <c r="I25" s="374"/>
      <c r="J25" s="373"/>
      <c r="K25" s="402"/>
      <c r="L25" s="402"/>
      <c r="M25" s="402"/>
      <c r="N25" s="402"/>
      <c r="O25" s="402"/>
      <c r="P25" s="402"/>
      <c r="Q25" s="402"/>
      <c r="R25" s="402"/>
      <c r="S25" s="402"/>
      <c r="T25" s="402"/>
      <c r="U25" s="402"/>
      <c r="V25" s="402"/>
      <c r="W25" s="409"/>
      <c r="X25" s="410"/>
      <c r="Y25" s="409"/>
      <c r="Z25" s="409"/>
      <c r="AA25" s="409"/>
      <c r="AB25" s="409"/>
      <c r="AC25" s="409"/>
      <c r="AD25" s="409"/>
      <c r="AE25" s="409"/>
      <c r="AF25" s="409"/>
    </row>
    <row r="26" s="342" customFormat="1" ht="30" customHeight="1" spans="1:32">
      <c r="A26" s="372" t="s">
        <v>58</v>
      </c>
      <c r="B26" s="373" t="s">
        <v>96</v>
      </c>
      <c r="C26" s="373"/>
      <c r="D26" s="373"/>
      <c r="E26" s="374"/>
      <c r="F26" s="374"/>
      <c r="G26" s="374"/>
      <c r="H26" s="374"/>
      <c r="I26" s="374"/>
      <c r="J26" s="373"/>
      <c r="K26" s="402">
        <v>0</v>
      </c>
      <c r="L26" s="402">
        <v>0</v>
      </c>
      <c r="M26" s="402">
        <v>0</v>
      </c>
      <c r="N26" s="402">
        <v>0</v>
      </c>
      <c r="O26" s="402">
        <v>0</v>
      </c>
      <c r="P26" s="402">
        <v>0</v>
      </c>
      <c r="Q26" s="402">
        <v>0</v>
      </c>
      <c r="R26" s="402">
        <v>0</v>
      </c>
      <c r="S26" s="402">
        <v>0</v>
      </c>
      <c r="T26" s="402">
        <v>0</v>
      </c>
      <c r="U26" s="402">
        <v>0</v>
      </c>
      <c r="V26" s="402">
        <v>0</v>
      </c>
      <c r="W26" s="409"/>
      <c r="X26" s="410"/>
      <c r="Y26" s="409"/>
      <c r="Z26" s="409"/>
      <c r="AA26" s="409"/>
      <c r="AB26" s="409"/>
      <c r="AC26" s="409"/>
      <c r="AD26" s="409"/>
      <c r="AE26" s="409"/>
      <c r="AF26" s="409"/>
    </row>
    <row r="27" s="343" customFormat="1" ht="30" customHeight="1" spans="1:32">
      <c r="A27" s="369" t="s">
        <v>41</v>
      </c>
      <c r="B27" s="370" t="s">
        <v>104</v>
      </c>
      <c r="C27" s="370"/>
      <c r="D27" s="370"/>
      <c r="E27" s="371"/>
      <c r="F27" s="371"/>
      <c r="G27" s="371"/>
      <c r="H27" s="371"/>
      <c r="I27" s="374"/>
      <c r="J27" s="370"/>
      <c r="K27" s="395">
        <f t="shared" ref="K27:V27" si="6">K28+K29+K32+K33</f>
        <v>1000</v>
      </c>
      <c r="L27" s="395">
        <f t="shared" si="6"/>
        <v>674</v>
      </c>
      <c r="M27" s="395">
        <f t="shared" si="6"/>
        <v>2389</v>
      </c>
      <c r="N27" s="395">
        <f t="shared" si="6"/>
        <v>650</v>
      </c>
      <c r="O27" s="395">
        <f t="shared" si="6"/>
        <v>650</v>
      </c>
      <c r="P27" s="395">
        <f t="shared" si="6"/>
        <v>0</v>
      </c>
      <c r="Q27" s="395">
        <f t="shared" si="6"/>
        <v>0</v>
      </c>
      <c r="R27" s="395">
        <f t="shared" si="6"/>
        <v>0</v>
      </c>
      <c r="S27" s="395">
        <f t="shared" si="6"/>
        <v>0</v>
      </c>
      <c r="T27" s="395">
        <f t="shared" si="6"/>
        <v>0</v>
      </c>
      <c r="U27" s="395">
        <f t="shared" si="6"/>
        <v>0</v>
      </c>
      <c r="V27" s="395">
        <f t="shared" si="6"/>
        <v>0</v>
      </c>
      <c r="W27" s="411"/>
      <c r="X27" s="412"/>
      <c r="Y27" s="411"/>
      <c r="Z27" s="411"/>
      <c r="AA27" s="411"/>
      <c r="AB27" s="411"/>
      <c r="AC27" s="411"/>
      <c r="AD27" s="411"/>
      <c r="AE27" s="411"/>
      <c r="AF27" s="411"/>
    </row>
    <row r="28" s="342" customFormat="1" ht="30" customHeight="1" spans="1:32">
      <c r="A28" s="372" t="s">
        <v>58</v>
      </c>
      <c r="B28" s="373" t="s">
        <v>105</v>
      </c>
      <c r="C28" s="373"/>
      <c r="D28" s="373"/>
      <c r="E28" s="374"/>
      <c r="F28" s="374"/>
      <c r="G28" s="374"/>
      <c r="H28" s="374"/>
      <c r="I28" s="374"/>
      <c r="J28" s="373"/>
      <c r="K28" s="402"/>
      <c r="L28" s="402"/>
      <c r="M28" s="402"/>
      <c r="N28" s="402"/>
      <c r="O28" s="402"/>
      <c r="P28" s="402"/>
      <c r="Q28" s="402"/>
      <c r="R28" s="402"/>
      <c r="S28" s="402"/>
      <c r="T28" s="402"/>
      <c r="U28" s="402"/>
      <c r="V28" s="402"/>
      <c r="W28" s="409"/>
      <c r="X28" s="410"/>
      <c r="Y28" s="409"/>
      <c r="Z28" s="409"/>
      <c r="AA28" s="409"/>
      <c r="AB28" s="409"/>
      <c r="AC28" s="409"/>
      <c r="AD28" s="409"/>
      <c r="AE28" s="409"/>
      <c r="AF28" s="409"/>
    </row>
    <row r="29" s="342" customFormat="1" ht="30" customHeight="1" spans="1:32">
      <c r="A29" s="372" t="s">
        <v>58</v>
      </c>
      <c r="B29" s="373" t="s">
        <v>106</v>
      </c>
      <c r="C29" s="373"/>
      <c r="D29" s="373"/>
      <c r="E29" s="374"/>
      <c r="F29" s="374"/>
      <c r="G29" s="374"/>
      <c r="H29" s="374"/>
      <c r="I29" s="374"/>
      <c r="J29" s="373"/>
      <c r="K29" s="402">
        <f>SUM(K30:K31)</f>
        <v>1000</v>
      </c>
      <c r="L29" s="402">
        <f t="shared" ref="L29:V29" si="7">SUM(L30:L31)</f>
        <v>674</v>
      </c>
      <c r="M29" s="402">
        <f t="shared" si="7"/>
        <v>2389</v>
      </c>
      <c r="N29" s="402">
        <f t="shared" si="7"/>
        <v>650</v>
      </c>
      <c r="O29" s="402">
        <f t="shared" si="7"/>
        <v>650</v>
      </c>
      <c r="P29" s="402">
        <f t="shared" si="7"/>
        <v>0</v>
      </c>
      <c r="Q29" s="402">
        <f t="shared" si="7"/>
        <v>0</v>
      </c>
      <c r="R29" s="402">
        <f t="shared" si="7"/>
        <v>0</v>
      </c>
      <c r="S29" s="402">
        <f t="shared" si="7"/>
        <v>0</v>
      </c>
      <c r="T29" s="402">
        <f t="shared" si="7"/>
        <v>0</v>
      </c>
      <c r="U29" s="402">
        <f t="shared" si="7"/>
        <v>0</v>
      </c>
      <c r="V29" s="402">
        <f t="shared" si="7"/>
        <v>0</v>
      </c>
      <c r="W29" s="409"/>
      <c r="X29" s="410"/>
      <c r="Y29" s="409"/>
      <c r="Z29" s="409"/>
      <c r="AA29" s="409"/>
      <c r="AB29" s="409"/>
      <c r="AC29" s="409"/>
      <c r="AD29" s="409"/>
      <c r="AE29" s="409"/>
      <c r="AF29" s="409"/>
    </row>
    <row r="30" customFormat="1" ht="409.5" spans="1:32">
      <c r="A30" s="360">
        <v>6</v>
      </c>
      <c r="B30" s="361" t="s">
        <v>107</v>
      </c>
      <c r="C30" s="376">
        <v>2025</v>
      </c>
      <c r="D30" s="363" t="s">
        <v>108</v>
      </c>
      <c r="E30" s="364" t="s">
        <v>40</v>
      </c>
      <c r="F30" s="364" t="s">
        <v>109</v>
      </c>
      <c r="G30" s="364" t="s">
        <v>47</v>
      </c>
      <c r="H30" s="364" t="s">
        <v>110</v>
      </c>
      <c r="I30" s="364" t="s">
        <v>111</v>
      </c>
      <c r="J30" s="363" t="s">
        <v>309</v>
      </c>
      <c r="K30" s="364">
        <v>600</v>
      </c>
      <c r="L30" s="362">
        <v>336</v>
      </c>
      <c r="M30" s="362">
        <v>1251</v>
      </c>
      <c r="N30" s="364">
        <v>300</v>
      </c>
      <c r="O30" s="362">
        <v>300</v>
      </c>
      <c r="P30" s="361"/>
      <c r="Q30" s="361"/>
      <c r="R30" s="361"/>
      <c r="S30" s="361"/>
      <c r="T30" s="361"/>
      <c r="U30" s="361"/>
      <c r="V30" s="361"/>
      <c r="W30" s="363" t="s">
        <v>113</v>
      </c>
      <c r="X30" s="364" t="s">
        <v>114</v>
      </c>
      <c r="Y30" s="364" t="s">
        <v>72</v>
      </c>
      <c r="Z30" s="362" t="s">
        <v>54</v>
      </c>
      <c r="AA30" s="362" t="s">
        <v>55</v>
      </c>
      <c r="AB30" s="375" t="s">
        <v>310</v>
      </c>
      <c r="AC30" s="375" t="s">
        <v>311</v>
      </c>
      <c r="AD30" s="418"/>
      <c r="AE30" s="424"/>
      <c r="AF30" s="420" t="s">
        <v>312</v>
      </c>
    </row>
    <row r="31" s="344" customFormat="1" ht="178" customHeight="1" spans="1:32">
      <c r="A31" s="379">
        <v>7</v>
      </c>
      <c r="B31" s="380" t="s">
        <v>313</v>
      </c>
      <c r="C31" s="381">
        <v>2025</v>
      </c>
      <c r="D31" s="381" t="s">
        <v>314</v>
      </c>
      <c r="E31" s="382" t="s">
        <v>40</v>
      </c>
      <c r="F31" s="382" t="s">
        <v>46</v>
      </c>
      <c r="G31" s="383" t="s">
        <v>47</v>
      </c>
      <c r="H31" s="384" t="s">
        <v>315</v>
      </c>
      <c r="I31" s="384" t="s">
        <v>70</v>
      </c>
      <c r="J31" s="381" t="s">
        <v>316</v>
      </c>
      <c r="K31" s="403">
        <v>400</v>
      </c>
      <c r="L31" s="403">
        <v>338</v>
      </c>
      <c r="M31" s="403">
        <v>1138</v>
      </c>
      <c r="N31" s="403">
        <v>350</v>
      </c>
      <c r="O31" s="403">
        <v>350</v>
      </c>
      <c r="P31" s="403"/>
      <c r="Q31" s="403"/>
      <c r="R31" s="403"/>
      <c r="S31" s="403"/>
      <c r="T31" s="403"/>
      <c r="U31" s="403"/>
      <c r="V31" s="403"/>
      <c r="W31" s="413" t="s">
        <v>317</v>
      </c>
      <c r="X31" s="413" t="s">
        <v>318</v>
      </c>
      <c r="Y31" s="403" t="s">
        <v>72</v>
      </c>
      <c r="Z31" s="386" t="s">
        <v>54</v>
      </c>
      <c r="AA31" s="386" t="s">
        <v>55</v>
      </c>
      <c r="AB31" s="426" t="s">
        <v>319</v>
      </c>
      <c r="AC31" s="426" t="s">
        <v>320</v>
      </c>
      <c r="AD31" s="427"/>
      <c r="AE31" s="428"/>
      <c r="AF31" s="420" t="s">
        <v>300</v>
      </c>
    </row>
    <row r="32" s="342" customFormat="1" ht="30" customHeight="1" spans="1:32">
      <c r="A32" s="372" t="s">
        <v>58</v>
      </c>
      <c r="B32" s="373" t="s">
        <v>117</v>
      </c>
      <c r="C32" s="373"/>
      <c r="D32" s="373"/>
      <c r="E32" s="374"/>
      <c r="F32" s="374"/>
      <c r="G32" s="374"/>
      <c r="H32" s="374"/>
      <c r="I32" s="374"/>
      <c r="J32" s="373"/>
      <c r="K32" s="402"/>
      <c r="L32" s="402"/>
      <c r="M32" s="402"/>
      <c r="N32" s="402"/>
      <c r="O32" s="402"/>
      <c r="P32" s="402"/>
      <c r="Q32" s="402"/>
      <c r="R32" s="402"/>
      <c r="S32" s="402"/>
      <c r="T32" s="402"/>
      <c r="U32" s="402"/>
      <c r="V32" s="402"/>
      <c r="W32" s="402"/>
      <c r="X32" s="410"/>
      <c r="Y32" s="402"/>
      <c r="Z32" s="409"/>
      <c r="AA32" s="409"/>
      <c r="AB32" s="402"/>
      <c r="AC32" s="402"/>
      <c r="AD32" s="402"/>
      <c r="AE32" s="402"/>
      <c r="AF32" s="402"/>
    </row>
    <row r="33" s="341" customFormat="1" ht="30" customHeight="1" spans="1:32">
      <c r="A33" s="372" t="s">
        <v>58</v>
      </c>
      <c r="B33" s="373" t="s">
        <v>118</v>
      </c>
      <c r="C33" s="373"/>
      <c r="D33" s="373"/>
      <c r="E33" s="374"/>
      <c r="F33" s="374"/>
      <c r="G33" s="374"/>
      <c r="H33" s="374"/>
      <c r="I33" s="374"/>
      <c r="J33" s="373"/>
      <c r="K33" s="401"/>
      <c r="L33" s="401"/>
      <c r="M33" s="401"/>
      <c r="N33" s="401"/>
      <c r="O33" s="401"/>
      <c r="P33" s="401"/>
      <c r="Q33" s="401"/>
      <c r="R33" s="401"/>
      <c r="S33" s="401"/>
      <c r="T33" s="401"/>
      <c r="U33" s="401"/>
      <c r="V33" s="401"/>
      <c r="W33" s="407"/>
      <c r="X33" s="408"/>
      <c r="Y33" s="407"/>
      <c r="Z33" s="407"/>
      <c r="AA33" s="407"/>
      <c r="AB33" s="407"/>
      <c r="AC33" s="407"/>
      <c r="AD33" s="407"/>
      <c r="AE33" s="407"/>
      <c r="AF33" s="407"/>
    </row>
    <row r="34" s="345" customFormat="1" ht="30" customHeight="1" spans="1:32">
      <c r="A34" s="369" t="s">
        <v>41</v>
      </c>
      <c r="B34" s="370" t="s">
        <v>119</v>
      </c>
      <c r="C34" s="370"/>
      <c r="D34" s="370"/>
      <c r="E34" s="371"/>
      <c r="F34" s="371"/>
      <c r="G34" s="371"/>
      <c r="H34" s="371"/>
      <c r="I34" s="374"/>
      <c r="J34" s="370"/>
      <c r="K34" s="404">
        <f t="shared" ref="K34:V34" si="8">K35+K40+K41</f>
        <v>43.507</v>
      </c>
      <c r="L34" s="404">
        <f t="shared" si="8"/>
        <v>767</v>
      </c>
      <c r="M34" s="404">
        <f t="shared" si="8"/>
        <v>3098</v>
      </c>
      <c r="N34" s="404">
        <f t="shared" si="8"/>
        <v>4460</v>
      </c>
      <c r="O34" s="404">
        <f t="shared" si="8"/>
        <v>1100</v>
      </c>
      <c r="P34" s="404">
        <f t="shared" si="8"/>
        <v>3360</v>
      </c>
      <c r="Q34" s="404">
        <f t="shared" si="8"/>
        <v>0</v>
      </c>
      <c r="R34" s="404">
        <f t="shared" si="8"/>
        <v>0</v>
      </c>
      <c r="S34" s="404">
        <f t="shared" si="8"/>
        <v>0</v>
      </c>
      <c r="T34" s="404">
        <f t="shared" si="8"/>
        <v>0</v>
      </c>
      <c r="U34" s="404">
        <f t="shared" si="8"/>
        <v>0</v>
      </c>
      <c r="V34" s="404">
        <f t="shared" si="8"/>
        <v>0</v>
      </c>
      <c r="W34" s="414"/>
      <c r="X34" s="415"/>
      <c r="Y34" s="414"/>
      <c r="Z34" s="414"/>
      <c r="AA34" s="414"/>
      <c r="AB34" s="414"/>
      <c r="AC34" s="414"/>
      <c r="AD34" s="414"/>
      <c r="AE34" s="414"/>
      <c r="AF34" s="414"/>
    </row>
    <row r="35" s="341" customFormat="1" ht="30" customHeight="1" spans="1:32">
      <c r="A35" s="372" t="s">
        <v>58</v>
      </c>
      <c r="B35" s="373" t="s">
        <v>120</v>
      </c>
      <c r="C35" s="373"/>
      <c r="D35" s="373"/>
      <c r="E35" s="374"/>
      <c r="F35" s="374"/>
      <c r="G35" s="374"/>
      <c r="H35" s="374"/>
      <c r="I35" s="374"/>
      <c r="J35" s="373"/>
      <c r="K35" s="401">
        <f>SUM(K36:K39)</f>
        <v>43.507</v>
      </c>
      <c r="L35" s="401">
        <f t="shared" ref="L35:V35" si="9">SUM(L36:L39)</f>
        <v>767</v>
      </c>
      <c r="M35" s="401">
        <f t="shared" si="9"/>
        <v>3098</v>
      </c>
      <c r="N35" s="401">
        <f t="shared" si="9"/>
        <v>4460</v>
      </c>
      <c r="O35" s="401">
        <f t="shared" si="9"/>
        <v>1100</v>
      </c>
      <c r="P35" s="401">
        <f t="shared" si="9"/>
        <v>3360</v>
      </c>
      <c r="Q35" s="401">
        <f t="shared" si="9"/>
        <v>0</v>
      </c>
      <c r="R35" s="401">
        <f t="shared" si="9"/>
        <v>0</v>
      </c>
      <c r="S35" s="401">
        <f t="shared" si="9"/>
        <v>0</v>
      </c>
      <c r="T35" s="401">
        <f t="shared" si="9"/>
        <v>0</v>
      </c>
      <c r="U35" s="401">
        <f t="shared" si="9"/>
        <v>0</v>
      </c>
      <c r="V35" s="401">
        <f t="shared" si="9"/>
        <v>0</v>
      </c>
      <c r="W35" s="407"/>
      <c r="X35" s="408"/>
      <c r="Y35" s="407"/>
      <c r="Z35" s="407"/>
      <c r="AA35" s="407"/>
      <c r="AB35" s="407"/>
      <c r="AC35" s="407"/>
      <c r="AD35" s="407"/>
      <c r="AE35" s="407"/>
      <c r="AF35" s="407"/>
    </row>
    <row r="36" s="346" customFormat="1" ht="217" customHeight="1" spans="1:32">
      <c r="A36" s="385">
        <v>8</v>
      </c>
      <c r="B36" s="361" t="s">
        <v>321</v>
      </c>
      <c r="C36" s="386">
        <v>2025</v>
      </c>
      <c r="D36" s="387" t="s">
        <v>322</v>
      </c>
      <c r="E36" s="382" t="s">
        <v>123</v>
      </c>
      <c r="F36" s="382" t="s">
        <v>79</v>
      </c>
      <c r="G36" s="382" t="s">
        <v>47</v>
      </c>
      <c r="H36" s="382" t="s">
        <v>323</v>
      </c>
      <c r="I36" s="382" t="s">
        <v>70</v>
      </c>
      <c r="J36" s="387" t="s">
        <v>324</v>
      </c>
      <c r="K36" s="382">
        <v>13.736</v>
      </c>
      <c r="L36" s="382">
        <v>92</v>
      </c>
      <c r="M36" s="382">
        <v>326</v>
      </c>
      <c r="N36" s="382">
        <v>900</v>
      </c>
      <c r="O36" s="386">
        <v>900</v>
      </c>
      <c r="P36" s="386"/>
      <c r="Q36" s="386"/>
      <c r="R36" s="386"/>
      <c r="S36" s="386"/>
      <c r="T36" s="386"/>
      <c r="U36" s="386"/>
      <c r="V36" s="386"/>
      <c r="W36" s="387" t="s">
        <v>325</v>
      </c>
      <c r="X36" s="383" t="s">
        <v>326</v>
      </c>
      <c r="Y36" s="382" t="s">
        <v>72</v>
      </c>
      <c r="Z36" s="383" t="s">
        <v>54</v>
      </c>
      <c r="AA36" s="386" t="s">
        <v>55</v>
      </c>
      <c r="AB36" s="387" t="s">
        <v>327</v>
      </c>
      <c r="AC36" s="387" t="s">
        <v>328</v>
      </c>
      <c r="AD36" s="429"/>
      <c r="AE36" s="430"/>
      <c r="AF36" s="431" t="s">
        <v>300</v>
      </c>
    </row>
    <row r="37" s="346" customFormat="1" ht="217" customHeight="1" spans="1:32">
      <c r="A37" s="385">
        <v>9</v>
      </c>
      <c r="B37" s="361" t="s">
        <v>329</v>
      </c>
      <c r="C37" s="386">
        <v>2025</v>
      </c>
      <c r="D37" s="387" t="s">
        <v>330</v>
      </c>
      <c r="E37" s="382" t="s">
        <v>123</v>
      </c>
      <c r="F37" s="382" t="s">
        <v>79</v>
      </c>
      <c r="G37" s="382" t="s">
        <v>47</v>
      </c>
      <c r="H37" s="382" t="s">
        <v>331</v>
      </c>
      <c r="I37" s="382" t="s">
        <v>70</v>
      </c>
      <c r="J37" s="387" t="s">
        <v>332</v>
      </c>
      <c r="K37" s="382">
        <v>2.658</v>
      </c>
      <c r="L37" s="382">
        <v>207</v>
      </c>
      <c r="M37" s="382">
        <v>768</v>
      </c>
      <c r="N37" s="382">
        <v>200</v>
      </c>
      <c r="O37" s="386">
        <v>200</v>
      </c>
      <c r="P37" s="386"/>
      <c r="Q37" s="386"/>
      <c r="R37" s="386"/>
      <c r="S37" s="386"/>
      <c r="T37" s="386"/>
      <c r="U37" s="386"/>
      <c r="V37" s="386"/>
      <c r="W37" s="387" t="s">
        <v>113</v>
      </c>
      <c r="X37" s="383" t="s">
        <v>114</v>
      </c>
      <c r="Y37" s="382" t="s">
        <v>72</v>
      </c>
      <c r="Z37" s="383" t="s">
        <v>54</v>
      </c>
      <c r="AA37" s="386" t="s">
        <v>55</v>
      </c>
      <c r="AB37" s="387" t="s">
        <v>333</v>
      </c>
      <c r="AC37" s="387" t="s">
        <v>328</v>
      </c>
      <c r="AD37" s="429"/>
      <c r="AE37" s="430"/>
      <c r="AF37" s="431" t="s">
        <v>334</v>
      </c>
    </row>
    <row r="38" customFormat="1" ht="255" spans="1:32">
      <c r="A38" s="360">
        <v>10</v>
      </c>
      <c r="B38" s="361" t="s">
        <v>128</v>
      </c>
      <c r="C38" s="362">
        <v>2025</v>
      </c>
      <c r="D38" s="363" t="s">
        <v>129</v>
      </c>
      <c r="E38" s="364" t="s">
        <v>123</v>
      </c>
      <c r="F38" s="364" t="s">
        <v>79</v>
      </c>
      <c r="G38" s="364" t="s">
        <v>47</v>
      </c>
      <c r="H38" s="364" t="s">
        <v>130</v>
      </c>
      <c r="I38" s="364" t="s">
        <v>131</v>
      </c>
      <c r="J38" s="363" t="s">
        <v>335</v>
      </c>
      <c r="K38" s="364">
        <v>9.113</v>
      </c>
      <c r="L38" s="397">
        <v>468</v>
      </c>
      <c r="M38" s="397">
        <v>2004</v>
      </c>
      <c r="N38" s="361">
        <v>2800</v>
      </c>
      <c r="O38" s="362"/>
      <c r="P38" s="397">
        <v>2800</v>
      </c>
      <c r="Q38" s="397"/>
      <c r="R38" s="397"/>
      <c r="S38" s="397"/>
      <c r="T38" s="397"/>
      <c r="U38" s="397"/>
      <c r="V38" s="397"/>
      <c r="W38" s="361" t="s">
        <v>133</v>
      </c>
      <c r="X38" s="361" t="s">
        <v>134</v>
      </c>
      <c r="Y38" s="361" t="s">
        <v>135</v>
      </c>
      <c r="Z38" s="361" t="s">
        <v>136</v>
      </c>
      <c r="AA38" s="361" t="s">
        <v>137</v>
      </c>
      <c r="AB38" s="363" t="s">
        <v>336</v>
      </c>
      <c r="AC38" s="363" t="s">
        <v>139</v>
      </c>
      <c r="AD38" s="432"/>
      <c r="AE38" s="423"/>
      <c r="AF38" s="420" t="s">
        <v>334</v>
      </c>
    </row>
    <row r="39" customFormat="1" ht="153" spans="1:32">
      <c r="A39" s="388">
        <v>11</v>
      </c>
      <c r="B39" s="361" t="s">
        <v>140</v>
      </c>
      <c r="C39" s="376">
        <v>2025</v>
      </c>
      <c r="D39" s="389" t="s">
        <v>141</v>
      </c>
      <c r="E39" s="361" t="s">
        <v>123</v>
      </c>
      <c r="F39" s="361" t="s">
        <v>142</v>
      </c>
      <c r="G39" s="361" t="s">
        <v>47</v>
      </c>
      <c r="H39" s="361" t="s">
        <v>143</v>
      </c>
      <c r="I39" s="361" t="s">
        <v>70</v>
      </c>
      <c r="J39" s="389" t="s">
        <v>144</v>
      </c>
      <c r="K39" s="361">
        <v>18</v>
      </c>
      <c r="L39" s="361"/>
      <c r="M39" s="361"/>
      <c r="N39" s="361">
        <v>560</v>
      </c>
      <c r="O39" s="362"/>
      <c r="P39" s="397">
        <v>560</v>
      </c>
      <c r="Q39" s="397"/>
      <c r="R39" s="397"/>
      <c r="S39" s="397"/>
      <c r="T39" s="397"/>
      <c r="U39" s="397"/>
      <c r="V39" s="397"/>
      <c r="W39" s="389" t="s">
        <v>145</v>
      </c>
      <c r="X39" s="361" t="s">
        <v>146</v>
      </c>
      <c r="Y39" s="361" t="s">
        <v>145</v>
      </c>
      <c r="Z39" s="361" t="s">
        <v>146</v>
      </c>
      <c r="AA39" s="389"/>
      <c r="AB39" s="389" t="s">
        <v>147</v>
      </c>
      <c r="AC39" s="389" t="s">
        <v>148</v>
      </c>
      <c r="AD39" s="432"/>
      <c r="AE39" s="433"/>
      <c r="AF39" s="420" t="s">
        <v>300</v>
      </c>
    </row>
    <row r="40" s="341" customFormat="1" ht="30" customHeight="1" spans="1:32">
      <c r="A40" s="372" t="s">
        <v>58</v>
      </c>
      <c r="B40" s="373" t="s">
        <v>149</v>
      </c>
      <c r="C40" s="373"/>
      <c r="D40" s="373"/>
      <c r="E40" s="374"/>
      <c r="F40" s="374"/>
      <c r="G40" s="374"/>
      <c r="H40" s="374"/>
      <c r="I40" s="374"/>
      <c r="J40" s="373"/>
      <c r="K40" s="401"/>
      <c r="L40" s="401"/>
      <c r="M40" s="401"/>
      <c r="N40" s="401"/>
      <c r="O40" s="401"/>
      <c r="P40" s="401"/>
      <c r="Q40" s="401"/>
      <c r="R40" s="401"/>
      <c r="S40" s="401"/>
      <c r="T40" s="401"/>
      <c r="U40" s="401"/>
      <c r="V40" s="401"/>
      <c r="W40" s="407"/>
      <c r="X40" s="408"/>
      <c r="Y40" s="407"/>
      <c r="Z40" s="407"/>
      <c r="AA40" s="407"/>
      <c r="AB40" s="407"/>
      <c r="AC40" s="407"/>
      <c r="AD40" s="407"/>
      <c r="AE40" s="407"/>
      <c r="AF40" s="407"/>
    </row>
    <row r="41" s="341" customFormat="1" ht="30" customHeight="1" spans="1:32">
      <c r="A41" s="372" t="s">
        <v>58</v>
      </c>
      <c r="B41" s="373" t="s">
        <v>150</v>
      </c>
      <c r="C41" s="373"/>
      <c r="D41" s="373"/>
      <c r="E41" s="374"/>
      <c r="F41" s="374"/>
      <c r="G41" s="374"/>
      <c r="H41" s="374"/>
      <c r="I41" s="374"/>
      <c r="J41" s="373"/>
      <c r="K41" s="401"/>
      <c r="L41" s="401"/>
      <c r="M41" s="401"/>
      <c r="N41" s="401"/>
      <c r="O41" s="401"/>
      <c r="P41" s="401"/>
      <c r="Q41" s="401"/>
      <c r="R41" s="401"/>
      <c r="S41" s="401"/>
      <c r="T41" s="401"/>
      <c r="U41" s="401"/>
      <c r="V41" s="401"/>
      <c r="W41" s="407"/>
      <c r="X41" s="408"/>
      <c r="Y41" s="407"/>
      <c r="Z41" s="407"/>
      <c r="AA41" s="407"/>
      <c r="AB41" s="407"/>
      <c r="AC41" s="407"/>
      <c r="AD41" s="407"/>
      <c r="AE41" s="407"/>
      <c r="AF41" s="407"/>
    </row>
    <row r="42" s="345" customFormat="1" ht="30" customHeight="1" spans="1:32">
      <c r="A42" s="369" t="s">
        <v>41</v>
      </c>
      <c r="B42" s="370" t="s">
        <v>151</v>
      </c>
      <c r="C42" s="370"/>
      <c r="D42" s="370"/>
      <c r="E42" s="371"/>
      <c r="F42" s="371"/>
      <c r="G42" s="371"/>
      <c r="H42" s="371"/>
      <c r="I42" s="374"/>
      <c r="J42" s="370"/>
      <c r="K42" s="404">
        <f t="shared" ref="K42:V42" si="10">K43+K44+K45+K46</f>
        <v>0</v>
      </c>
      <c r="L42" s="404">
        <f t="shared" si="10"/>
        <v>0</v>
      </c>
      <c r="M42" s="404">
        <f t="shared" si="10"/>
        <v>0</v>
      </c>
      <c r="N42" s="404">
        <f t="shared" si="10"/>
        <v>0</v>
      </c>
      <c r="O42" s="404">
        <f t="shared" si="10"/>
        <v>0</v>
      </c>
      <c r="P42" s="404">
        <f t="shared" si="10"/>
        <v>0</v>
      </c>
      <c r="Q42" s="404">
        <f t="shared" si="10"/>
        <v>0</v>
      </c>
      <c r="R42" s="404">
        <f t="shared" si="10"/>
        <v>0</v>
      </c>
      <c r="S42" s="404">
        <f t="shared" si="10"/>
        <v>0</v>
      </c>
      <c r="T42" s="404">
        <f t="shared" si="10"/>
        <v>0</v>
      </c>
      <c r="U42" s="404">
        <f t="shared" si="10"/>
        <v>0</v>
      </c>
      <c r="V42" s="404">
        <f t="shared" si="10"/>
        <v>0</v>
      </c>
      <c r="W42" s="414"/>
      <c r="X42" s="415"/>
      <c r="Y42" s="414"/>
      <c r="Z42" s="414"/>
      <c r="AA42" s="414"/>
      <c r="AB42" s="414"/>
      <c r="AC42" s="414"/>
      <c r="AD42" s="414"/>
      <c r="AE42" s="414"/>
      <c r="AF42" s="414"/>
    </row>
    <row r="43" s="341" customFormat="1" ht="30" customHeight="1" spans="1:32">
      <c r="A43" s="372" t="s">
        <v>58</v>
      </c>
      <c r="B43" s="373" t="s">
        <v>152</v>
      </c>
      <c r="C43" s="373"/>
      <c r="D43" s="373"/>
      <c r="E43" s="374"/>
      <c r="F43" s="374"/>
      <c r="G43" s="374"/>
      <c r="H43" s="374"/>
      <c r="I43" s="374"/>
      <c r="J43" s="373"/>
      <c r="K43" s="401"/>
      <c r="L43" s="401"/>
      <c r="M43" s="401"/>
      <c r="N43" s="401"/>
      <c r="O43" s="401"/>
      <c r="P43" s="401"/>
      <c r="Q43" s="401"/>
      <c r="R43" s="401"/>
      <c r="S43" s="401"/>
      <c r="T43" s="401"/>
      <c r="U43" s="401"/>
      <c r="V43" s="401"/>
      <c r="W43" s="407"/>
      <c r="X43" s="408"/>
      <c r="Y43" s="407"/>
      <c r="Z43" s="407"/>
      <c r="AA43" s="407"/>
      <c r="AB43" s="407"/>
      <c r="AC43" s="407"/>
      <c r="AD43" s="407"/>
      <c r="AE43" s="407"/>
      <c r="AF43" s="407"/>
    </row>
    <row r="44" s="341" customFormat="1" ht="30" customHeight="1" spans="1:32">
      <c r="A44" s="372" t="s">
        <v>58</v>
      </c>
      <c r="B44" s="373" t="s">
        <v>153</v>
      </c>
      <c r="C44" s="373"/>
      <c r="D44" s="373"/>
      <c r="E44" s="374"/>
      <c r="F44" s="374"/>
      <c r="G44" s="374"/>
      <c r="H44" s="374"/>
      <c r="I44" s="374"/>
      <c r="J44" s="373"/>
      <c r="K44" s="401"/>
      <c r="L44" s="401"/>
      <c r="M44" s="401"/>
      <c r="N44" s="401"/>
      <c r="O44" s="401"/>
      <c r="P44" s="401"/>
      <c r="Q44" s="401"/>
      <c r="R44" s="401"/>
      <c r="S44" s="401"/>
      <c r="T44" s="401"/>
      <c r="U44" s="401"/>
      <c r="V44" s="401"/>
      <c r="W44" s="407"/>
      <c r="X44" s="408"/>
      <c r="Y44" s="407"/>
      <c r="Z44" s="407"/>
      <c r="AA44" s="407"/>
      <c r="AB44" s="407"/>
      <c r="AC44" s="407"/>
      <c r="AD44" s="407"/>
      <c r="AE44" s="407"/>
      <c r="AF44" s="407"/>
    </row>
    <row r="45" s="341" customFormat="1" ht="30" customHeight="1" spans="1:32">
      <c r="A45" s="372" t="s">
        <v>58</v>
      </c>
      <c r="B45" s="373" t="s">
        <v>154</v>
      </c>
      <c r="C45" s="373"/>
      <c r="D45" s="373"/>
      <c r="E45" s="374"/>
      <c r="F45" s="374"/>
      <c r="G45" s="374"/>
      <c r="H45" s="374"/>
      <c r="I45" s="374"/>
      <c r="J45" s="373"/>
      <c r="K45" s="401"/>
      <c r="L45" s="401"/>
      <c r="M45" s="401"/>
      <c r="N45" s="401"/>
      <c r="O45" s="401"/>
      <c r="P45" s="401"/>
      <c r="Q45" s="401"/>
      <c r="R45" s="401"/>
      <c r="S45" s="401"/>
      <c r="T45" s="401"/>
      <c r="U45" s="401"/>
      <c r="V45" s="401"/>
      <c r="W45" s="407"/>
      <c r="X45" s="408"/>
      <c r="Y45" s="407"/>
      <c r="Z45" s="407"/>
      <c r="AA45" s="407"/>
      <c r="AB45" s="407"/>
      <c r="AC45" s="407"/>
      <c r="AD45" s="407"/>
      <c r="AE45" s="407"/>
      <c r="AF45" s="407"/>
    </row>
    <row r="46" s="341" customFormat="1" ht="30" customHeight="1" spans="1:32">
      <c r="A46" s="372" t="s">
        <v>58</v>
      </c>
      <c r="B46" s="373" t="s">
        <v>155</v>
      </c>
      <c r="C46" s="373"/>
      <c r="D46" s="373"/>
      <c r="E46" s="374"/>
      <c r="F46" s="374"/>
      <c r="G46" s="374"/>
      <c r="H46" s="374"/>
      <c r="I46" s="374"/>
      <c r="J46" s="373"/>
      <c r="K46" s="401"/>
      <c r="L46" s="401"/>
      <c r="M46" s="401"/>
      <c r="N46" s="401"/>
      <c r="O46" s="401"/>
      <c r="P46" s="401"/>
      <c r="Q46" s="401"/>
      <c r="R46" s="401"/>
      <c r="S46" s="401"/>
      <c r="T46" s="401"/>
      <c r="U46" s="401"/>
      <c r="V46" s="401"/>
      <c r="W46" s="407"/>
      <c r="X46" s="408"/>
      <c r="Y46" s="407"/>
      <c r="Z46" s="407"/>
      <c r="AA46" s="407"/>
      <c r="AB46" s="407"/>
      <c r="AC46" s="407"/>
      <c r="AD46" s="407"/>
      <c r="AE46" s="407"/>
      <c r="AF46" s="407"/>
    </row>
    <row r="47" s="345" customFormat="1" ht="30" customHeight="1" spans="1:32">
      <c r="A47" s="369" t="s">
        <v>41</v>
      </c>
      <c r="B47" s="370" t="s">
        <v>156</v>
      </c>
      <c r="C47" s="370"/>
      <c r="D47" s="370"/>
      <c r="E47" s="371"/>
      <c r="F47" s="371"/>
      <c r="G47" s="371"/>
      <c r="H47" s="371"/>
      <c r="I47" s="374"/>
      <c r="J47" s="370"/>
      <c r="K47" s="404">
        <f t="shared" ref="K47:V47" si="11">K48+K50+K51+K52+K53</f>
        <v>0</v>
      </c>
      <c r="L47" s="404">
        <f t="shared" si="11"/>
        <v>1300</v>
      </c>
      <c r="M47" s="404">
        <f t="shared" si="11"/>
        <v>0</v>
      </c>
      <c r="N47" s="404">
        <f t="shared" si="11"/>
        <v>250</v>
      </c>
      <c r="O47" s="404">
        <f t="shared" si="11"/>
        <v>0</v>
      </c>
      <c r="P47" s="404">
        <f t="shared" si="11"/>
        <v>250</v>
      </c>
      <c r="Q47" s="404">
        <f t="shared" si="11"/>
        <v>0</v>
      </c>
      <c r="R47" s="404">
        <f t="shared" si="11"/>
        <v>0</v>
      </c>
      <c r="S47" s="404">
        <f t="shared" si="11"/>
        <v>0</v>
      </c>
      <c r="T47" s="404">
        <f t="shared" si="11"/>
        <v>0</v>
      </c>
      <c r="U47" s="404">
        <f t="shared" si="11"/>
        <v>0</v>
      </c>
      <c r="V47" s="404">
        <f t="shared" si="11"/>
        <v>0</v>
      </c>
      <c r="W47" s="414"/>
      <c r="X47" s="415"/>
      <c r="Y47" s="414"/>
      <c r="Z47" s="414"/>
      <c r="AA47" s="414"/>
      <c r="AB47" s="414"/>
      <c r="AC47" s="414"/>
      <c r="AD47" s="414"/>
      <c r="AE47" s="414"/>
      <c r="AF47" s="414"/>
    </row>
    <row r="48" s="341" customFormat="1" ht="30" customHeight="1" spans="1:32">
      <c r="A48" s="372" t="s">
        <v>58</v>
      </c>
      <c r="B48" s="373" t="s">
        <v>157</v>
      </c>
      <c r="C48" s="373"/>
      <c r="D48" s="373"/>
      <c r="E48" s="374"/>
      <c r="F48" s="374"/>
      <c r="G48" s="374"/>
      <c r="H48" s="374"/>
      <c r="I48" s="374"/>
      <c r="J48" s="373"/>
      <c r="K48" s="401">
        <f t="shared" ref="K48:V48" si="12">SUM(K49)</f>
        <v>0</v>
      </c>
      <c r="L48" s="401">
        <f t="shared" si="12"/>
        <v>1300</v>
      </c>
      <c r="M48" s="401">
        <f t="shared" si="12"/>
        <v>0</v>
      </c>
      <c r="N48" s="401">
        <f t="shared" si="12"/>
        <v>250</v>
      </c>
      <c r="O48" s="401">
        <f t="shared" si="12"/>
        <v>0</v>
      </c>
      <c r="P48" s="401">
        <f t="shared" si="12"/>
        <v>250</v>
      </c>
      <c r="Q48" s="401">
        <f t="shared" si="12"/>
        <v>0</v>
      </c>
      <c r="R48" s="401">
        <f t="shared" si="12"/>
        <v>0</v>
      </c>
      <c r="S48" s="401">
        <f t="shared" si="12"/>
        <v>0</v>
      </c>
      <c r="T48" s="401">
        <f t="shared" si="12"/>
        <v>0</v>
      </c>
      <c r="U48" s="401">
        <f t="shared" si="12"/>
        <v>0</v>
      </c>
      <c r="V48" s="401">
        <f t="shared" si="12"/>
        <v>0</v>
      </c>
      <c r="W48" s="407"/>
      <c r="X48" s="408"/>
      <c r="Y48" s="407"/>
      <c r="Z48" s="407"/>
      <c r="AA48" s="407"/>
      <c r="AB48" s="407"/>
      <c r="AC48" s="407"/>
      <c r="AD48" s="407"/>
      <c r="AE48" s="407"/>
      <c r="AF48" s="407"/>
    </row>
    <row r="49" customFormat="1" ht="153" spans="1:32">
      <c r="A49" s="360">
        <v>12</v>
      </c>
      <c r="B49" s="361" t="s">
        <v>158</v>
      </c>
      <c r="C49" s="376">
        <v>2025</v>
      </c>
      <c r="D49" s="389" t="s">
        <v>159</v>
      </c>
      <c r="E49" s="361" t="s">
        <v>40</v>
      </c>
      <c r="F49" s="361" t="s">
        <v>160</v>
      </c>
      <c r="G49" s="361" t="s">
        <v>47</v>
      </c>
      <c r="H49" s="361" t="s">
        <v>48</v>
      </c>
      <c r="I49" s="361" t="s">
        <v>49</v>
      </c>
      <c r="J49" s="389" t="s">
        <v>161</v>
      </c>
      <c r="K49" s="397"/>
      <c r="L49" s="397">
        <v>1300</v>
      </c>
      <c r="M49" s="397"/>
      <c r="N49" s="397">
        <v>250</v>
      </c>
      <c r="O49" s="362"/>
      <c r="P49" s="397">
        <v>250</v>
      </c>
      <c r="Q49" s="397"/>
      <c r="R49" s="397"/>
      <c r="S49" s="397"/>
      <c r="T49" s="397"/>
      <c r="U49" s="397"/>
      <c r="V49" s="397"/>
      <c r="W49" s="361" t="s">
        <v>72</v>
      </c>
      <c r="X49" s="361" t="s">
        <v>54</v>
      </c>
      <c r="Y49" s="361" t="s">
        <v>53</v>
      </c>
      <c r="Z49" s="361" t="s">
        <v>54</v>
      </c>
      <c r="AA49" s="362" t="s">
        <v>55</v>
      </c>
      <c r="AB49" s="389" t="s">
        <v>162</v>
      </c>
      <c r="AC49" s="389" t="s">
        <v>163</v>
      </c>
      <c r="AD49" s="434"/>
      <c r="AE49" s="423"/>
      <c r="AF49" s="420" t="s">
        <v>300</v>
      </c>
    </row>
    <row r="50" s="341" customFormat="1" ht="30" customHeight="1" spans="1:32">
      <c r="A50" s="372" t="s">
        <v>58</v>
      </c>
      <c r="B50" s="373" t="s">
        <v>164</v>
      </c>
      <c r="C50" s="373"/>
      <c r="D50" s="373"/>
      <c r="E50" s="374"/>
      <c r="F50" s="374"/>
      <c r="G50" s="374"/>
      <c r="H50" s="374"/>
      <c r="I50" s="374"/>
      <c r="J50" s="373"/>
      <c r="K50" s="401"/>
      <c r="L50" s="401"/>
      <c r="M50" s="401"/>
      <c r="N50" s="401"/>
      <c r="O50" s="401"/>
      <c r="P50" s="401"/>
      <c r="Q50" s="401"/>
      <c r="R50" s="401"/>
      <c r="S50" s="401"/>
      <c r="T50" s="401"/>
      <c r="U50" s="401"/>
      <c r="V50" s="401"/>
      <c r="W50" s="407"/>
      <c r="X50" s="408"/>
      <c r="Y50" s="407"/>
      <c r="Z50" s="407"/>
      <c r="AA50" s="407"/>
      <c r="AB50" s="407"/>
      <c r="AC50" s="407"/>
      <c r="AD50" s="407"/>
      <c r="AE50" s="407"/>
      <c r="AF50" s="407"/>
    </row>
    <row r="51" s="341" customFormat="1" ht="30" customHeight="1" spans="1:32">
      <c r="A51" s="372" t="s">
        <v>58</v>
      </c>
      <c r="B51" s="373" t="s">
        <v>165</v>
      </c>
      <c r="C51" s="373"/>
      <c r="D51" s="373"/>
      <c r="E51" s="374"/>
      <c r="F51" s="374"/>
      <c r="G51" s="374"/>
      <c r="H51" s="374"/>
      <c r="I51" s="374"/>
      <c r="J51" s="373"/>
      <c r="K51" s="401"/>
      <c r="L51" s="401"/>
      <c r="M51" s="401"/>
      <c r="N51" s="401"/>
      <c r="O51" s="401"/>
      <c r="P51" s="401"/>
      <c r="Q51" s="401"/>
      <c r="R51" s="401"/>
      <c r="S51" s="401"/>
      <c r="T51" s="401"/>
      <c r="U51" s="401"/>
      <c r="V51" s="401"/>
      <c r="W51" s="407"/>
      <c r="X51" s="408"/>
      <c r="Y51" s="407"/>
      <c r="Z51" s="407"/>
      <c r="AA51" s="407"/>
      <c r="AB51" s="407"/>
      <c r="AC51" s="407"/>
      <c r="AD51" s="407"/>
      <c r="AE51" s="407"/>
      <c r="AF51" s="407"/>
    </row>
    <row r="52" s="341" customFormat="1" ht="30" customHeight="1" spans="1:32">
      <c r="A52" s="372" t="s">
        <v>58</v>
      </c>
      <c r="B52" s="373" t="s">
        <v>166</v>
      </c>
      <c r="C52" s="373"/>
      <c r="D52" s="373"/>
      <c r="E52" s="374"/>
      <c r="F52" s="374"/>
      <c r="G52" s="374"/>
      <c r="H52" s="374"/>
      <c r="I52" s="374"/>
      <c r="J52" s="373"/>
      <c r="K52" s="401"/>
      <c r="L52" s="401"/>
      <c r="M52" s="401"/>
      <c r="N52" s="401"/>
      <c r="O52" s="401"/>
      <c r="P52" s="401"/>
      <c r="Q52" s="401"/>
      <c r="R52" s="401"/>
      <c r="S52" s="401"/>
      <c r="T52" s="401"/>
      <c r="U52" s="401"/>
      <c r="V52" s="401"/>
      <c r="W52" s="407"/>
      <c r="X52" s="408"/>
      <c r="Y52" s="407"/>
      <c r="Z52" s="407"/>
      <c r="AA52" s="407"/>
      <c r="AB52" s="407"/>
      <c r="AC52" s="407"/>
      <c r="AD52" s="407"/>
      <c r="AE52" s="407"/>
      <c r="AF52" s="407"/>
    </row>
    <row r="53" s="341" customFormat="1" ht="30" customHeight="1" spans="1:32">
      <c r="A53" s="372" t="s">
        <v>58</v>
      </c>
      <c r="B53" s="373" t="s">
        <v>167</v>
      </c>
      <c r="C53" s="373"/>
      <c r="D53" s="373"/>
      <c r="E53" s="374"/>
      <c r="F53" s="374"/>
      <c r="G53" s="374"/>
      <c r="H53" s="374"/>
      <c r="I53" s="374"/>
      <c r="J53" s="373"/>
      <c r="K53" s="401"/>
      <c r="L53" s="401"/>
      <c r="M53" s="401"/>
      <c r="N53" s="401"/>
      <c r="O53" s="401"/>
      <c r="P53" s="401"/>
      <c r="Q53" s="401"/>
      <c r="R53" s="401"/>
      <c r="S53" s="401"/>
      <c r="T53" s="401"/>
      <c r="U53" s="401"/>
      <c r="V53" s="401"/>
      <c r="W53" s="407"/>
      <c r="X53" s="408"/>
      <c r="Y53" s="407"/>
      <c r="Z53" s="407"/>
      <c r="AA53" s="407"/>
      <c r="AB53" s="407"/>
      <c r="AC53" s="407"/>
      <c r="AD53" s="407"/>
      <c r="AE53" s="407"/>
      <c r="AF53" s="407"/>
    </row>
    <row r="54" s="341" customFormat="1" ht="30" customHeight="1" spans="1:32">
      <c r="A54" s="353" t="s">
        <v>39</v>
      </c>
      <c r="B54" s="354" t="s">
        <v>168</v>
      </c>
      <c r="C54" s="354"/>
      <c r="D54" s="354"/>
      <c r="E54" s="355"/>
      <c r="F54" s="355"/>
      <c r="G54" s="355"/>
      <c r="H54" s="355"/>
      <c r="I54" s="355"/>
      <c r="J54" s="354"/>
      <c r="K54" s="405">
        <f t="shared" ref="K54:V54" si="13">K55+K59+K63+K66+K70</f>
        <v>0</v>
      </c>
      <c r="L54" s="405">
        <f t="shared" si="13"/>
        <v>0</v>
      </c>
      <c r="M54" s="405">
        <f t="shared" si="13"/>
        <v>0</v>
      </c>
      <c r="N54" s="405">
        <f t="shared" si="13"/>
        <v>100</v>
      </c>
      <c r="O54" s="405">
        <f t="shared" si="13"/>
        <v>60</v>
      </c>
      <c r="P54" s="405">
        <f t="shared" si="13"/>
        <v>40</v>
      </c>
      <c r="Q54" s="405">
        <f t="shared" si="13"/>
        <v>0</v>
      </c>
      <c r="R54" s="405">
        <f t="shared" si="13"/>
        <v>0</v>
      </c>
      <c r="S54" s="405">
        <f t="shared" si="13"/>
        <v>0</v>
      </c>
      <c r="T54" s="405">
        <f t="shared" si="13"/>
        <v>0</v>
      </c>
      <c r="U54" s="405">
        <f t="shared" si="13"/>
        <v>0</v>
      </c>
      <c r="V54" s="405">
        <f t="shared" si="13"/>
        <v>0</v>
      </c>
      <c r="W54" s="416"/>
      <c r="X54" s="417"/>
      <c r="Y54" s="416"/>
      <c r="Z54" s="416"/>
      <c r="AA54" s="416"/>
      <c r="AB54" s="416"/>
      <c r="AC54" s="416"/>
      <c r="AD54" s="416"/>
      <c r="AE54" s="416"/>
      <c r="AF54" s="416"/>
    </row>
    <row r="55" s="345" customFormat="1" ht="30" customHeight="1" spans="1:32">
      <c r="A55" s="356" t="s">
        <v>41</v>
      </c>
      <c r="B55" s="370" t="s">
        <v>169</v>
      </c>
      <c r="C55" s="370"/>
      <c r="D55" s="370"/>
      <c r="E55" s="371"/>
      <c r="F55" s="371"/>
      <c r="G55" s="371"/>
      <c r="H55" s="371"/>
      <c r="I55" s="374"/>
      <c r="J55" s="370"/>
      <c r="K55" s="404">
        <f t="shared" ref="K55:V55" si="14">K56+K58</f>
        <v>0</v>
      </c>
      <c r="L55" s="404">
        <f t="shared" si="14"/>
        <v>0</v>
      </c>
      <c r="M55" s="404">
        <f t="shared" si="14"/>
        <v>0</v>
      </c>
      <c r="N55" s="404">
        <f t="shared" si="14"/>
        <v>100</v>
      </c>
      <c r="O55" s="404">
        <f t="shared" si="14"/>
        <v>60</v>
      </c>
      <c r="P55" s="404">
        <f t="shared" si="14"/>
        <v>40</v>
      </c>
      <c r="Q55" s="404">
        <f t="shared" si="14"/>
        <v>0</v>
      </c>
      <c r="R55" s="404">
        <f t="shared" si="14"/>
        <v>0</v>
      </c>
      <c r="S55" s="404">
        <f t="shared" si="14"/>
        <v>0</v>
      </c>
      <c r="T55" s="404">
        <f t="shared" si="14"/>
        <v>0</v>
      </c>
      <c r="U55" s="404">
        <f t="shared" si="14"/>
        <v>0</v>
      </c>
      <c r="V55" s="404">
        <f t="shared" si="14"/>
        <v>0</v>
      </c>
      <c r="W55" s="414"/>
      <c r="X55" s="415"/>
      <c r="Y55" s="414"/>
      <c r="Z55" s="414"/>
      <c r="AA55" s="414"/>
      <c r="AB55" s="414"/>
      <c r="AC55" s="414"/>
      <c r="AD55" s="414"/>
      <c r="AE55" s="414"/>
      <c r="AF55" s="414"/>
    </row>
    <row r="56" s="341" customFormat="1" ht="30" customHeight="1" spans="1:32">
      <c r="A56" s="372" t="s">
        <v>58</v>
      </c>
      <c r="B56" s="373" t="s">
        <v>170</v>
      </c>
      <c r="C56" s="373"/>
      <c r="D56" s="373"/>
      <c r="E56" s="374"/>
      <c r="F56" s="374"/>
      <c r="G56" s="374"/>
      <c r="H56" s="374"/>
      <c r="I56" s="374"/>
      <c r="J56" s="373"/>
      <c r="K56" s="401">
        <f t="shared" ref="K56:V56" si="15">SUM(K57)</f>
        <v>0</v>
      </c>
      <c r="L56" s="401">
        <f t="shared" si="15"/>
        <v>0</v>
      </c>
      <c r="M56" s="401">
        <f t="shared" si="15"/>
        <v>0</v>
      </c>
      <c r="N56" s="401">
        <f t="shared" si="15"/>
        <v>100</v>
      </c>
      <c r="O56" s="401">
        <f t="shared" si="15"/>
        <v>60</v>
      </c>
      <c r="P56" s="401">
        <f t="shared" si="15"/>
        <v>40</v>
      </c>
      <c r="Q56" s="401">
        <f t="shared" si="15"/>
        <v>0</v>
      </c>
      <c r="R56" s="401">
        <f t="shared" si="15"/>
        <v>0</v>
      </c>
      <c r="S56" s="401">
        <f t="shared" si="15"/>
        <v>0</v>
      </c>
      <c r="T56" s="401">
        <f t="shared" si="15"/>
        <v>0</v>
      </c>
      <c r="U56" s="401">
        <f t="shared" si="15"/>
        <v>0</v>
      </c>
      <c r="V56" s="401">
        <f t="shared" si="15"/>
        <v>0</v>
      </c>
      <c r="W56" s="407"/>
      <c r="X56" s="408"/>
      <c r="Y56" s="407"/>
      <c r="Z56" s="407"/>
      <c r="AA56" s="407"/>
      <c r="AB56" s="407"/>
      <c r="AC56" s="407"/>
      <c r="AD56" s="407"/>
      <c r="AE56" s="407"/>
      <c r="AF56" s="407"/>
    </row>
    <row r="57" customFormat="1" ht="178.5" spans="1:32">
      <c r="A57" s="360">
        <v>13</v>
      </c>
      <c r="B57" s="361" t="s">
        <v>171</v>
      </c>
      <c r="C57" s="376">
        <v>2025</v>
      </c>
      <c r="D57" s="389" t="s">
        <v>172</v>
      </c>
      <c r="E57" s="361" t="s">
        <v>168</v>
      </c>
      <c r="F57" s="361" t="s">
        <v>170</v>
      </c>
      <c r="G57" s="361" t="s">
        <v>47</v>
      </c>
      <c r="H57" s="361" t="s">
        <v>48</v>
      </c>
      <c r="I57" s="361" t="s">
        <v>49</v>
      </c>
      <c r="J57" s="389" t="s">
        <v>173</v>
      </c>
      <c r="K57" s="397"/>
      <c r="L57" s="397"/>
      <c r="M57" s="397"/>
      <c r="N57" s="397">
        <v>100</v>
      </c>
      <c r="O57" s="362">
        <v>60</v>
      </c>
      <c r="P57" s="397">
        <v>40</v>
      </c>
      <c r="Q57" s="397"/>
      <c r="R57" s="397"/>
      <c r="S57" s="397"/>
      <c r="T57" s="397"/>
      <c r="U57" s="397"/>
      <c r="V57" s="397"/>
      <c r="W57" s="361" t="s">
        <v>174</v>
      </c>
      <c r="X57" s="361" t="s">
        <v>175</v>
      </c>
      <c r="Y57" s="361" t="s">
        <v>174</v>
      </c>
      <c r="Z57" s="361" t="s">
        <v>175</v>
      </c>
      <c r="AA57" s="361" t="s">
        <v>176</v>
      </c>
      <c r="AB57" s="389" t="s">
        <v>177</v>
      </c>
      <c r="AC57" s="389" t="s">
        <v>178</v>
      </c>
      <c r="AD57" s="434"/>
      <c r="AE57" s="423"/>
      <c r="AF57" s="420" t="s">
        <v>300</v>
      </c>
    </row>
    <row r="58" s="341" customFormat="1" ht="30" customHeight="1" spans="1:32">
      <c r="A58" s="372" t="s">
        <v>58</v>
      </c>
      <c r="B58" s="373" t="s">
        <v>179</v>
      </c>
      <c r="C58" s="373"/>
      <c r="D58" s="373"/>
      <c r="E58" s="374"/>
      <c r="F58" s="374"/>
      <c r="G58" s="374"/>
      <c r="H58" s="374"/>
      <c r="I58" s="374"/>
      <c r="J58" s="373"/>
      <c r="K58" s="401"/>
      <c r="L58" s="401"/>
      <c r="M58" s="401"/>
      <c r="N58" s="401"/>
      <c r="O58" s="401"/>
      <c r="P58" s="401"/>
      <c r="Q58" s="401"/>
      <c r="R58" s="401"/>
      <c r="S58" s="401"/>
      <c r="T58" s="401"/>
      <c r="U58" s="401"/>
      <c r="V58" s="401"/>
      <c r="W58" s="407"/>
      <c r="X58" s="408"/>
      <c r="Y58" s="407"/>
      <c r="Z58" s="407"/>
      <c r="AA58" s="407"/>
      <c r="AB58" s="407"/>
      <c r="AC58" s="407"/>
      <c r="AD58" s="407"/>
      <c r="AE58" s="407"/>
      <c r="AF58" s="407"/>
    </row>
    <row r="59" s="345" customFormat="1" ht="30" customHeight="1" spans="1:32">
      <c r="A59" s="369" t="s">
        <v>41</v>
      </c>
      <c r="B59" s="370" t="s">
        <v>180</v>
      </c>
      <c r="C59" s="370"/>
      <c r="D59" s="370"/>
      <c r="E59" s="371"/>
      <c r="F59" s="371"/>
      <c r="G59" s="371"/>
      <c r="H59" s="371"/>
      <c r="I59" s="374"/>
      <c r="J59" s="370"/>
      <c r="K59" s="404">
        <f t="shared" ref="K59:V59" si="16">K60+K61+K62</f>
        <v>0</v>
      </c>
      <c r="L59" s="404">
        <f t="shared" si="16"/>
        <v>0</v>
      </c>
      <c r="M59" s="404">
        <f t="shared" si="16"/>
        <v>0</v>
      </c>
      <c r="N59" s="404">
        <f t="shared" si="16"/>
        <v>0</v>
      </c>
      <c r="O59" s="404">
        <f t="shared" si="16"/>
        <v>0</v>
      </c>
      <c r="P59" s="404">
        <f t="shared" si="16"/>
        <v>0</v>
      </c>
      <c r="Q59" s="404">
        <f t="shared" si="16"/>
        <v>0</v>
      </c>
      <c r="R59" s="404">
        <f t="shared" si="16"/>
        <v>0</v>
      </c>
      <c r="S59" s="404">
        <f t="shared" si="16"/>
        <v>0</v>
      </c>
      <c r="T59" s="404">
        <f t="shared" si="16"/>
        <v>0</v>
      </c>
      <c r="U59" s="404">
        <f t="shared" si="16"/>
        <v>0</v>
      </c>
      <c r="V59" s="404">
        <f t="shared" si="16"/>
        <v>0</v>
      </c>
      <c r="W59" s="414"/>
      <c r="X59" s="415"/>
      <c r="Y59" s="414"/>
      <c r="Z59" s="414"/>
      <c r="AA59" s="414"/>
      <c r="AB59" s="414"/>
      <c r="AC59" s="414"/>
      <c r="AD59" s="414"/>
      <c r="AE59" s="414"/>
      <c r="AF59" s="414"/>
    </row>
    <row r="60" s="341" customFormat="1" ht="30" customHeight="1" spans="1:32">
      <c r="A60" s="372" t="s">
        <v>58</v>
      </c>
      <c r="B60" s="373" t="s">
        <v>181</v>
      </c>
      <c r="C60" s="373"/>
      <c r="D60" s="373"/>
      <c r="E60" s="374"/>
      <c r="F60" s="374"/>
      <c r="G60" s="374"/>
      <c r="H60" s="374"/>
      <c r="I60" s="374"/>
      <c r="J60" s="373"/>
      <c r="K60" s="401"/>
      <c r="L60" s="401"/>
      <c r="M60" s="401"/>
      <c r="N60" s="401"/>
      <c r="O60" s="401"/>
      <c r="P60" s="401"/>
      <c r="Q60" s="401"/>
      <c r="R60" s="401"/>
      <c r="S60" s="401"/>
      <c r="T60" s="401"/>
      <c r="U60" s="401"/>
      <c r="V60" s="401"/>
      <c r="W60" s="407"/>
      <c r="X60" s="408"/>
      <c r="Y60" s="407"/>
      <c r="Z60" s="407"/>
      <c r="AA60" s="407"/>
      <c r="AB60" s="407"/>
      <c r="AC60" s="407"/>
      <c r="AD60" s="407"/>
      <c r="AE60" s="407"/>
      <c r="AF60" s="407"/>
    </row>
    <row r="61" s="341" customFormat="1" ht="30" customHeight="1" spans="1:32">
      <c r="A61" s="372" t="s">
        <v>58</v>
      </c>
      <c r="B61" s="373" t="s">
        <v>182</v>
      </c>
      <c r="C61" s="373"/>
      <c r="D61" s="373"/>
      <c r="E61" s="374"/>
      <c r="F61" s="374"/>
      <c r="G61" s="374"/>
      <c r="H61" s="374"/>
      <c r="I61" s="374"/>
      <c r="J61" s="373"/>
      <c r="K61" s="401"/>
      <c r="L61" s="401"/>
      <c r="M61" s="401"/>
      <c r="N61" s="401"/>
      <c r="O61" s="401"/>
      <c r="P61" s="401"/>
      <c r="Q61" s="401"/>
      <c r="R61" s="401"/>
      <c r="S61" s="401"/>
      <c r="T61" s="401"/>
      <c r="U61" s="401"/>
      <c r="V61" s="401"/>
      <c r="W61" s="407"/>
      <c r="X61" s="408"/>
      <c r="Y61" s="407"/>
      <c r="Z61" s="407"/>
      <c r="AA61" s="407"/>
      <c r="AB61" s="407"/>
      <c r="AC61" s="407"/>
      <c r="AD61" s="407"/>
      <c r="AE61" s="407"/>
      <c r="AF61" s="407"/>
    </row>
    <row r="62" s="341" customFormat="1" ht="30" customHeight="1" spans="1:32">
      <c r="A62" s="372" t="s">
        <v>58</v>
      </c>
      <c r="B62" s="373" t="s">
        <v>183</v>
      </c>
      <c r="C62" s="373"/>
      <c r="D62" s="373"/>
      <c r="E62" s="374"/>
      <c r="F62" s="374"/>
      <c r="G62" s="374"/>
      <c r="H62" s="374"/>
      <c r="I62" s="374"/>
      <c r="J62" s="373"/>
      <c r="K62" s="401"/>
      <c r="L62" s="401"/>
      <c r="M62" s="401"/>
      <c r="N62" s="401"/>
      <c r="O62" s="401"/>
      <c r="P62" s="401"/>
      <c r="Q62" s="401"/>
      <c r="R62" s="401"/>
      <c r="S62" s="401"/>
      <c r="T62" s="401"/>
      <c r="U62" s="401"/>
      <c r="V62" s="401"/>
      <c r="W62" s="407"/>
      <c r="X62" s="408"/>
      <c r="Y62" s="407"/>
      <c r="Z62" s="407"/>
      <c r="AA62" s="407"/>
      <c r="AB62" s="407"/>
      <c r="AC62" s="407"/>
      <c r="AD62" s="407"/>
      <c r="AE62" s="407"/>
      <c r="AF62" s="407"/>
    </row>
    <row r="63" s="345" customFormat="1" ht="30" customHeight="1" spans="1:32">
      <c r="A63" s="369" t="s">
        <v>41</v>
      </c>
      <c r="B63" s="370" t="s">
        <v>184</v>
      </c>
      <c r="C63" s="370"/>
      <c r="D63" s="370"/>
      <c r="E63" s="371"/>
      <c r="F63" s="371"/>
      <c r="G63" s="371"/>
      <c r="H63" s="371"/>
      <c r="I63" s="374"/>
      <c r="J63" s="370"/>
      <c r="K63" s="404">
        <f t="shared" ref="K63:V63" si="17">K64+K65</f>
        <v>0</v>
      </c>
      <c r="L63" s="404">
        <f t="shared" si="17"/>
        <v>0</v>
      </c>
      <c r="M63" s="404">
        <f t="shared" si="17"/>
        <v>0</v>
      </c>
      <c r="N63" s="404">
        <f t="shared" si="17"/>
        <v>0</v>
      </c>
      <c r="O63" s="404">
        <f t="shared" si="17"/>
        <v>0</v>
      </c>
      <c r="P63" s="404">
        <f t="shared" si="17"/>
        <v>0</v>
      </c>
      <c r="Q63" s="404">
        <f t="shared" si="17"/>
        <v>0</v>
      </c>
      <c r="R63" s="404">
        <f t="shared" si="17"/>
        <v>0</v>
      </c>
      <c r="S63" s="404">
        <f t="shared" si="17"/>
        <v>0</v>
      </c>
      <c r="T63" s="404">
        <f t="shared" si="17"/>
        <v>0</v>
      </c>
      <c r="U63" s="404">
        <f t="shared" si="17"/>
        <v>0</v>
      </c>
      <c r="V63" s="404">
        <f t="shared" si="17"/>
        <v>0</v>
      </c>
      <c r="W63" s="414"/>
      <c r="X63" s="415"/>
      <c r="Y63" s="414"/>
      <c r="Z63" s="414"/>
      <c r="AA63" s="414"/>
      <c r="AB63" s="414"/>
      <c r="AC63" s="414"/>
      <c r="AD63" s="414"/>
      <c r="AE63" s="414"/>
      <c r="AF63" s="414"/>
    </row>
    <row r="64" s="341" customFormat="1" ht="30" customHeight="1" spans="1:32">
      <c r="A64" s="372" t="s">
        <v>58</v>
      </c>
      <c r="B64" s="373" t="s">
        <v>185</v>
      </c>
      <c r="C64" s="373"/>
      <c r="D64" s="373"/>
      <c r="E64" s="374"/>
      <c r="F64" s="374"/>
      <c r="G64" s="374"/>
      <c r="H64" s="374"/>
      <c r="I64" s="374"/>
      <c r="J64" s="373"/>
      <c r="K64" s="401"/>
      <c r="L64" s="401"/>
      <c r="M64" s="401"/>
      <c r="N64" s="401"/>
      <c r="O64" s="401"/>
      <c r="P64" s="401"/>
      <c r="Q64" s="401"/>
      <c r="R64" s="401"/>
      <c r="S64" s="401"/>
      <c r="T64" s="401"/>
      <c r="U64" s="401"/>
      <c r="V64" s="401"/>
      <c r="W64" s="407"/>
      <c r="X64" s="408"/>
      <c r="Y64" s="407"/>
      <c r="Z64" s="407"/>
      <c r="AA64" s="407"/>
      <c r="AB64" s="407"/>
      <c r="AC64" s="407"/>
      <c r="AD64" s="407"/>
      <c r="AE64" s="407"/>
      <c r="AF64" s="407"/>
    </row>
    <row r="65" s="341" customFormat="1" ht="30" customHeight="1" spans="1:32">
      <c r="A65" s="372" t="s">
        <v>58</v>
      </c>
      <c r="B65" s="373" t="s">
        <v>186</v>
      </c>
      <c r="C65" s="373"/>
      <c r="D65" s="373"/>
      <c r="E65" s="374"/>
      <c r="F65" s="374"/>
      <c r="G65" s="374"/>
      <c r="H65" s="374"/>
      <c r="I65" s="374"/>
      <c r="J65" s="373"/>
      <c r="K65" s="401"/>
      <c r="L65" s="401"/>
      <c r="M65" s="401"/>
      <c r="N65" s="401"/>
      <c r="O65" s="401"/>
      <c r="P65" s="401"/>
      <c r="Q65" s="401"/>
      <c r="R65" s="401"/>
      <c r="S65" s="401"/>
      <c r="T65" s="401"/>
      <c r="U65" s="401"/>
      <c r="V65" s="401"/>
      <c r="W65" s="407"/>
      <c r="X65" s="408"/>
      <c r="Y65" s="407"/>
      <c r="Z65" s="407"/>
      <c r="AA65" s="407"/>
      <c r="AB65" s="407"/>
      <c r="AC65" s="407"/>
      <c r="AD65" s="407"/>
      <c r="AE65" s="407"/>
      <c r="AF65" s="407"/>
    </row>
    <row r="66" s="345" customFormat="1" ht="30" customHeight="1" spans="1:32">
      <c r="A66" s="369" t="s">
        <v>41</v>
      </c>
      <c r="B66" s="370" t="s">
        <v>187</v>
      </c>
      <c r="C66" s="370"/>
      <c r="D66" s="370"/>
      <c r="E66" s="371"/>
      <c r="F66" s="371"/>
      <c r="G66" s="371"/>
      <c r="H66" s="371"/>
      <c r="I66" s="374"/>
      <c r="J66" s="370"/>
      <c r="K66" s="404">
        <f t="shared" ref="K66:V66" si="18">K67+K68+K69</f>
        <v>0</v>
      </c>
      <c r="L66" s="404">
        <f t="shared" si="18"/>
        <v>0</v>
      </c>
      <c r="M66" s="404">
        <f t="shared" si="18"/>
        <v>0</v>
      </c>
      <c r="N66" s="404">
        <f t="shared" si="18"/>
        <v>0</v>
      </c>
      <c r="O66" s="404">
        <f t="shared" si="18"/>
        <v>0</v>
      </c>
      <c r="P66" s="404">
        <f t="shared" si="18"/>
        <v>0</v>
      </c>
      <c r="Q66" s="404">
        <f t="shared" si="18"/>
        <v>0</v>
      </c>
      <c r="R66" s="404">
        <f t="shared" si="18"/>
        <v>0</v>
      </c>
      <c r="S66" s="404">
        <f t="shared" si="18"/>
        <v>0</v>
      </c>
      <c r="T66" s="404">
        <f t="shared" si="18"/>
        <v>0</v>
      </c>
      <c r="U66" s="404">
        <f t="shared" si="18"/>
        <v>0</v>
      </c>
      <c r="V66" s="404">
        <f t="shared" si="18"/>
        <v>0</v>
      </c>
      <c r="W66" s="414"/>
      <c r="X66" s="415"/>
      <c r="Y66" s="414"/>
      <c r="Z66" s="414"/>
      <c r="AA66" s="414"/>
      <c r="AB66" s="414"/>
      <c r="AC66" s="414"/>
      <c r="AD66" s="414"/>
      <c r="AE66" s="414"/>
      <c r="AF66" s="414"/>
    </row>
    <row r="67" s="341" customFormat="1" ht="30" customHeight="1" spans="1:32">
      <c r="A67" s="372" t="s">
        <v>58</v>
      </c>
      <c r="B67" s="373" t="s">
        <v>188</v>
      </c>
      <c r="C67" s="373"/>
      <c r="D67" s="373"/>
      <c r="E67" s="374"/>
      <c r="F67" s="374"/>
      <c r="G67" s="374"/>
      <c r="H67" s="374"/>
      <c r="I67" s="374"/>
      <c r="J67" s="373"/>
      <c r="K67" s="401"/>
      <c r="L67" s="401"/>
      <c r="M67" s="401"/>
      <c r="N67" s="401"/>
      <c r="O67" s="401"/>
      <c r="P67" s="401"/>
      <c r="Q67" s="401"/>
      <c r="R67" s="401"/>
      <c r="S67" s="401"/>
      <c r="T67" s="401"/>
      <c r="U67" s="401"/>
      <c r="V67" s="401"/>
      <c r="W67" s="407"/>
      <c r="X67" s="408"/>
      <c r="Y67" s="407"/>
      <c r="Z67" s="407"/>
      <c r="AA67" s="407"/>
      <c r="AB67" s="407"/>
      <c r="AC67" s="407"/>
      <c r="AD67" s="407"/>
      <c r="AE67" s="407"/>
      <c r="AF67" s="407"/>
    </row>
    <row r="68" s="341" customFormat="1" ht="30" customHeight="1" spans="1:32">
      <c r="A68" s="372" t="s">
        <v>58</v>
      </c>
      <c r="B68" s="373" t="s">
        <v>189</v>
      </c>
      <c r="C68" s="373"/>
      <c r="D68" s="373"/>
      <c r="E68" s="374"/>
      <c r="F68" s="374"/>
      <c r="G68" s="374"/>
      <c r="H68" s="374"/>
      <c r="I68" s="374"/>
      <c r="J68" s="373"/>
      <c r="K68" s="401"/>
      <c r="L68" s="401"/>
      <c r="M68" s="401"/>
      <c r="N68" s="401"/>
      <c r="O68" s="401"/>
      <c r="P68" s="401"/>
      <c r="Q68" s="401"/>
      <c r="R68" s="401"/>
      <c r="S68" s="401"/>
      <c r="T68" s="401"/>
      <c r="U68" s="401"/>
      <c r="V68" s="401"/>
      <c r="W68" s="407"/>
      <c r="X68" s="408"/>
      <c r="Y68" s="407"/>
      <c r="Z68" s="407"/>
      <c r="AA68" s="407"/>
      <c r="AB68" s="407"/>
      <c r="AC68" s="407"/>
      <c r="AD68" s="407"/>
      <c r="AE68" s="407"/>
      <c r="AF68" s="407"/>
    </row>
    <row r="69" s="341" customFormat="1" ht="30" customHeight="1" spans="1:32">
      <c r="A69" s="372" t="s">
        <v>58</v>
      </c>
      <c r="B69" s="373" t="s">
        <v>190</v>
      </c>
      <c r="C69" s="373"/>
      <c r="D69" s="373"/>
      <c r="E69" s="374"/>
      <c r="F69" s="374"/>
      <c r="G69" s="374"/>
      <c r="H69" s="374"/>
      <c r="I69" s="374"/>
      <c r="J69" s="373"/>
      <c r="K69" s="401"/>
      <c r="L69" s="401"/>
      <c r="M69" s="401"/>
      <c r="N69" s="401"/>
      <c r="O69" s="401"/>
      <c r="P69" s="401"/>
      <c r="Q69" s="401"/>
      <c r="R69" s="401"/>
      <c r="S69" s="401"/>
      <c r="T69" s="401"/>
      <c r="U69" s="401"/>
      <c r="V69" s="401"/>
      <c r="W69" s="407"/>
      <c r="X69" s="408"/>
      <c r="Y69" s="407"/>
      <c r="Z69" s="407"/>
      <c r="AA69" s="407"/>
      <c r="AB69" s="407"/>
      <c r="AC69" s="407"/>
      <c r="AD69" s="407"/>
      <c r="AE69" s="407"/>
      <c r="AF69" s="407"/>
    </row>
    <row r="70" s="345" customFormat="1" ht="30" customHeight="1" spans="1:32">
      <c r="A70" s="369" t="s">
        <v>41</v>
      </c>
      <c r="B70" s="370" t="s">
        <v>191</v>
      </c>
      <c r="C70" s="370"/>
      <c r="D70" s="370"/>
      <c r="E70" s="371"/>
      <c r="F70" s="371"/>
      <c r="G70" s="371"/>
      <c r="H70" s="371"/>
      <c r="I70" s="374"/>
      <c r="J70" s="370"/>
      <c r="K70" s="404">
        <f t="shared" ref="K70:V70" si="19">K71</f>
        <v>0</v>
      </c>
      <c r="L70" s="404">
        <f t="shared" si="19"/>
        <v>0</v>
      </c>
      <c r="M70" s="404">
        <f t="shared" si="19"/>
        <v>0</v>
      </c>
      <c r="N70" s="404">
        <f t="shared" si="19"/>
        <v>0</v>
      </c>
      <c r="O70" s="404">
        <f t="shared" si="19"/>
        <v>0</v>
      </c>
      <c r="P70" s="404">
        <f t="shared" si="19"/>
        <v>0</v>
      </c>
      <c r="Q70" s="404">
        <f t="shared" si="19"/>
        <v>0</v>
      </c>
      <c r="R70" s="404">
        <f t="shared" si="19"/>
        <v>0</v>
      </c>
      <c r="S70" s="404">
        <f t="shared" si="19"/>
        <v>0</v>
      </c>
      <c r="T70" s="404">
        <f t="shared" si="19"/>
        <v>0</v>
      </c>
      <c r="U70" s="404">
        <f t="shared" si="19"/>
        <v>0</v>
      </c>
      <c r="V70" s="404">
        <f t="shared" si="19"/>
        <v>0</v>
      </c>
      <c r="W70" s="414"/>
      <c r="X70" s="415"/>
      <c r="Y70" s="414"/>
      <c r="Z70" s="414"/>
      <c r="AA70" s="414"/>
      <c r="AB70" s="414"/>
      <c r="AC70" s="414"/>
      <c r="AD70" s="414"/>
      <c r="AE70" s="414"/>
      <c r="AF70" s="414"/>
    </row>
    <row r="71" s="341" customFormat="1" ht="30" customHeight="1" spans="1:32">
      <c r="A71" s="372" t="s">
        <v>58</v>
      </c>
      <c r="B71" s="373" t="s">
        <v>191</v>
      </c>
      <c r="C71" s="373"/>
      <c r="D71" s="373"/>
      <c r="E71" s="374"/>
      <c r="F71" s="374"/>
      <c r="G71" s="374"/>
      <c r="H71" s="374"/>
      <c r="I71" s="374"/>
      <c r="J71" s="373"/>
      <c r="K71" s="401"/>
      <c r="L71" s="401"/>
      <c r="M71" s="401"/>
      <c r="N71" s="401"/>
      <c r="O71" s="401"/>
      <c r="P71" s="401"/>
      <c r="Q71" s="401"/>
      <c r="R71" s="401"/>
      <c r="S71" s="401"/>
      <c r="T71" s="401"/>
      <c r="U71" s="401"/>
      <c r="V71" s="401"/>
      <c r="W71" s="407"/>
      <c r="X71" s="408"/>
      <c r="Y71" s="407"/>
      <c r="Z71" s="407"/>
      <c r="AA71" s="407"/>
      <c r="AB71" s="407"/>
      <c r="AC71" s="407"/>
      <c r="AD71" s="407"/>
      <c r="AE71" s="407"/>
      <c r="AF71" s="407"/>
    </row>
    <row r="72" s="341" customFormat="1" ht="30" customHeight="1" spans="1:32">
      <c r="A72" s="353" t="s">
        <v>39</v>
      </c>
      <c r="B72" s="354" t="s">
        <v>192</v>
      </c>
      <c r="C72" s="354"/>
      <c r="D72" s="354"/>
      <c r="E72" s="355"/>
      <c r="F72" s="355"/>
      <c r="G72" s="355"/>
      <c r="H72" s="355"/>
      <c r="I72" s="355"/>
      <c r="J72" s="354"/>
      <c r="K72" s="405">
        <f t="shared" ref="K72:V72" si="20">K73+K85+K93</f>
        <v>45.744</v>
      </c>
      <c r="L72" s="405">
        <f t="shared" si="20"/>
        <v>3334</v>
      </c>
      <c r="M72" s="405">
        <f t="shared" si="20"/>
        <v>12057</v>
      </c>
      <c r="N72" s="405">
        <f t="shared" si="20"/>
        <v>5329.41</v>
      </c>
      <c r="O72" s="405">
        <f t="shared" si="20"/>
        <v>3050</v>
      </c>
      <c r="P72" s="405">
        <f t="shared" si="20"/>
        <v>1579.41</v>
      </c>
      <c r="Q72" s="405">
        <f t="shared" si="20"/>
        <v>0</v>
      </c>
      <c r="R72" s="405">
        <f t="shared" si="20"/>
        <v>0</v>
      </c>
      <c r="S72" s="405">
        <f t="shared" si="20"/>
        <v>0</v>
      </c>
      <c r="T72" s="405">
        <f t="shared" si="20"/>
        <v>700</v>
      </c>
      <c r="U72" s="405">
        <f t="shared" si="20"/>
        <v>0</v>
      </c>
      <c r="V72" s="405">
        <f t="shared" si="20"/>
        <v>0</v>
      </c>
      <c r="W72" s="416"/>
      <c r="X72" s="417"/>
      <c r="Y72" s="416"/>
      <c r="Z72" s="416"/>
      <c r="AA72" s="416"/>
      <c r="AB72" s="416"/>
      <c r="AC72" s="416"/>
      <c r="AD72" s="416"/>
      <c r="AE72" s="416"/>
      <c r="AF72" s="416"/>
    </row>
    <row r="73" s="345" customFormat="1" ht="30" customHeight="1" spans="1:32">
      <c r="A73" s="356" t="s">
        <v>41</v>
      </c>
      <c r="B73" s="370" t="s">
        <v>193</v>
      </c>
      <c r="C73" s="370"/>
      <c r="D73" s="370"/>
      <c r="E73" s="371"/>
      <c r="F73" s="371"/>
      <c r="G73" s="371"/>
      <c r="H73" s="371"/>
      <c r="I73" s="374"/>
      <c r="J73" s="370"/>
      <c r="K73" s="404">
        <f t="shared" ref="K73:V73" si="21">K74+K75+K76+K77+K80+K81+K82+K83+K84</f>
        <v>14.18</v>
      </c>
      <c r="L73" s="404">
        <f t="shared" si="21"/>
        <v>2495</v>
      </c>
      <c r="M73" s="404">
        <f t="shared" si="21"/>
        <v>9265</v>
      </c>
      <c r="N73" s="404">
        <f t="shared" si="21"/>
        <v>3379.41</v>
      </c>
      <c r="O73" s="404">
        <f t="shared" si="21"/>
        <v>2000</v>
      </c>
      <c r="P73" s="404">
        <f t="shared" si="21"/>
        <v>679.41</v>
      </c>
      <c r="Q73" s="404">
        <f t="shared" si="21"/>
        <v>0</v>
      </c>
      <c r="R73" s="404">
        <f t="shared" si="21"/>
        <v>0</v>
      </c>
      <c r="S73" s="404">
        <f t="shared" si="21"/>
        <v>0</v>
      </c>
      <c r="T73" s="404">
        <f t="shared" si="21"/>
        <v>700</v>
      </c>
      <c r="U73" s="404">
        <f t="shared" si="21"/>
        <v>0</v>
      </c>
      <c r="V73" s="404">
        <f t="shared" si="21"/>
        <v>0</v>
      </c>
      <c r="W73" s="414"/>
      <c r="X73" s="415"/>
      <c r="Y73" s="414"/>
      <c r="Z73" s="414"/>
      <c r="AA73" s="414"/>
      <c r="AB73" s="414"/>
      <c r="AC73" s="414"/>
      <c r="AD73" s="414"/>
      <c r="AE73" s="414"/>
      <c r="AF73" s="414"/>
    </row>
    <row r="74" s="347" customFormat="1" ht="30" customHeight="1" spans="1:32">
      <c r="A74" s="372" t="s">
        <v>58</v>
      </c>
      <c r="B74" s="373" t="s">
        <v>194</v>
      </c>
      <c r="C74" s="373"/>
      <c r="D74" s="373"/>
      <c r="E74" s="374"/>
      <c r="F74" s="374"/>
      <c r="G74" s="374"/>
      <c r="H74" s="374"/>
      <c r="I74" s="374"/>
      <c r="J74" s="373"/>
      <c r="K74" s="401"/>
      <c r="L74" s="401"/>
      <c r="M74" s="401"/>
      <c r="N74" s="401"/>
      <c r="O74" s="401"/>
      <c r="P74" s="401"/>
      <c r="Q74" s="401"/>
      <c r="R74" s="401"/>
      <c r="S74" s="401"/>
      <c r="T74" s="401"/>
      <c r="U74" s="401"/>
      <c r="V74" s="401"/>
      <c r="W74" s="121"/>
      <c r="X74" s="408"/>
      <c r="Y74" s="121"/>
      <c r="Z74" s="121"/>
      <c r="AA74" s="121"/>
      <c r="AB74" s="121"/>
      <c r="AC74" s="121"/>
      <c r="AD74" s="121"/>
      <c r="AE74" s="121"/>
      <c r="AF74" s="121"/>
    </row>
    <row r="75" s="347" customFormat="1" ht="47" customHeight="1" spans="1:32">
      <c r="A75" s="372" t="s">
        <v>58</v>
      </c>
      <c r="B75" s="373" t="s">
        <v>195</v>
      </c>
      <c r="C75" s="373"/>
      <c r="D75" s="373"/>
      <c r="E75" s="374"/>
      <c r="F75" s="374"/>
      <c r="G75" s="374"/>
      <c r="H75" s="374"/>
      <c r="I75" s="374"/>
      <c r="J75" s="373"/>
      <c r="K75" s="401"/>
      <c r="L75" s="401"/>
      <c r="M75" s="401"/>
      <c r="N75" s="401"/>
      <c r="O75" s="401"/>
      <c r="P75" s="401"/>
      <c r="Q75" s="401"/>
      <c r="R75" s="401"/>
      <c r="S75" s="401"/>
      <c r="T75" s="401"/>
      <c r="U75" s="401"/>
      <c r="V75" s="401"/>
      <c r="W75" s="121"/>
      <c r="X75" s="408"/>
      <c r="Y75" s="121"/>
      <c r="Z75" s="121"/>
      <c r="AA75" s="121"/>
      <c r="AB75" s="121"/>
      <c r="AC75" s="121"/>
      <c r="AD75" s="121"/>
      <c r="AE75" s="121"/>
      <c r="AF75" s="121"/>
    </row>
    <row r="76" s="347" customFormat="1" ht="30" customHeight="1" spans="1:32">
      <c r="A76" s="372" t="s">
        <v>58</v>
      </c>
      <c r="B76" s="373" t="s">
        <v>196</v>
      </c>
      <c r="C76" s="373"/>
      <c r="D76" s="373"/>
      <c r="E76" s="374"/>
      <c r="F76" s="374"/>
      <c r="G76" s="374"/>
      <c r="H76" s="374"/>
      <c r="I76" s="374"/>
      <c r="J76" s="373"/>
      <c r="K76" s="401"/>
      <c r="L76" s="401"/>
      <c r="M76" s="401"/>
      <c r="N76" s="401"/>
      <c r="O76" s="401"/>
      <c r="P76" s="401"/>
      <c r="Q76" s="401"/>
      <c r="R76" s="401"/>
      <c r="S76" s="401"/>
      <c r="T76" s="401"/>
      <c r="U76" s="401"/>
      <c r="V76" s="401"/>
      <c r="W76" s="121"/>
      <c r="X76" s="408"/>
      <c r="Y76" s="121"/>
      <c r="Z76" s="121"/>
      <c r="AA76" s="121"/>
      <c r="AB76" s="121"/>
      <c r="AC76" s="121"/>
      <c r="AD76" s="121"/>
      <c r="AE76" s="121"/>
      <c r="AF76" s="121"/>
    </row>
    <row r="77" s="347" customFormat="1" ht="30" customHeight="1" spans="1:32">
      <c r="A77" s="372" t="s">
        <v>58</v>
      </c>
      <c r="B77" s="373" t="s">
        <v>197</v>
      </c>
      <c r="C77" s="373"/>
      <c r="D77" s="373"/>
      <c r="E77" s="374"/>
      <c r="F77" s="374"/>
      <c r="G77" s="374"/>
      <c r="H77" s="374"/>
      <c r="I77" s="374"/>
      <c r="J77" s="373"/>
      <c r="K77" s="401">
        <f t="shared" ref="K77:V77" si="22">SUM(K78:K79)</f>
        <v>14.18</v>
      </c>
      <c r="L77" s="401">
        <f t="shared" si="22"/>
        <v>2495</v>
      </c>
      <c r="M77" s="401">
        <f t="shared" si="22"/>
        <v>9265</v>
      </c>
      <c r="N77" s="401">
        <f t="shared" si="22"/>
        <v>3379.41</v>
      </c>
      <c r="O77" s="401">
        <f t="shared" si="22"/>
        <v>2000</v>
      </c>
      <c r="P77" s="401">
        <f t="shared" si="22"/>
        <v>679.41</v>
      </c>
      <c r="Q77" s="401">
        <f t="shared" si="22"/>
        <v>0</v>
      </c>
      <c r="R77" s="401">
        <f t="shared" si="22"/>
        <v>0</v>
      </c>
      <c r="S77" s="401">
        <f t="shared" si="22"/>
        <v>0</v>
      </c>
      <c r="T77" s="401">
        <f t="shared" si="22"/>
        <v>700</v>
      </c>
      <c r="U77" s="401">
        <f t="shared" si="22"/>
        <v>0</v>
      </c>
      <c r="V77" s="401">
        <f t="shared" si="22"/>
        <v>0</v>
      </c>
      <c r="W77" s="121"/>
      <c r="X77" s="408"/>
      <c r="Y77" s="121"/>
      <c r="Z77" s="121"/>
      <c r="AA77" s="121"/>
      <c r="AB77" s="121"/>
      <c r="AC77" s="121"/>
      <c r="AD77" s="121"/>
      <c r="AE77" s="121"/>
      <c r="AF77" s="121"/>
    </row>
    <row r="78" customFormat="1" ht="357" spans="1:32">
      <c r="A78" s="360">
        <v>14</v>
      </c>
      <c r="B78" s="361" t="s">
        <v>198</v>
      </c>
      <c r="C78" s="376">
        <v>2025</v>
      </c>
      <c r="D78" s="435" t="s">
        <v>199</v>
      </c>
      <c r="E78" s="361" t="s">
        <v>123</v>
      </c>
      <c r="F78" s="361" t="s">
        <v>142</v>
      </c>
      <c r="G78" s="364" t="s">
        <v>200</v>
      </c>
      <c r="H78" s="361" t="s">
        <v>201</v>
      </c>
      <c r="I78" s="364" t="s">
        <v>202</v>
      </c>
      <c r="J78" s="435" t="s">
        <v>337</v>
      </c>
      <c r="K78" s="361">
        <v>4.18</v>
      </c>
      <c r="L78" s="397">
        <v>2363</v>
      </c>
      <c r="M78" s="397">
        <v>8581</v>
      </c>
      <c r="N78" s="397">
        <v>2579.41</v>
      </c>
      <c r="O78" s="362">
        <v>2000</v>
      </c>
      <c r="P78" s="397">
        <v>579.41</v>
      </c>
      <c r="Q78" s="397"/>
      <c r="R78" s="397"/>
      <c r="S78" s="397"/>
      <c r="T78" s="397"/>
      <c r="U78" s="397"/>
      <c r="V78" s="397"/>
      <c r="W78" s="361" t="s">
        <v>204</v>
      </c>
      <c r="X78" s="361" t="s">
        <v>205</v>
      </c>
      <c r="Y78" s="361" t="s">
        <v>135</v>
      </c>
      <c r="Z78" s="361" t="s">
        <v>136</v>
      </c>
      <c r="AA78" s="361" t="s">
        <v>137</v>
      </c>
      <c r="AB78" s="363" t="s">
        <v>338</v>
      </c>
      <c r="AC78" s="363" t="s">
        <v>207</v>
      </c>
      <c r="AD78" s="432"/>
      <c r="AE78" s="423"/>
      <c r="AF78" s="420" t="s">
        <v>300</v>
      </c>
    </row>
    <row r="79" customFormat="1" ht="229.5" spans="1:32">
      <c r="A79" s="360">
        <v>15</v>
      </c>
      <c r="B79" s="361" t="s">
        <v>208</v>
      </c>
      <c r="C79" s="362">
        <v>2025</v>
      </c>
      <c r="D79" s="363" t="s">
        <v>209</v>
      </c>
      <c r="E79" s="361" t="s">
        <v>123</v>
      </c>
      <c r="F79" s="361" t="s">
        <v>142</v>
      </c>
      <c r="G79" s="364" t="s">
        <v>200</v>
      </c>
      <c r="H79" s="361" t="s">
        <v>210</v>
      </c>
      <c r="I79" s="361" t="s">
        <v>211</v>
      </c>
      <c r="J79" s="389" t="s">
        <v>339</v>
      </c>
      <c r="K79" s="361">
        <v>10</v>
      </c>
      <c r="L79" s="397">
        <v>132</v>
      </c>
      <c r="M79" s="397">
        <v>684</v>
      </c>
      <c r="N79" s="361">
        <v>800</v>
      </c>
      <c r="O79" s="362"/>
      <c r="P79" s="361">
        <v>100</v>
      </c>
      <c r="Q79" s="361"/>
      <c r="R79" s="361"/>
      <c r="S79" s="361"/>
      <c r="T79" s="361">
        <v>700</v>
      </c>
      <c r="U79" s="361" t="s">
        <v>213</v>
      </c>
      <c r="V79" s="361"/>
      <c r="W79" s="361" t="s">
        <v>204</v>
      </c>
      <c r="X79" s="361" t="s">
        <v>205</v>
      </c>
      <c r="Y79" s="361" t="s">
        <v>135</v>
      </c>
      <c r="Z79" s="361" t="s">
        <v>136</v>
      </c>
      <c r="AA79" s="361" t="s">
        <v>137</v>
      </c>
      <c r="AB79" s="363" t="s">
        <v>340</v>
      </c>
      <c r="AC79" s="363" t="s">
        <v>215</v>
      </c>
      <c r="AD79" s="442"/>
      <c r="AE79" s="423"/>
      <c r="AF79" s="420" t="s">
        <v>300</v>
      </c>
    </row>
    <row r="80" s="347" customFormat="1" ht="30" customHeight="1" spans="1:32">
      <c r="A80" s="372" t="s">
        <v>58</v>
      </c>
      <c r="B80" s="373" t="s">
        <v>216</v>
      </c>
      <c r="C80" s="373"/>
      <c r="D80" s="373"/>
      <c r="E80" s="374"/>
      <c r="F80" s="374"/>
      <c r="G80" s="374"/>
      <c r="H80" s="374"/>
      <c r="I80" s="374"/>
      <c r="J80" s="373"/>
      <c r="K80" s="401"/>
      <c r="L80" s="401"/>
      <c r="M80" s="401"/>
      <c r="N80" s="401"/>
      <c r="O80" s="401"/>
      <c r="P80" s="401"/>
      <c r="Q80" s="401"/>
      <c r="R80" s="401"/>
      <c r="S80" s="401"/>
      <c r="T80" s="401"/>
      <c r="U80" s="401"/>
      <c r="V80" s="401"/>
      <c r="W80" s="121"/>
      <c r="X80" s="408"/>
      <c r="Y80" s="121"/>
      <c r="Z80" s="121"/>
      <c r="AA80" s="121"/>
      <c r="AB80" s="121"/>
      <c r="AC80" s="121"/>
      <c r="AD80" s="121"/>
      <c r="AE80" s="121"/>
      <c r="AF80" s="121"/>
    </row>
    <row r="81" s="347" customFormat="1" ht="30" customHeight="1" spans="1:32">
      <c r="A81" s="372" t="s">
        <v>58</v>
      </c>
      <c r="B81" s="373" t="s">
        <v>217</v>
      </c>
      <c r="C81" s="373"/>
      <c r="D81" s="373"/>
      <c r="E81" s="374"/>
      <c r="F81" s="374"/>
      <c r="G81" s="374"/>
      <c r="H81" s="374"/>
      <c r="I81" s="374"/>
      <c r="J81" s="373"/>
      <c r="K81" s="401"/>
      <c r="L81" s="401"/>
      <c r="M81" s="401"/>
      <c r="N81" s="401"/>
      <c r="O81" s="401"/>
      <c r="P81" s="401"/>
      <c r="Q81" s="401"/>
      <c r="R81" s="401"/>
      <c r="S81" s="401"/>
      <c r="T81" s="401"/>
      <c r="U81" s="401"/>
      <c r="V81" s="401"/>
      <c r="W81" s="121"/>
      <c r="X81" s="408"/>
      <c r="Y81" s="121"/>
      <c r="Z81" s="121"/>
      <c r="AA81" s="121"/>
      <c r="AB81" s="121"/>
      <c r="AC81" s="121"/>
      <c r="AD81" s="121"/>
      <c r="AE81" s="121"/>
      <c r="AF81" s="121"/>
    </row>
    <row r="82" s="347" customFormat="1" ht="30" customHeight="1" spans="1:32">
      <c r="A82" s="372" t="s">
        <v>58</v>
      </c>
      <c r="B82" s="373" t="s">
        <v>218</v>
      </c>
      <c r="C82" s="373"/>
      <c r="D82" s="373"/>
      <c r="E82" s="374"/>
      <c r="F82" s="374"/>
      <c r="G82" s="374"/>
      <c r="H82" s="374"/>
      <c r="I82" s="374"/>
      <c r="J82" s="373"/>
      <c r="K82" s="401"/>
      <c r="L82" s="401"/>
      <c r="M82" s="401"/>
      <c r="N82" s="401"/>
      <c r="O82" s="401"/>
      <c r="P82" s="401"/>
      <c r="Q82" s="401"/>
      <c r="R82" s="401"/>
      <c r="S82" s="401"/>
      <c r="T82" s="401"/>
      <c r="U82" s="401"/>
      <c r="V82" s="401"/>
      <c r="W82" s="121"/>
      <c r="X82" s="408"/>
      <c r="Y82" s="121"/>
      <c r="Z82" s="121"/>
      <c r="AA82" s="121"/>
      <c r="AB82" s="121"/>
      <c r="AC82" s="121"/>
      <c r="AD82" s="121"/>
      <c r="AE82" s="121"/>
      <c r="AF82" s="121"/>
    </row>
    <row r="83" s="347" customFormat="1" ht="30" customHeight="1" spans="1:32">
      <c r="A83" s="372" t="s">
        <v>58</v>
      </c>
      <c r="B83" s="373" t="s">
        <v>219</v>
      </c>
      <c r="C83" s="373"/>
      <c r="D83" s="373"/>
      <c r="E83" s="374"/>
      <c r="F83" s="374"/>
      <c r="G83" s="374"/>
      <c r="H83" s="374"/>
      <c r="I83" s="374"/>
      <c r="J83" s="373"/>
      <c r="K83" s="401"/>
      <c r="L83" s="401"/>
      <c r="M83" s="401"/>
      <c r="N83" s="401"/>
      <c r="O83" s="401"/>
      <c r="P83" s="401"/>
      <c r="Q83" s="401"/>
      <c r="R83" s="401"/>
      <c r="S83" s="401"/>
      <c r="T83" s="401"/>
      <c r="U83" s="401"/>
      <c r="V83" s="401"/>
      <c r="W83" s="121"/>
      <c r="X83" s="408"/>
      <c r="Y83" s="121"/>
      <c r="Z83" s="121"/>
      <c r="AA83" s="121"/>
      <c r="AB83" s="121"/>
      <c r="AC83" s="121"/>
      <c r="AD83" s="121"/>
      <c r="AE83" s="121"/>
      <c r="AF83" s="121"/>
    </row>
    <row r="84" s="347" customFormat="1" ht="30" customHeight="1" spans="1:32">
      <c r="A84" s="372" t="s">
        <v>58</v>
      </c>
      <c r="B84" s="373" t="s">
        <v>220</v>
      </c>
      <c r="C84" s="373"/>
      <c r="D84" s="373"/>
      <c r="E84" s="374"/>
      <c r="F84" s="374"/>
      <c r="G84" s="374"/>
      <c r="H84" s="374"/>
      <c r="I84" s="374"/>
      <c r="J84" s="373"/>
      <c r="K84" s="401"/>
      <c r="L84" s="401"/>
      <c r="M84" s="401"/>
      <c r="N84" s="401"/>
      <c r="O84" s="401"/>
      <c r="P84" s="401"/>
      <c r="Q84" s="401"/>
      <c r="R84" s="401"/>
      <c r="S84" s="401"/>
      <c r="T84" s="401"/>
      <c r="U84" s="401"/>
      <c r="V84" s="401"/>
      <c r="W84" s="121"/>
      <c r="X84" s="408"/>
      <c r="Y84" s="121"/>
      <c r="Z84" s="121"/>
      <c r="AA84" s="121"/>
      <c r="AB84" s="121"/>
      <c r="AC84" s="121"/>
      <c r="AD84" s="121"/>
      <c r="AE84" s="121"/>
      <c r="AF84" s="121"/>
    </row>
    <row r="85" s="348" customFormat="1" ht="30" customHeight="1" spans="1:32">
      <c r="A85" s="371" t="s">
        <v>41</v>
      </c>
      <c r="B85" s="370" t="s">
        <v>221</v>
      </c>
      <c r="C85" s="370"/>
      <c r="D85" s="370"/>
      <c r="E85" s="371"/>
      <c r="F85" s="371"/>
      <c r="G85" s="371"/>
      <c r="H85" s="371"/>
      <c r="I85" s="374"/>
      <c r="J85" s="370"/>
      <c r="K85" s="404">
        <f t="shared" ref="K85:V85" si="23">K86+K87+K91+K92</f>
        <v>31.564</v>
      </c>
      <c r="L85" s="404">
        <f t="shared" si="23"/>
        <v>839</v>
      </c>
      <c r="M85" s="404">
        <f t="shared" si="23"/>
        <v>2792</v>
      </c>
      <c r="N85" s="404">
        <f t="shared" si="23"/>
        <v>1950</v>
      </c>
      <c r="O85" s="404">
        <f t="shared" si="23"/>
        <v>1050</v>
      </c>
      <c r="P85" s="404">
        <f t="shared" si="23"/>
        <v>900</v>
      </c>
      <c r="Q85" s="404">
        <f t="shared" si="23"/>
        <v>0</v>
      </c>
      <c r="R85" s="404">
        <f t="shared" si="23"/>
        <v>0</v>
      </c>
      <c r="S85" s="404">
        <f t="shared" si="23"/>
        <v>0</v>
      </c>
      <c r="T85" s="404">
        <f t="shared" si="23"/>
        <v>0</v>
      </c>
      <c r="U85" s="404">
        <f t="shared" si="23"/>
        <v>0</v>
      </c>
      <c r="V85" s="404">
        <f t="shared" si="23"/>
        <v>0</v>
      </c>
      <c r="W85" s="441"/>
      <c r="X85" s="415"/>
      <c r="Y85" s="441"/>
      <c r="Z85" s="441"/>
      <c r="AA85" s="441"/>
      <c r="AB85" s="441"/>
      <c r="AC85" s="441"/>
      <c r="AD85" s="441"/>
      <c r="AE85" s="441"/>
      <c r="AF85" s="441"/>
    </row>
    <row r="86" s="347" customFormat="1" ht="30" customHeight="1" spans="1:32">
      <c r="A86" s="372" t="s">
        <v>58</v>
      </c>
      <c r="B86" s="373" t="s">
        <v>222</v>
      </c>
      <c r="C86" s="373"/>
      <c r="D86" s="373"/>
      <c r="E86" s="374"/>
      <c r="F86" s="374"/>
      <c r="G86" s="374"/>
      <c r="H86" s="374"/>
      <c r="I86" s="374"/>
      <c r="J86" s="373"/>
      <c r="K86" s="401"/>
      <c r="L86" s="401"/>
      <c r="M86" s="401"/>
      <c r="N86" s="401"/>
      <c r="O86" s="401"/>
      <c r="P86" s="401"/>
      <c r="Q86" s="401"/>
      <c r="R86" s="401"/>
      <c r="S86" s="401"/>
      <c r="T86" s="401"/>
      <c r="U86" s="401"/>
      <c r="V86" s="401"/>
      <c r="W86" s="121"/>
      <c r="X86" s="408"/>
      <c r="Y86" s="121"/>
      <c r="Z86" s="121"/>
      <c r="AA86" s="121"/>
      <c r="AB86" s="121"/>
      <c r="AC86" s="121"/>
      <c r="AD86" s="121"/>
      <c r="AE86" s="121"/>
      <c r="AF86" s="121"/>
    </row>
    <row r="87" s="347" customFormat="1" ht="30" customHeight="1" spans="1:32">
      <c r="A87" s="372" t="s">
        <v>58</v>
      </c>
      <c r="B87" s="373" t="s">
        <v>223</v>
      </c>
      <c r="C87" s="373"/>
      <c r="D87" s="373"/>
      <c r="E87" s="374"/>
      <c r="F87" s="374"/>
      <c r="G87" s="374"/>
      <c r="H87" s="374"/>
      <c r="I87" s="374"/>
      <c r="J87" s="373"/>
      <c r="K87" s="401">
        <f>SUM(K88:K90)</f>
        <v>31.564</v>
      </c>
      <c r="L87" s="401">
        <f t="shared" ref="L87:V87" si="24">SUM(L88:L90)</f>
        <v>839</v>
      </c>
      <c r="M87" s="401">
        <f t="shared" si="24"/>
        <v>2792</v>
      </c>
      <c r="N87" s="401">
        <f t="shared" si="24"/>
        <v>1950</v>
      </c>
      <c r="O87" s="401">
        <f t="shared" si="24"/>
        <v>1050</v>
      </c>
      <c r="P87" s="401">
        <f t="shared" si="24"/>
        <v>900</v>
      </c>
      <c r="Q87" s="401">
        <f t="shared" si="24"/>
        <v>0</v>
      </c>
      <c r="R87" s="401">
        <f t="shared" si="24"/>
        <v>0</v>
      </c>
      <c r="S87" s="401">
        <f t="shared" si="24"/>
        <v>0</v>
      </c>
      <c r="T87" s="401">
        <f t="shared" si="24"/>
        <v>0</v>
      </c>
      <c r="U87" s="401">
        <f t="shared" si="24"/>
        <v>0</v>
      </c>
      <c r="V87" s="401">
        <f t="shared" si="24"/>
        <v>0</v>
      </c>
      <c r="W87" s="121"/>
      <c r="X87" s="408"/>
      <c r="Y87" s="121"/>
      <c r="Z87" s="121"/>
      <c r="AA87" s="121"/>
      <c r="AB87" s="121"/>
      <c r="AC87" s="121"/>
      <c r="AD87" s="121"/>
      <c r="AE87" s="121"/>
      <c r="AF87" s="121"/>
    </row>
    <row r="88" s="346" customFormat="1" ht="241" customHeight="1" spans="1:32">
      <c r="A88" s="385">
        <v>16</v>
      </c>
      <c r="B88" s="387" t="s">
        <v>341</v>
      </c>
      <c r="C88" s="436">
        <v>2025</v>
      </c>
      <c r="D88" s="387" t="s">
        <v>342</v>
      </c>
      <c r="E88" s="383" t="s">
        <v>123</v>
      </c>
      <c r="F88" s="382" t="s">
        <v>223</v>
      </c>
      <c r="G88" s="382" t="s">
        <v>47</v>
      </c>
      <c r="H88" s="382" t="s">
        <v>343</v>
      </c>
      <c r="I88" s="382" t="s">
        <v>100</v>
      </c>
      <c r="J88" s="387" t="s">
        <v>344</v>
      </c>
      <c r="K88" s="382">
        <v>12.559</v>
      </c>
      <c r="L88" s="382">
        <v>367</v>
      </c>
      <c r="M88" s="382">
        <v>1386</v>
      </c>
      <c r="N88" s="382">
        <v>850</v>
      </c>
      <c r="O88" s="386">
        <v>300</v>
      </c>
      <c r="P88" s="438">
        <v>550</v>
      </c>
      <c r="Q88" s="438"/>
      <c r="R88" s="438"/>
      <c r="S88" s="438"/>
      <c r="T88" s="438"/>
      <c r="U88" s="438"/>
      <c r="V88" s="438"/>
      <c r="W88" s="383" t="s">
        <v>345</v>
      </c>
      <c r="X88" s="383" t="s">
        <v>346</v>
      </c>
      <c r="Y88" s="383" t="s">
        <v>72</v>
      </c>
      <c r="Z88" s="383" t="s">
        <v>54</v>
      </c>
      <c r="AA88" s="386" t="s">
        <v>55</v>
      </c>
      <c r="AB88" s="426" t="s">
        <v>347</v>
      </c>
      <c r="AC88" s="426" t="s">
        <v>229</v>
      </c>
      <c r="AD88" s="429"/>
      <c r="AE88" s="443"/>
      <c r="AF88" s="420" t="s">
        <v>300</v>
      </c>
    </row>
    <row r="89" s="346" customFormat="1" ht="241" customHeight="1" spans="1:32">
      <c r="A89" s="385">
        <v>17</v>
      </c>
      <c r="B89" s="387" t="s">
        <v>348</v>
      </c>
      <c r="C89" s="436">
        <v>2025</v>
      </c>
      <c r="D89" s="387" t="s">
        <v>349</v>
      </c>
      <c r="E89" s="383" t="s">
        <v>123</v>
      </c>
      <c r="F89" s="382" t="s">
        <v>223</v>
      </c>
      <c r="G89" s="382" t="s">
        <v>47</v>
      </c>
      <c r="H89" s="382" t="s">
        <v>350</v>
      </c>
      <c r="I89" s="382" t="s">
        <v>100</v>
      </c>
      <c r="J89" s="387" t="s">
        <v>351</v>
      </c>
      <c r="K89" s="382">
        <v>12.405</v>
      </c>
      <c r="L89" s="439">
        <v>122</v>
      </c>
      <c r="M89" s="439">
        <v>441</v>
      </c>
      <c r="N89" s="382">
        <v>450</v>
      </c>
      <c r="O89" s="386">
        <v>100</v>
      </c>
      <c r="P89" s="438">
        <v>350</v>
      </c>
      <c r="Q89" s="438"/>
      <c r="R89" s="438"/>
      <c r="S89" s="438"/>
      <c r="T89" s="438"/>
      <c r="U89" s="438"/>
      <c r="V89" s="438"/>
      <c r="W89" s="383" t="s">
        <v>325</v>
      </c>
      <c r="X89" s="383" t="s">
        <v>326</v>
      </c>
      <c r="Y89" s="383" t="s">
        <v>72</v>
      </c>
      <c r="Z89" s="383" t="s">
        <v>54</v>
      </c>
      <c r="AA89" s="386" t="s">
        <v>55</v>
      </c>
      <c r="AB89" s="426" t="s">
        <v>352</v>
      </c>
      <c r="AC89" s="426" t="s">
        <v>229</v>
      </c>
      <c r="AD89" s="429"/>
      <c r="AE89" s="443"/>
      <c r="AF89" s="420" t="s">
        <v>300</v>
      </c>
    </row>
    <row r="90" s="346" customFormat="1" ht="241" customHeight="1" spans="1:32">
      <c r="A90" s="385">
        <v>18</v>
      </c>
      <c r="B90" s="387" t="s">
        <v>353</v>
      </c>
      <c r="C90" s="436">
        <v>2025</v>
      </c>
      <c r="D90" s="387" t="s">
        <v>354</v>
      </c>
      <c r="E90" s="383" t="s">
        <v>123</v>
      </c>
      <c r="F90" s="382" t="s">
        <v>223</v>
      </c>
      <c r="G90" s="382" t="s">
        <v>47</v>
      </c>
      <c r="H90" s="382" t="s">
        <v>355</v>
      </c>
      <c r="I90" s="382" t="s">
        <v>100</v>
      </c>
      <c r="J90" s="387" t="s">
        <v>356</v>
      </c>
      <c r="K90" s="382">
        <v>6.6</v>
      </c>
      <c r="L90" s="439">
        <v>350</v>
      </c>
      <c r="M90" s="382">
        <v>965</v>
      </c>
      <c r="N90" s="386">
        <v>650</v>
      </c>
      <c r="O90" s="386">
        <v>650</v>
      </c>
      <c r="P90" s="438"/>
      <c r="Q90" s="438"/>
      <c r="R90" s="438"/>
      <c r="S90" s="438"/>
      <c r="T90" s="438"/>
      <c r="U90" s="438"/>
      <c r="V90" s="438"/>
      <c r="W90" s="383" t="s">
        <v>317</v>
      </c>
      <c r="X90" s="383" t="s">
        <v>318</v>
      </c>
      <c r="Y90" s="383" t="s">
        <v>72</v>
      </c>
      <c r="Z90" s="383" t="s">
        <v>54</v>
      </c>
      <c r="AA90" s="386"/>
      <c r="AB90" s="426" t="s">
        <v>352</v>
      </c>
      <c r="AC90" s="426" t="s">
        <v>229</v>
      </c>
      <c r="AD90" s="429"/>
      <c r="AE90" s="443"/>
      <c r="AF90" s="420" t="s">
        <v>312</v>
      </c>
    </row>
    <row r="91" s="347" customFormat="1" ht="30" customHeight="1" spans="1:32">
      <c r="A91" s="372" t="s">
        <v>58</v>
      </c>
      <c r="B91" s="373" t="s">
        <v>230</v>
      </c>
      <c r="C91" s="373"/>
      <c r="D91" s="373"/>
      <c r="E91" s="374"/>
      <c r="F91" s="374"/>
      <c r="G91" s="374"/>
      <c r="H91" s="374"/>
      <c r="I91" s="374"/>
      <c r="J91" s="373"/>
      <c r="K91" s="401"/>
      <c r="L91" s="401"/>
      <c r="M91" s="401"/>
      <c r="N91" s="401"/>
      <c r="O91" s="401"/>
      <c r="P91" s="401"/>
      <c r="Q91" s="401"/>
      <c r="R91" s="401"/>
      <c r="S91" s="401"/>
      <c r="T91" s="401"/>
      <c r="U91" s="401"/>
      <c r="V91" s="401"/>
      <c r="W91" s="121"/>
      <c r="X91" s="408"/>
      <c r="Y91" s="121"/>
      <c r="Z91" s="121"/>
      <c r="AA91" s="121"/>
      <c r="AB91" s="121"/>
      <c r="AC91" s="121"/>
      <c r="AD91" s="121"/>
      <c r="AE91" s="121"/>
      <c r="AF91" s="121"/>
    </row>
    <row r="92" s="347" customFormat="1" ht="30" customHeight="1" spans="1:32">
      <c r="A92" s="372" t="s">
        <v>58</v>
      </c>
      <c r="B92" s="373" t="s">
        <v>231</v>
      </c>
      <c r="C92" s="373"/>
      <c r="D92" s="373"/>
      <c r="E92" s="374"/>
      <c r="F92" s="374"/>
      <c r="G92" s="374"/>
      <c r="H92" s="374"/>
      <c r="I92" s="374"/>
      <c r="J92" s="373"/>
      <c r="K92" s="401"/>
      <c r="L92" s="401"/>
      <c r="M92" s="401"/>
      <c r="N92" s="401"/>
      <c r="O92" s="401"/>
      <c r="P92" s="401"/>
      <c r="Q92" s="401"/>
      <c r="R92" s="401"/>
      <c r="S92" s="401"/>
      <c r="T92" s="401"/>
      <c r="U92" s="401"/>
      <c r="V92" s="401"/>
      <c r="W92" s="121"/>
      <c r="X92" s="408"/>
      <c r="Y92" s="121"/>
      <c r="Z92" s="121"/>
      <c r="AA92" s="121"/>
      <c r="AB92" s="121"/>
      <c r="AC92" s="121"/>
      <c r="AD92" s="121"/>
      <c r="AE92" s="121"/>
      <c r="AF92" s="121"/>
    </row>
    <row r="93" s="348" customFormat="1" ht="30" customHeight="1" spans="1:32">
      <c r="A93" s="371" t="s">
        <v>41</v>
      </c>
      <c r="B93" s="370" t="s">
        <v>232</v>
      </c>
      <c r="C93" s="370"/>
      <c r="D93" s="370"/>
      <c r="E93" s="371"/>
      <c r="F93" s="371"/>
      <c r="G93" s="371"/>
      <c r="H93" s="371"/>
      <c r="I93" s="374"/>
      <c r="J93" s="370"/>
      <c r="K93" s="404">
        <f t="shared" ref="K93:V93" si="25">K94+K95+K96+K97+K98+K99</f>
        <v>0</v>
      </c>
      <c r="L93" s="404">
        <f t="shared" si="25"/>
        <v>0</v>
      </c>
      <c r="M93" s="404">
        <f t="shared" si="25"/>
        <v>0</v>
      </c>
      <c r="N93" s="404">
        <f t="shared" si="25"/>
        <v>0</v>
      </c>
      <c r="O93" s="404">
        <f t="shared" si="25"/>
        <v>0</v>
      </c>
      <c r="P93" s="404">
        <f t="shared" si="25"/>
        <v>0</v>
      </c>
      <c r="Q93" s="404">
        <f t="shared" si="25"/>
        <v>0</v>
      </c>
      <c r="R93" s="404">
        <f t="shared" si="25"/>
        <v>0</v>
      </c>
      <c r="S93" s="404">
        <f t="shared" si="25"/>
        <v>0</v>
      </c>
      <c r="T93" s="404">
        <f t="shared" si="25"/>
        <v>0</v>
      </c>
      <c r="U93" s="404">
        <f t="shared" si="25"/>
        <v>0</v>
      </c>
      <c r="V93" s="404">
        <f t="shared" si="25"/>
        <v>0</v>
      </c>
      <c r="W93" s="441"/>
      <c r="X93" s="415"/>
      <c r="Y93" s="441"/>
      <c r="Z93" s="441"/>
      <c r="AA93" s="441"/>
      <c r="AB93" s="441"/>
      <c r="AC93" s="441"/>
      <c r="AD93" s="441"/>
      <c r="AE93" s="441"/>
      <c r="AF93" s="441"/>
    </row>
    <row r="94" s="347" customFormat="1" ht="30" customHeight="1" spans="1:32">
      <c r="A94" s="372" t="s">
        <v>58</v>
      </c>
      <c r="B94" s="373" t="s">
        <v>233</v>
      </c>
      <c r="C94" s="373"/>
      <c r="D94" s="373"/>
      <c r="E94" s="374"/>
      <c r="F94" s="374"/>
      <c r="G94" s="374"/>
      <c r="H94" s="374"/>
      <c r="I94" s="374"/>
      <c r="J94" s="373"/>
      <c r="K94" s="401"/>
      <c r="L94" s="401"/>
      <c r="M94" s="401"/>
      <c r="N94" s="401"/>
      <c r="O94" s="401"/>
      <c r="P94" s="401"/>
      <c r="Q94" s="401"/>
      <c r="R94" s="401"/>
      <c r="S94" s="401"/>
      <c r="T94" s="401"/>
      <c r="U94" s="401"/>
      <c r="V94" s="401"/>
      <c r="W94" s="121"/>
      <c r="X94" s="408"/>
      <c r="Y94" s="121"/>
      <c r="Z94" s="121"/>
      <c r="AA94" s="121"/>
      <c r="AB94" s="121"/>
      <c r="AC94" s="121"/>
      <c r="AD94" s="121"/>
      <c r="AE94" s="121"/>
      <c r="AF94" s="121"/>
    </row>
    <row r="95" s="347" customFormat="1" ht="30" customHeight="1" spans="1:32">
      <c r="A95" s="372" t="s">
        <v>58</v>
      </c>
      <c r="B95" s="373" t="s">
        <v>234</v>
      </c>
      <c r="C95" s="373"/>
      <c r="D95" s="373"/>
      <c r="E95" s="374"/>
      <c r="F95" s="374"/>
      <c r="G95" s="374"/>
      <c r="H95" s="374"/>
      <c r="I95" s="374"/>
      <c r="J95" s="373"/>
      <c r="K95" s="401"/>
      <c r="L95" s="401"/>
      <c r="M95" s="401"/>
      <c r="N95" s="401"/>
      <c r="O95" s="401"/>
      <c r="P95" s="401"/>
      <c r="Q95" s="401"/>
      <c r="R95" s="401"/>
      <c r="S95" s="401"/>
      <c r="T95" s="401"/>
      <c r="U95" s="401"/>
      <c r="V95" s="401"/>
      <c r="W95" s="121"/>
      <c r="X95" s="408"/>
      <c r="Y95" s="121"/>
      <c r="Z95" s="121"/>
      <c r="AA95" s="121"/>
      <c r="AB95" s="121"/>
      <c r="AC95" s="121"/>
      <c r="AD95" s="121"/>
      <c r="AE95" s="121"/>
      <c r="AF95" s="121"/>
    </row>
    <row r="96" s="347" customFormat="1" ht="30" customHeight="1" spans="1:32">
      <c r="A96" s="372" t="s">
        <v>58</v>
      </c>
      <c r="B96" s="373" t="s">
        <v>235</v>
      </c>
      <c r="C96" s="373"/>
      <c r="D96" s="373"/>
      <c r="E96" s="374"/>
      <c r="F96" s="374"/>
      <c r="G96" s="374"/>
      <c r="H96" s="374"/>
      <c r="I96" s="374"/>
      <c r="J96" s="373"/>
      <c r="K96" s="401"/>
      <c r="L96" s="401"/>
      <c r="M96" s="401"/>
      <c r="N96" s="401"/>
      <c r="O96" s="401"/>
      <c r="P96" s="401"/>
      <c r="Q96" s="401"/>
      <c r="R96" s="401"/>
      <c r="S96" s="401"/>
      <c r="T96" s="401"/>
      <c r="U96" s="401"/>
      <c r="V96" s="401"/>
      <c r="W96" s="121"/>
      <c r="X96" s="408"/>
      <c r="Y96" s="121"/>
      <c r="Z96" s="121"/>
      <c r="AA96" s="121"/>
      <c r="AB96" s="121"/>
      <c r="AC96" s="121"/>
      <c r="AD96" s="121"/>
      <c r="AE96" s="121"/>
      <c r="AF96" s="121"/>
    </row>
    <row r="97" s="347" customFormat="1" ht="30" customHeight="1" spans="1:32">
      <c r="A97" s="372" t="s">
        <v>58</v>
      </c>
      <c r="B97" s="373" t="s">
        <v>236</v>
      </c>
      <c r="C97" s="373"/>
      <c r="D97" s="373"/>
      <c r="E97" s="374"/>
      <c r="F97" s="374"/>
      <c r="G97" s="374"/>
      <c r="H97" s="374"/>
      <c r="I97" s="374"/>
      <c r="J97" s="373"/>
      <c r="K97" s="401"/>
      <c r="L97" s="401"/>
      <c r="M97" s="401"/>
      <c r="N97" s="401"/>
      <c r="O97" s="401"/>
      <c r="P97" s="401"/>
      <c r="Q97" s="401"/>
      <c r="R97" s="401"/>
      <c r="S97" s="401"/>
      <c r="T97" s="401"/>
      <c r="U97" s="401"/>
      <c r="V97" s="401"/>
      <c r="W97" s="121"/>
      <c r="X97" s="408"/>
      <c r="Y97" s="121"/>
      <c r="Z97" s="121"/>
      <c r="AA97" s="121"/>
      <c r="AB97" s="121"/>
      <c r="AC97" s="121"/>
      <c r="AD97" s="121"/>
      <c r="AE97" s="121"/>
      <c r="AF97" s="121"/>
    </row>
    <row r="98" s="347" customFormat="1" ht="30" customHeight="1" spans="1:32">
      <c r="A98" s="372" t="s">
        <v>58</v>
      </c>
      <c r="B98" s="373" t="s">
        <v>237</v>
      </c>
      <c r="C98" s="373"/>
      <c r="D98" s="373"/>
      <c r="E98" s="374"/>
      <c r="F98" s="374"/>
      <c r="G98" s="374"/>
      <c r="H98" s="374"/>
      <c r="I98" s="374"/>
      <c r="J98" s="373"/>
      <c r="K98" s="401"/>
      <c r="L98" s="401"/>
      <c r="M98" s="401"/>
      <c r="N98" s="401"/>
      <c r="O98" s="401"/>
      <c r="P98" s="401"/>
      <c r="Q98" s="401"/>
      <c r="R98" s="401"/>
      <c r="S98" s="401"/>
      <c r="T98" s="401"/>
      <c r="U98" s="401"/>
      <c r="V98" s="401"/>
      <c r="W98" s="121"/>
      <c r="X98" s="408"/>
      <c r="Y98" s="121"/>
      <c r="Z98" s="121"/>
      <c r="AA98" s="121"/>
      <c r="AB98" s="121"/>
      <c r="AC98" s="121"/>
      <c r="AD98" s="121"/>
      <c r="AE98" s="121"/>
      <c r="AF98" s="121"/>
    </row>
    <row r="99" s="347" customFormat="1" ht="30" customHeight="1" spans="1:32">
      <c r="A99" s="372" t="s">
        <v>58</v>
      </c>
      <c r="B99" s="373" t="s">
        <v>238</v>
      </c>
      <c r="C99" s="373"/>
      <c r="D99" s="373"/>
      <c r="E99" s="374"/>
      <c r="F99" s="374"/>
      <c r="G99" s="374"/>
      <c r="H99" s="374"/>
      <c r="I99" s="374"/>
      <c r="J99" s="373"/>
      <c r="K99" s="401"/>
      <c r="L99" s="401"/>
      <c r="M99" s="401"/>
      <c r="N99" s="401"/>
      <c r="O99" s="401"/>
      <c r="P99" s="401"/>
      <c r="Q99" s="401"/>
      <c r="R99" s="401"/>
      <c r="S99" s="401"/>
      <c r="T99" s="401"/>
      <c r="U99" s="401"/>
      <c r="V99" s="401"/>
      <c r="W99" s="121"/>
      <c r="X99" s="408"/>
      <c r="Y99" s="121"/>
      <c r="Z99" s="121"/>
      <c r="AA99" s="121"/>
      <c r="AB99" s="121"/>
      <c r="AC99" s="121"/>
      <c r="AD99" s="121"/>
      <c r="AE99" s="121"/>
      <c r="AF99" s="121"/>
    </row>
    <row r="100" s="349" customFormat="1" ht="30" customHeight="1" spans="1:32">
      <c r="A100" s="353" t="s">
        <v>39</v>
      </c>
      <c r="B100" s="354" t="s">
        <v>239</v>
      </c>
      <c r="C100" s="354"/>
      <c r="D100" s="354"/>
      <c r="E100" s="355"/>
      <c r="F100" s="355"/>
      <c r="G100" s="355"/>
      <c r="H100" s="355"/>
      <c r="I100" s="374"/>
      <c r="J100" s="354"/>
      <c r="K100" s="405">
        <f t="shared" ref="K100:V100" si="26">K101</f>
        <v>0</v>
      </c>
      <c r="L100" s="405">
        <f t="shared" si="26"/>
        <v>0</v>
      </c>
      <c r="M100" s="405">
        <f t="shared" si="26"/>
        <v>0</v>
      </c>
      <c r="N100" s="405">
        <f t="shared" si="26"/>
        <v>0</v>
      </c>
      <c r="O100" s="405">
        <f t="shared" si="26"/>
        <v>0</v>
      </c>
      <c r="P100" s="405">
        <f t="shared" si="26"/>
        <v>0</v>
      </c>
      <c r="Q100" s="405">
        <f t="shared" si="26"/>
        <v>0</v>
      </c>
      <c r="R100" s="405">
        <f t="shared" si="26"/>
        <v>0</v>
      </c>
      <c r="S100" s="405">
        <f t="shared" si="26"/>
        <v>0</v>
      </c>
      <c r="T100" s="405">
        <f t="shared" si="26"/>
        <v>0</v>
      </c>
      <c r="U100" s="405">
        <f t="shared" si="26"/>
        <v>0</v>
      </c>
      <c r="V100" s="405">
        <f t="shared" si="26"/>
        <v>0</v>
      </c>
      <c r="W100" s="126"/>
      <c r="X100" s="417"/>
      <c r="Y100" s="126"/>
      <c r="Z100" s="126"/>
      <c r="AA100" s="126"/>
      <c r="AB100" s="126"/>
      <c r="AC100" s="126"/>
      <c r="AD100" s="126"/>
      <c r="AE100" s="126"/>
      <c r="AF100" s="126"/>
    </row>
    <row r="101" s="348" customFormat="1" ht="30" customHeight="1" spans="1:32">
      <c r="A101" s="356" t="s">
        <v>41</v>
      </c>
      <c r="B101" s="370" t="s">
        <v>239</v>
      </c>
      <c r="C101" s="370"/>
      <c r="D101" s="370"/>
      <c r="E101" s="371"/>
      <c r="F101" s="371"/>
      <c r="G101" s="371"/>
      <c r="H101" s="371"/>
      <c r="I101" s="374"/>
      <c r="J101" s="370"/>
      <c r="K101" s="404">
        <f t="shared" ref="K101:V101" si="27">K102+K103+K104+K105+K106+K107</f>
        <v>0</v>
      </c>
      <c r="L101" s="404">
        <f t="shared" si="27"/>
        <v>0</v>
      </c>
      <c r="M101" s="404">
        <f t="shared" si="27"/>
        <v>0</v>
      </c>
      <c r="N101" s="404">
        <f t="shared" si="27"/>
        <v>0</v>
      </c>
      <c r="O101" s="404">
        <f t="shared" si="27"/>
        <v>0</v>
      </c>
      <c r="P101" s="404">
        <f t="shared" si="27"/>
        <v>0</v>
      </c>
      <c r="Q101" s="404">
        <f t="shared" si="27"/>
        <v>0</v>
      </c>
      <c r="R101" s="404">
        <f t="shared" si="27"/>
        <v>0</v>
      </c>
      <c r="S101" s="404">
        <f t="shared" si="27"/>
        <v>0</v>
      </c>
      <c r="T101" s="404">
        <f t="shared" si="27"/>
        <v>0</v>
      </c>
      <c r="U101" s="404">
        <f t="shared" si="27"/>
        <v>0</v>
      </c>
      <c r="V101" s="404">
        <f t="shared" si="27"/>
        <v>0</v>
      </c>
      <c r="W101" s="441"/>
      <c r="X101" s="415"/>
      <c r="Y101" s="441"/>
      <c r="Z101" s="441"/>
      <c r="AA101" s="441"/>
      <c r="AB101" s="441"/>
      <c r="AC101" s="441"/>
      <c r="AD101" s="441"/>
      <c r="AE101" s="441"/>
      <c r="AF101" s="441"/>
    </row>
    <row r="102" s="347" customFormat="1" ht="30" customHeight="1" spans="1:32">
      <c r="A102" s="372" t="s">
        <v>58</v>
      </c>
      <c r="B102" s="373" t="s">
        <v>240</v>
      </c>
      <c r="C102" s="373"/>
      <c r="D102" s="373"/>
      <c r="E102" s="374"/>
      <c r="F102" s="374"/>
      <c r="G102" s="374"/>
      <c r="H102" s="374"/>
      <c r="I102" s="374"/>
      <c r="J102" s="373"/>
      <c r="K102" s="401"/>
      <c r="L102" s="401"/>
      <c r="M102" s="401"/>
      <c r="N102" s="401"/>
      <c r="O102" s="401"/>
      <c r="P102" s="401"/>
      <c r="Q102" s="401"/>
      <c r="R102" s="401"/>
      <c r="S102" s="401"/>
      <c r="T102" s="401"/>
      <c r="U102" s="401"/>
      <c r="V102" s="401"/>
      <c r="W102" s="121"/>
      <c r="X102" s="408"/>
      <c r="Y102" s="121"/>
      <c r="Z102" s="121"/>
      <c r="AA102" s="121"/>
      <c r="AB102" s="121"/>
      <c r="AC102" s="121"/>
      <c r="AD102" s="121"/>
      <c r="AE102" s="121"/>
      <c r="AF102" s="121"/>
    </row>
    <row r="103" s="347" customFormat="1" ht="30" customHeight="1" spans="1:32">
      <c r="A103" s="372" t="s">
        <v>58</v>
      </c>
      <c r="B103" s="373" t="s">
        <v>241</v>
      </c>
      <c r="C103" s="373"/>
      <c r="D103" s="373"/>
      <c r="E103" s="374"/>
      <c r="F103" s="374"/>
      <c r="G103" s="374"/>
      <c r="H103" s="374"/>
      <c r="I103" s="374"/>
      <c r="J103" s="373"/>
      <c r="K103" s="401"/>
      <c r="L103" s="401"/>
      <c r="M103" s="401"/>
      <c r="N103" s="401"/>
      <c r="O103" s="401"/>
      <c r="P103" s="401"/>
      <c r="Q103" s="401"/>
      <c r="R103" s="401"/>
      <c r="S103" s="401"/>
      <c r="T103" s="401"/>
      <c r="U103" s="401"/>
      <c r="V103" s="401"/>
      <c r="W103" s="121"/>
      <c r="X103" s="408"/>
      <c r="Y103" s="121"/>
      <c r="Z103" s="121"/>
      <c r="AA103" s="121"/>
      <c r="AB103" s="121"/>
      <c r="AC103" s="121"/>
      <c r="AD103" s="121"/>
      <c r="AE103" s="121"/>
      <c r="AF103" s="121"/>
    </row>
    <row r="104" s="347" customFormat="1" ht="30" customHeight="1" spans="1:32">
      <c r="A104" s="372" t="s">
        <v>58</v>
      </c>
      <c r="B104" s="373" t="s">
        <v>242</v>
      </c>
      <c r="C104" s="373"/>
      <c r="D104" s="373"/>
      <c r="E104" s="374"/>
      <c r="F104" s="374"/>
      <c r="G104" s="374"/>
      <c r="H104" s="374"/>
      <c r="I104" s="374"/>
      <c r="J104" s="373"/>
      <c r="K104" s="401"/>
      <c r="L104" s="401"/>
      <c r="M104" s="401"/>
      <c r="N104" s="401"/>
      <c r="O104" s="401"/>
      <c r="P104" s="401"/>
      <c r="Q104" s="401"/>
      <c r="R104" s="401"/>
      <c r="S104" s="401"/>
      <c r="T104" s="401"/>
      <c r="U104" s="401"/>
      <c r="V104" s="401"/>
      <c r="W104" s="121"/>
      <c r="X104" s="408"/>
      <c r="Y104" s="121"/>
      <c r="Z104" s="121"/>
      <c r="AA104" s="121"/>
      <c r="AB104" s="121"/>
      <c r="AC104" s="121"/>
      <c r="AD104" s="121"/>
      <c r="AE104" s="121"/>
      <c r="AF104" s="121"/>
    </row>
    <row r="105" s="347" customFormat="1" ht="30" customHeight="1" spans="1:32">
      <c r="A105" s="372" t="s">
        <v>58</v>
      </c>
      <c r="B105" s="373" t="s">
        <v>243</v>
      </c>
      <c r="C105" s="373"/>
      <c r="D105" s="373"/>
      <c r="E105" s="374"/>
      <c r="F105" s="374"/>
      <c r="G105" s="374"/>
      <c r="H105" s="374"/>
      <c r="I105" s="374"/>
      <c r="J105" s="373"/>
      <c r="K105" s="401"/>
      <c r="L105" s="401"/>
      <c r="M105" s="401"/>
      <c r="N105" s="401"/>
      <c r="O105" s="401"/>
      <c r="P105" s="401"/>
      <c r="Q105" s="401"/>
      <c r="R105" s="401"/>
      <c r="S105" s="401"/>
      <c r="T105" s="401"/>
      <c r="U105" s="401"/>
      <c r="V105" s="401"/>
      <c r="W105" s="121"/>
      <c r="X105" s="408"/>
      <c r="Y105" s="121"/>
      <c r="Z105" s="121"/>
      <c r="AA105" s="121"/>
      <c r="AB105" s="121"/>
      <c r="AC105" s="121"/>
      <c r="AD105" s="121"/>
      <c r="AE105" s="121"/>
      <c r="AF105" s="121"/>
    </row>
    <row r="106" s="347" customFormat="1" ht="30" customHeight="1" spans="1:32">
      <c r="A106" s="372" t="s">
        <v>58</v>
      </c>
      <c r="B106" s="373" t="s">
        <v>244</v>
      </c>
      <c r="C106" s="373"/>
      <c r="D106" s="373"/>
      <c r="E106" s="374"/>
      <c r="F106" s="374"/>
      <c r="G106" s="374"/>
      <c r="H106" s="374"/>
      <c r="I106" s="374"/>
      <c r="J106" s="373"/>
      <c r="K106" s="401"/>
      <c r="L106" s="401"/>
      <c r="M106" s="401"/>
      <c r="N106" s="401"/>
      <c r="O106" s="401"/>
      <c r="P106" s="401"/>
      <c r="Q106" s="401"/>
      <c r="R106" s="401"/>
      <c r="S106" s="401"/>
      <c r="T106" s="401"/>
      <c r="U106" s="401"/>
      <c r="V106" s="401"/>
      <c r="W106" s="121"/>
      <c r="X106" s="408"/>
      <c r="Y106" s="121"/>
      <c r="Z106" s="121"/>
      <c r="AA106" s="121"/>
      <c r="AB106" s="121"/>
      <c r="AC106" s="121"/>
      <c r="AD106" s="121"/>
      <c r="AE106" s="121"/>
      <c r="AF106" s="121"/>
    </row>
    <row r="107" s="347" customFormat="1" ht="30" customHeight="1" spans="1:32">
      <c r="A107" s="372" t="s">
        <v>58</v>
      </c>
      <c r="B107" s="373" t="s">
        <v>245</v>
      </c>
      <c r="C107" s="373"/>
      <c r="D107" s="373"/>
      <c r="E107" s="374"/>
      <c r="F107" s="374"/>
      <c r="G107" s="374"/>
      <c r="H107" s="374"/>
      <c r="I107" s="374"/>
      <c r="J107" s="373"/>
      <c r="K107" s="401"/>
      <c r="L107" s="401"/>
      <c r="M107" s="401"/>
      <c r="N107" s="401"/>
      <c r="O107" s="401"/>
      <c r="P107" s="401"/>
      <c r="Q107" s="401"/>
      <c r="R107" s="401"/>
      <c r="S107" s="401"/>
      <c r="T107" s="401"/>
      <c r="U107" s="401"/>
      <c r="V107" s="401"/>
      <c r="W107" s="121"/>
      <c r="X107" s="408"/>
      <c r="Y107" s="121"/>
      <c r="Z107" s="121"/>
      <c r="AA107" s="121"/>
      <c r="AB107" s="121"/>
      <c r="AC107" s="121"/>
      <c r="AD107" s="121"/>
      <c r="AE107" s="121"/>
      <c r="AF107" s="121"/>
    </row>
    <row r="108" s="349" customFormat="1" ht="30" customHeight="1" spans="1:32">
      <c r="A108" s="353" t="s">
        <v>39</v>
      </c>
      <c r="B108" s="354" t="s">
        <v>246</v>
      </c>
      <c r="C108" s="354"/>
      <c r="D108" s="354"/>
      <c r="E108" s="355"/>
      <c r="F108" s="355"/>
      <c r="G108" s="355"/>
      <c r="H108" s="355"/>
      <c r="I108" s="374"/>
      <c r="J108" s="354"/>
      <c r="K108" s="405">
        <f t="shared" ref="K108:V108" si="28">K109+K111+K114</f>
        <v>850</v>
      </c>
      <c r="L108" s="405">
        <f t="shared" si="28"/>
        <v>850</v>
      </c>
      <c r="M108" s="405">
        <f t="shared" si="28"/>
        <v>0</v>
      </c>
      <c r="N108" s="405">
        <f t="shared" si="28"/>
        <v>255</v>
      </c>
      <c r="O108" s="405">
        <f t="shared" si="28"/>
        <v>255</v>
      </c>
      <c r="P108" s="405">
        <f t="shared" si="28"/>
        <v>0</v>
      </c>
      <c r="Q108" s="405">
        <f t="shared" si="28"/>
        <v>0</v>
      </c>
      <c r="R108" s="405">
        <f t="shared" si="28"/>
        <v>0</v>
      </c>
      <c r="S108" s="405">
        <f t="shared" si="28"/>
        <v>0</v>
      </c>
      <c r="T108" s="405">
        <f t="shared" si="28"/>
        <v>0</v>
      </c>
      <c r="U108" s="405">
        <f t="shared" si="28"/>
        <v>0</v>
      </c>
      <c r="V108" s="405">
        <f t="shared" si="28"/>
        <v>0</v>
      </c>
      <c r="W108" s="126"/>
      <c r="X108" s="417"/>
      <c r="Y108" s="126"/>
      <c r="Z108" s="126"/>
      <c r="AA108" s="126"/>
      <c r="AB108" s="126"/>
      <c r="AC108" s="126"/>
      <c r="AD108" s="126"/>
      <c r="AE108" s="126"/>
      <c r="AF108" s="126"/>
    </row>
    <row r="109" s="348" customFormat="1" ht="30" customHeight="1" spans="1:32">
      <c r="A109" s="371" t="s">
        <v>41</v>
      </c>
      <c r="B109" s="370" t="s">
        <v>247</v>
      </c>
      <c r="C109" s="370"/>
      <c r="D109" s="370"/>
      <c r="E109" s="371"/>
      <c r="F109" s="371"/>
      <c r="G109" s="371"/>
      <c r="H109" s="371"/>
      <c r="I109" s="374"/>
      <c r="J109" s="370"/>
      <c r="K109" s="404">
        <f t="shared" ref="K109:V109" si="29">K110</f>
        <v>0</v>
      </c>
      <c r="L109" s="404">
        <f t="shared" si="29"/>
        <v>0</v>
      </c>
      <c r="M109" s="404">
        <f t="shared" si="29"/>
        <v>0</v>
      </c>
      <c r="N109" s="404">
        <f t="shared" si="29"/>
        <v>0</v>
      </c>
      <c r="O109" s="404">
        <f t="shared" si="29"/>
        <v>0</v>
      </c>
      <c r="P109" s="404">
        <f t="shared" si="29"/>
        <v>0</v>
      </c>
      <c r="Q109" s="404">
        <f t="shared" si="29"/>
        <v>0</v>
      </c>
      <c r="R109" s="404">
        <f t="shared" si="29"/>
        <v>0</v>
      </c>
      <c r="S109" s="404">
        <f t="shared" si="29"/>
        <v>0</v>
      </c>
      <c r="T109" s="404">
        <f t="shared" si="29"/>
        <v>0</v>
      </c>
      <c r="U109" s="404">
        <f t="shared" si="29"/>
        <v>0</v>
      </c>
      <c r="V109" s="404">
        <f t="shared" si="29"/>
        <v>0</v>
      </c>
      <c r="W109" s="441"/>
      <c r="X109" s="415"/>
      <c r="Y109" s="441"/>
      <c r="Z109" s="441"/>
      <c r="AA109" s="441"/>
      <c r="AB109" s="441"/>
      <c r="AC109" s="441"/>
      <c r="AD109" s="441"/>
      <c r="AE109" s="441"/>
      <c r="AF109" s="441"/>
    </row>
    <row r="110" s="347" customFormat="1" ht="30" customHeight="1" spans="1:32">
      <c r="A110" s="372" t="s">
        <v>58</v>
      </c>
      <c r="B110" s="373" t="s">
        <v>248</v>
      </c>
      <c r="C110" s="373"/>
      <c r="D110" s="373"/>
      <c r="E110" s="374"/>
      <c r="F110" s="374"/>
      <c r="G110" s="374"/>
      <c r="H110" s="374"/>
      <c r="I110" s="374"/>
      <c r="J110" s="373"/>
      <c r="K110" s="401"/>
      <c r="L110" s="401"/>
      <c r="M110" s="401"/>
      <c r="N110" s="401"/>
      <c r="O110" s="401"/>
      <c r="P110" s="401"/>
      <c r="Q110" s="401"/>
      <c r="R110" s="401"/>
      <c r="S110" s="401"/>
      <c r="T110" s="401"/>
      <c r="U110" s="401"/>
      <c r="V110" s="401"/>
      <c r="W110" s="121"/>
      <c r="X110" s="408"/>
      <c r="Y110" s="121"/>
      <c r="Z110" s="121"/>
      <c r="AA110" s="121"/>
      <c r="AB110" s="121"/>
      <c r="AC110" s="121"/>
      <c r="AD110" s="121"/>
      <c r="AE110" s="121"/>
      <c r="AF110" s="121"/>
    </row>
    <row r="111" s="348" customFormat="1" ht="30" customHeight="1" spans="1:32">
      <c r="A111" s="371" t="s">
        <v>41</v>
      </c>
      <c r="B111" s="370" t="s">
        <v>249</v>
      </c>
      <c r="C111" s="370"/>
      <c r="D111" s="370"/>
      <c r="E111" s="371"/>
      <c r="F111" s="371"/>
      <c r="G111" s="371"/>
      <c r="H111" s="371"/>
      <c r="I111" s="374"/>
      <c r="J111" s="370"/>
      <c r="K111" s="404">
        <f t="shared" ref="K111:V111" si="30">K112</f>
        <v>850</v>
      </c>
      <c r="L111" s="404">
        <f t="shared" si="30"/>
        <v>850</v>
      </c>
      <c r="M111" s="404">
        <f t="shared" si="30"/>
        <v>0</v>
      </c>
      <c r="N111" s="404">
        <f t="shared" si="30"/>
        <v>255</v>
      </c>
      <c r="O111" s="404">
        <f t="shared" si="30"/>
        <v>255</v>
      </c>
      <c r="P111" s="404">
        <f t="shared" si="30"/>
        <v>0</v>
      </c>
      <c r="Q111" s="404">
        <f t="shared" si="30"/>
        <v>0</v>
      </c>
      <c r="R111" s="404">
        <f t="shared" si="30"/>
        <v>0</v>
      </c>
      <c r="S111" s="404">
        <f t="shared" si="30"/>
        <v>0</v>
      </c>
      <c r="T111" s="404">
        <f t="shared" si="30"/>
        <v>0</v>
      </c>
      <c r="U111" s="404">
        <f t="shared" si="30"/>
        <v>0</v>
      </c>
      <c r="V111" s="404">
        <f t="shared" si="30"/>
        <v>0</v>
      </c>
      <c r="W111" s="441"/>
      <c r="X111" s="415"/>
      <c r="Y111" s="441"/>
      <c r="Z111" s="441"/>
      <c r="AA111" s="441"/>
      <c r="AB111" s="441"/>
      <c r="AC111" s="441"/>
      <c r="AD111" s="441"/>
      <c r="AE111" s="441"/>
      <c r="AF111" s="441"/>
    </row>
    <row r="112" s="347" customFormat="1" ht="30" customHeight="1" spans="1:32">
      <c r="A112" s="372" t="s">
        <v>58</v>
      </c>
      <c r="B112" s="373" t="s">
        <v>250</v>
      </c>
      <c r="C112" s="373"/>
      <c r="D112" s="373"/>
      <c r="E112" s="374"/>
      <c r="F112" s="374"/>
      <c r="G112" s="374"/>
      <c r="H112" s="374"/>
      <c r="I112" s="374"/>
      <c r="J112" s="373"/>
      <c r="K112" s="401">
        <f t="shared" ref="K112:V112" si="31">SUM(K113)</f>
        <v>850</v>
      </c>
      <c r="L112" s="401">
        <f t="shared" si="31"/>
        <v>850</v>
      </c>
      <c r="M112" s="401">
        <f t="shared" si="31"/>
        <v>0</v>
      </c>
      <c r="N112" s="401">
        <f t="shared" si="31"/>
        <v>255</v>
      </c>
      <c r="O112" s="401">
        <f t="shared" si="31"/>
        <v>255</v>
      </c>
      <c r="P112" s="401">
        <f t="shared" si="31"/>
        <v>0</v>
      </c>
      <c r="Q112" s="401">
        <f t="shared" si="31"/>
        <v>0</v>
      </c>
      <c r="R112" s="401">
        <f t="shared" si="31"/>
        <v>0</v>
      </c>
      <c r="S112" s="401">
        <f t="shared" si="31"/>
        <v>0</v>
      </c>
      <c r="T112" s="401">
        <f t="shared" si="31"/>
        <v>0</v>
      </c>
      <c r="U112" s="401">
        <f t="shared" si="31"/>
        <v>0</v>
      </c>
      <c r="V112" s="401">
        <f t="shared" si="31"/>
        <v>0</v>
      </c>
      <c r="W112" s="121"/>
      <c r="X112" s="408"/>
      <c r="Y112" s="121"/>
      <c r="Z112" s="121"/>
      <c r="AA112" s="121"/>
      <c r="AB112" s="121"/>
      <c r="AC112" s="121"/>
      <c r="AD112" s="121"/>
      <c r="AE112" s="121"/>
      <c r="AF112" s="121"/>
    </row>
    <row r="113" customFormat="1" ht="153" spans="1:32">
      <c r="A113" s="360">
        <v>19</v>
      </c>
      <c r="B113" s="361" t="s">
        <v>251</v>
      </c>
      <c r="C113" s="362">
        <v>2025</v>
      </c>
      <c r="D113" s="389" t="s">
        <v>252</v>
      </c>
      <c r="E113" s="361" t="s">
        <v>246</v>
      </c>
      <c r="F113" s="361" t="s">
        <v>253</v>
      </c>
      <c r="G113" s="361" t="s">
        <v>47</v>
      </c>
      <c r="H113" s="361" t="s">
        <v>48</v>
      </c>
      <c r="I113" s="361" t="s">
        <v>49</v>
      </c>
      <c r="J113" s="389" t="s">
        <v>254</v>
      </c>
      <c r="K113" s="397">
        <v>850</v>
      </c>
      <c r="L113" s="397">
        <v>850</v>
      </c>
      <c r="M113" s="397"/>
      <c r="N113" s="397">
        <v>255</v>
      </c>
      <c r="O113" s="362">
        <v>255</v>
      </c>
      <c r="P113" s="397"/>
      <c r="Q113" s="397"/>
      <c r="R113" s="397"/>
      <c r="S113" s="397"/>
      <c r="T113" s="397"/>
      <c r="U113" s="397"/>
      <c r="V113" s="397"/>
      <c r="W113" s="361" t="s">
        <v>255</v>
      </c>
      <c r="X113" s="361" t="s">
        <v>256</v>
      </c>
      <c r="Y113" s="361" t="s">
        <v>255</v>
      </c>
      <c r="Z113" s="361" t="s">
        <v>256</v>
      </c>
      <c r="AA113" s="361" t="s">
        <v>257</v>
      </c>
      <c r="AB113" s="389" t="s">
        <v>258</v>
      </c>
      <c r="AC113" s="389" t="s">
        <v>259</v>
      </c>
      <c r="AD113" s="434"/>
      <c r="AE113" s="423"/>
      <c r="AF113" s="420" t="s">
        <v>300</v>
      </c>
    </row>
    <row r="114" s="348" customFormat="1" ht="30" customHeight="1" spans="1:32">
      <c r="A114" s="371" t="s">
        <v>41</v>
      </c>
      <c r="B114" s="370" t="s">
        <v>260</v>
      </c>
      <c r="C114" s="370"/>
      <c r="D114" s="370"/>
      <c r="E114" s="371"/>
      <c r="F114" s="371"/>
      <c r="G114" s="371"/>
      <c r="H114" s="371"/>
      <c r="I114" s="374"/>
      <c r="J114" s="370"/>
      <c r="K114" s="404">
        <f t="shared" ref="K114:V114" si="32">K115</f>
        <v>0</v>
      </c>
      <c r="L114" s="404">
        <f t="shared" si="32"/>
        <v>0</v>
      </c>
      <c r="M114" s="404">
        <f t="shared" si="32"/>
        <v>0</v>
      </c>
      <c r="N114" s="404">
        <f t="shared" si="32"/>
        <v>0</v>
      </c>
      <c r="O114" s="404">
        <f t="shared" si="32"/>
        <v>0</v>
      </c>
      <c r="P114" s="404">
        <f t="shared" si="32"/>
        <v>0</v>
      </c>
      <c r="Q114" s="404">
        <f t="shared" si="32"/>
        <v>0</v>
      </c>
      <c r="R114" s="404">
        <f t="shared" si="32"/>
        <v>0</v>
      </c>
      <c r="S114" s="404">
        <f t="shared" si="32"/>
        <v>0</v>
      </c>
      <c r="T114" s="404">
        <f t="shared" si="32"/>
        <v>0</v>
      </c>
      <c r="U114" s="404">
        <f t="shared" si="32"/>
        <v>0</v>
      </c>
      <c r="V114" s="404">
        <f t="shared" si="32"/>
        <v>0</v>
      </c>
      <c r="W114" s="441"/>
      <c r="X114" s="415"/>
      <c r="Y114" s="441"/>
      <c r="Z114" s="441"/>
      <c r="AA114" s="441"/>
      <c r="AB114" s="441"/>
      <c r="AC114" s="441"/>
      <c r="AD114" s="441"/>
      <c r="AE114" s="441"/>
      <c r="AF114" s="441"/>
    </row>
    <row r="115" s="347" customFormat="1" ht="30" customHeight="1" spans="1:32">
      <c r="A115" s="372" t="s">
        <v>58</v>
      </c>
      <c r="B115" s="373" t="s">
        <v>261</v>
      </c>
      <c r="C115" s="373"/>
      <c r="D115" s="373"/>
      <c r="E115" s="374"/>
      <c r="F115" s="374"/>
      <c r="G115" s="374"/>
      <c r="H115" s="374"/>
      <c r="I115" s="374"/>
      <c r="J115" s="373"/>
      <c r="K115" s="401"/>
      <c r="L115" s="401"/>
      <c r="M115" s="401"/>
      <c r="N115" s="401"/>
      <c r="O115" s="401"/>
      <c r="P115" s="401"/>
      <c r="Q115" s="401"/>
      <c r="R115" s="401"/>
      <c r="S115" s="401"/>
      <c r="T115" s="401"/>
      <c r="U115" s="401"/>
      <c r="V115" s="401"/>
      <c r="W115" s="121"/>
      <c r="X115" s="408"/>
      <c r="Y115" s="121"/>
      <c r="Z115" s="121"/>
      <c r="AA115" s="121"/>
      <c r="AB115" s="121"/>
      <c r="AC115" s="121"/>
      <c r="AD115" s="121"/>
      <c r="AE115" s="121"/>
      <c r="AF115" s="121"/>
    </row>
    <row r="116" s="349" customFormat="1" ht="30" customHeight="1" spans="1:32">
      <c r="A116" s="353" t="s">
        <v>39</v>
      </c>
      <c r="B116" s="354" t="s">
        <v>262</v>
      </c>
      <c r="C116" s="354"/>
      <c r="D116" s="354"/>
      <c r="E116" s="355"/>
      <c r="F116" s="355"/>
      <c r="G116" s="355"/>
      <c r="H116" s="355"/>
      <c r="I116" s="374"/>
      <c r="J116" s="354"/>
      <c r="K116" s="405">
        <f t="shared" ref="K116:V116" si="33">K117</f>
        <v>0</v>
      </c>
      <c r="L116" s="405">
        <f t="shared" si="33"/>
        <v>0</v>
      </c>
      <c r="M116" s="405">
        <f t="shared" si="33"/>
        <v>0</v>
      </c>
      <c r="N116" s="405">
        <f t="shared" si="33"/>
        <v>0</v>
      </c>
      <c r="O116" s="405">
        <f t="shared" si="33"/>
        <v>0</v>
      </c>
      <c r="P116" s="405">
        <f t="shared" si="33"/>
        <v>0</v>
      </c>
      <c r="Q116" s="405">
        <f t="shared" si="33"/>
        <v>0</v>
      </c>
      <c r="R116" s="405">
        <f t="shared" si="33"/>
        <v>0</v>
      </c>
      <c r="S116" s="405">
        <f t="shared" si="33"/>
        <v>0</v>
      </c>
      <c r="T116" s="405">
        <f t="shared" si="33"/>
        <v>0</v>
      </c>
      <c r="U116" s="405">
        <f t="shared" si="33"/>
        <v>0</v>
      </c>
      <c r="V116" s="405">
        <f t="shared" si="33"/>
        <v>0</v>
      </c>
      <c r="W116" s="126"/>
      <c r="X116" s="417"/>
      <c r="Y116" s="126"/>
      <c r="Z116" s="126"/>
      <c r="AA116" s="126"/>
      <c r="AB116" s="126"/>
      <c r="AC116" s="126"/>
      <c r="AD116" s="126"/>
      <c r="AE116" s="126"/>
      <c r="AF116" s="126"/>
    </row>
    <row r="117" s="348" customFormat="1" ht="30" customHeight="1" spans="1:32">
      <c r="A117" s="356" t="s">
        <v>41</v>
      </c>
      <c r="B117" s="370" t="s">
        <v>262</v>
      </c>
      <c r="C117" s="370"/>
      <c r="D117" s="370"/>
      <c r="E117" s="371"/>
      <c r="F117" s="371"/>
      <c r="G117" s="371"/>
      <c r="H117" s="371"/>
      <c r="I117" s="374"/>
      <c r="J117" s="370"/>
      <c r="K117" s="404">
        <f t="shared" ref="K117:V117" si="34">K118</f>
        <v>0</v>
      </c>
      <c r="L117" s="404">
        <f t="shared" si="34"/>
        <v>0</v>
      </c>
      <c r="M117" s="404">
        <f t="shared" si="34"/>
        <v>0</v>
      </c>
      <c r="N117" s="404">
        <f t="shared" si="34"/>
        <v>0</v>
      </c>
      <c r="O117" s="404">
        <f t="shared" si="34"/>
        <v>0</v>
      </c>
      <c r="P117" s="404">
        <f t="shared" si="34"/>
        <v>0</v>
      </c>
      <c r="Q117" s="404">
        <f t="shared" si="34"/>
        <v>0</v>
      </c>
      <c r="R117" s="404">
        <f t="shared" si="34"/>
        <v>0</v>
      </c>
      <c r="S117" s="404">
        <f t="shared" si="34"/>
        <v>0</v>
      </c>
      <c r="T117" s="404">
        <f t="shared" si="34"/>
        <v>0</v>
      </c>
      <c r="U117" s="404">
        <f t="shared" si="34"/>
        <v>0</v>
      </c>
      <c r="V117" s="404">
        <f t="shared" si="34"/>
        <v>0</v>
      </c>
      <c r="W117" s="441"/>
      <c r="X117" s="415"/>
      <c r="Y117" s="441"/>
      <c r="Z117" s="441"/>
      <c r="AA117" s="441"/>
      <c r="AB117" s="441"/>
      <c r="AC117" s="441"/>
      <c r="AD117" s="441"/>
      <c r="AE117" s="441"/>
      <c r="AF117" s="441"/>
    </row>
    <row r="118" s="347" customFormat="1" ht="30" customHeight="1" spans="1:32">
      <c r="A118" s="365" t="s">
        <v>58</v>
      </c>
      <c r="B118" s="373" t="s">
        <v>262</v>
      </c>
      <c r="C118" s="373"/>
      <c r="D118" s="373"/>
      <c r="E118" s="374"/>
      <c r="F118" s="374"/>
      <c r="G118" s="374"/>
      <c r="H118" s="374"/>
      <c r="I118" s="374"/>
      <c r="J118" s="373"/>
      <c r="K118" s="401"/>
      <c r="L118" s="401"/>
      <c r="M118" s="401"/>
      <c r="N118" s="401"/>
      <c r="O118" s="401"/>
      <c r="P118" s="401"/>
      <c r="Q118" s="401"/>
      <c r="R118" s="401"/>
      <c r="S118" s="401"/>
      <c r="T118" s="401"/>
      <c r="U118" s="401"/>
      <c r="V118" s="401"/>
      <c r="W118" s="121"/>
      <c r="X118" s="408"/>
      <c r="Y118" s="121"/>
      <c r="Z118" s="121"/>
      <c r="AA118" s="121"/>
      <c r="AB118" s="121"/>
      <c r="AC118" s="121"/>
      <c r="AD118" s="121"/>
      <c r="AE118" s="121"/>
      <c r="AF118" s="121"/>
    </row>
    <row r="119" s="349" customFormat="1" ht="30" customHeight="1" spans="1:32">
      <c r="A119" s="353" t="s">
        <v>39</v>
      </c>
      <c r="B119" s="354" t="s">
        <v>79</v>
      </c>
      <c r="C119" s="354"/>
      <c r="D119" s="354"/>
      <c r="E119" s="355"/>
      <c r="F119" s="355"/>
      <c r="G119" s="355"/>
      <c r="H119" s="355"/>
      <c r="I119" s="374"/>
      <c r="J119" s="354"/>
      <c r="K119" s="405">
        <f t="shared" ref="K119:V119" si="35">K120</f>
        <v>3962</v>
      </c>
      <c r="L119" s="405">
        <f t="shared" si="35"/>
        <v>3962</v>
      </c>
      <c r="M119" s="405">
        <f t="shared" si="35"/>
        <v>0</v>
      </c>
      <c r="N119" s="405">
        <f t="shared" si="35"/>
        <v>37</v>
      </c>
      <c r="O119" s="405">
        <f t="shared" si="35"/>
        <v>37</v>
      </c>
      <c r="P119" s="405">
        <f t="shared" si="35"/>
        <v>0</v>
      </c>
      <c r="Q119" s="405">
        <f t="shared" si="35"/>
        <v>0</v>
      </c>
      <c r="R119" s="405">
        <f t="shared" si="35"/>
        <v>0</v>
      </c>
      <c r="S119" s="405">
        <f t="shared" si="35"/>
        <v>0</v>
      </c>
      <c r="T119" s="405">
        <f t="shared" si="35"/>
        <v>0</v>
      </c>
      <c r="U119" s="405">
        <f t="shared" si="35"/>
        <v>0</v>
      </c>
      <c r="V119" s="405">
        <f t="shared" si="35"/>
        <v>0</v>
      </c>
      <c r="W119" s="126"/>
      <c r="X119" s="417"/>
      <c r="Y119" s="126"/>
      <c r="Z119" s="126"/>
      <c r="AA119" s="126"/>
      <c r="AB119" s="126"/>
      <c r="AC119" s="126"/>
      <c r="AD119" s="126"/>
      <c r="AE119" s="126"/>
      <c r="AF119" s="126"/>
    </row>
    <row r="120" s="348" customFormat="1" ht="30" customHeight="1" spans="1:32">
      <c r="A120" s="356" t="s">
        <v>41</v>
      </c>
      <c r="B120" s="370" t="s">
        <v>79</v>
      </c>
      <c r="C120" s="370"/>
      <c r="D120" s="370"/>
      <c r="E120" s="371"/>
      <c r="F120" s="371"/>
      <c r="G120" s="371"/>
      <c r="H120" s="371"/>
      <c r="I120" s="374"/>
      <c r="J120" s="370"/>
      <c r="K120" s="404">
        <f t="shared" ref="K120:W120" si="36">K121+K122</f>
        <v>3962</v>
      </c>
      <c r="L120" s="404">
        <f t="shared" si="36"/>
        <v>3962</v>
      </c>
      <c r="M120" s="404">
        <f t="shared" si="36"/>
        <v>0</v>
      </c>
      <c r="N120" s="404">
        <f t="shared" si="36"/>
        <v>37</v>
      </c>
      <c r="O120" s="404">
        <f t="shared" si="36"/>
        <v>37</v>
      </c>
      <c r="P120" s="404">
        <f t="shared" si="36"/>
        <v>0</v>
      </c>
      <c r="Q120" s="404">
        <f t="shared" si="36"/>
        <v>0</v>
      </c>
      <c r="R120" s="404">
        <f t="shared" si="36"/>
        <v>0</v>
      </c>
      <c r="S120" s="404">
        <f t="shared" si="36"/>
        <v>0</v>
      </c>
      <c r="T120" s="404">
        <f t="shared" si="36"/>
        <v>0</v>
      </c>
      <c r="U120" s="404">
        <f t="shared" si="36"/>
        <v>0</v>
      </c>
      <c r="V120" s="404">
        <f t="shared" si="36"/>
        <v>0</v>
      </c>
      <c r="W120" s="404"/>
      <c r="X120" s="415"/>
      <c r="Y120" s="441"/>
      <c r="Z120" s="441"/>
      <c r="AA120" s="441"/>
      <c r="AB120" s="441"/>
      <c r="AC120" s="441"/>
      <c r="AD120" s="441"/>
      <c r="AE120" s="441"/>
      <c r="AF120" s="441"/>
    </row>
    <row r="121" s="347" customFormat="1" ht="30" customHeight="1" spans="1:32">
      <c r="A121" s="372" t="s">
        <v>58</v>
      </c>
      <c r="B121" s="373" t="s">
        <v>263</v>
      </c>
      <c r="C121" s="373"/>
      <c r="D121" s="373"/>
      <c r="E121" s="374"/>
      <c r="F121" s="374"/>
      <c r="G121" s="374"/>
      <c r="H121" s="374"/>
      <c r="I121" s="374"/>
      <c r="J121" s="373"/>
      <c r="K121" s="401"/>
      <c r="L121" s="401"/>
      <c r="M121" s="401"/>
      <c r="N121" s="401"/>
      <c r="O121" s="401"/>
      <c r="P121" s="401"/>
      <c r="Q121" s="401"/>
      <c r="R121" s="401"/>
      <c r="S121" s="401"/>
      <c r="T121" s="401"/>
      <c r="U121" s="401"/>
      <c r="V121" s="401"/>
      <c r="W121" s="121"/>
      <c r="X121" s="408"/>
      <c r="Y121" s="121"/>
      <c r="Z121" s="121"/>
      <c r="AA121" s="121"/>
      <c r="AB121" s="121"/>
      <c r="AC121" s="121"/>
      <c r="AD121" s="121"/>
      <c r="AE121" s="121"/>
      <c r="AF121" s="121"/>
    </row>
    <row r="122" s="347" customFormat="1" ht="30" customHeight="1" spans="1:32">
      <c r="A122" s="372" t="s">
        <v>58</v>
      </c>
      <c r="B122" s="373" t="s">
        <v>264</v>
      </c>
      <c r="C122" s="373"/>
      <c r="D122" s="373"/>
      <c r="E122" s="374"/>
      <c r="F122" s="374"/>
      <c r="G122" s="374"/>
      <c r="H122" s="374"/>
      <c r="I122" s="374"/>
      <c r="J122" s="373"/>
      <c r="K122" s="401">
        <f t="shared" ref="K122:V122" si="37">SUM(K123)</f>
        <v>3962</v>
      </c>
      <c r="L122" s="401">
        <f t="shared" si="37"/>
        <v>3962</v>
      </c>
      <c r="M122" s="401">
        <f t="shared" si="37"/>
        <v>0</v>
      </c>
      <c r="N122" s="401">
        <f t="shared" si="37"/>
        <v>37</v>
      </c>
      <c r="O122" s="401">
        <f t="shared" si="37"/>
        <v>37</v>
      </c>
      <c r="P122" s="401">
        <f t="shared" si="37"/>
        <v>0</v>
      </c>
      <c r="Q122" s="401">
        <f t="shared" si="37"/>
        <v>0</v>
      </c>
      <c r="R122" s="401">
        <f t="shared" si="37"/>
        <v>0</v>
      </c>
      <c r="S122" s="401">
        <f t="shared" si="37"/>
        <v>0</v>
      </c>
      <c r="T122" s="401">
        <f t="shared" si="37"/>
        <v>0</v>
      </c>
      <c r="U122" s="401">
        <f t="shared" si="37"/>
        <v>0</v>
      </c>
      <c r="V122" s="401">
        <f t="shared" si="37"/>
        <v>0</v>
      </c>
      <c r="W122" s="121"/>
      <c r="X122" s="408"/>
      <c r="Y122" s="121"/>
      <c r="Z122" s="121"/>
      <c r="AA122" s="121"/>
      <c r="AB122" s="121"/>
      <c r="AC122" s="121"/>
      <c r="AD122" s="121"/>
      <c r="AE122" s="121"/>
      <c r="AF122" s="121"/>
    </row>
    <row r="123" customFormat="1" ht="229.5" spans="1:32">
      <c r="A123" s="360">
        <v>20</v>
      </c>
      <c r="B123" s="361" t="s">
        <v>265</v>
      </c>
      <c r="C123" s="362">
        <v>2025</v>
      </c>
      <c r="D123" s="389" t="s">
        <v>266</v>
      </c>
      <c r="E123" s="361" t="s">
        <v>79</v>
      </c>
      <c r="F123" s="361" t="s">
        <v>264</v>
      </c>
      <c r="G123" s="361" t="s">
        <v>47</v>
      </c>
      <c r="H123" s="361" t="s">
        <v>48</v>
      </c>
      <c r="I123" s="361" t="s">
        <v>267</v>
      </c>
      <c r="J123" s="389" t="s">
        <v>268</v>
      </c>
      <c r="K123" s="361">
        <v>3962</v>
      </c>
      <c r="L123" s="361">
        <v>3962</v>
      </c>
      <c r="M123" s="361"/>
      <c r="N123" s="361">
        <v>37</v>
      </c>
      <c r="O123" s="362">
        <v>37</v>
      </c>
      <c r="P123" s="397"/>
      <c r="Q123" s="397"/>
      <c r="R123" s="397"/>
      <c r="S123" s="397"/>
      <c r="T123" s="397"/>
      <c r="U123" s="397"/>
      <c r="V123" s="397"/>
      <c r="W123" s="389" t="s">
        <v>269</v>
      </c>
      <c r="X123" s="361" t="s">
        <v>270</v>
      </c>
      <c r="Y123" s="361" t="s">
        <v>269</v>
      </c>
      <c r="Z123" s="361" t="s">
        <v>270</v>
      </c>
      <c r="AA123" s="361" t="s">
        <v>271</v>
      </c>
      <c r="AB123" s="389" t="s">
        <v>272</v>
      </c>
      <c r="AC123" s="389" t="s">
        <v>273</v>
      </c>
      <c r="AD123" s="434"/>
      <c r="AE123" s="444"/>
      <c r="AF123" s="420" t="s">
        <v>300</v>
      </c>
    </row>
    <row r="124" s="349" customFormat="1" ht="30" customHeight="1" spans="1:32">
      <c r="A124" s="437" t="s">
        <v>39</v>
      </c>
      <c r="B124" s="354" t="s">
        <v>274</v>
      </c>
      <c r="C124" s="354" t="s">
        <v>274</v>
      </c>
      <c r="D124" s="354" t="s">
        <v>274</v>
      </c>
      <c r="E124" s="355" t="s">
        <v>274</v>
      </c>
      <c r="F124" s="355" t="s">
        <v>274</v>
      </c>
      <c r="G124" s="355" t="s">
        <v>274</v>
      </c>
      <c r="H124" s="355" t="s">
        <v>274</v>
      </c>
      <c r="I124" s="374" t="s">
        <v>274</v>
      </c>
      <c r="J124" s="354" t="s">
        <v>274</v>
      </c>
      <c r="K124" s="440"/>
      <c r="L124" s="440"/>
      <c r="M124" s="440"/>
      <c r="N124" s="440"/>
      <c r="O124" s="440"/>
      <c r="P124" s="440"/>
      <c r="Q124" s="440"/>
      <c r="R124" s="440"/>
      <c r="S124" s="440"/>
      <c r="T124" s="440"/>
      <c r="U124" s="440"/>
      <c r="V124" s="440"/>
      <c r="W124" s="126"/>
      <c r="X124" s="417"/>
      <c r="Y124" s="126"/>
      <c r="Z124" s="126"/>
      <c r="AA124" s="126"/>
      <c r="AB124" s="126"/>
      <c r="AC124" s="126"/>
      <c r="AD124" s="126"/>
      <c r="AE124" s="126"/>
      <c r="AF124" s="126"/>
    </row>
  </sheetData>
  <autoFilter ref="A5:AF124"/>
  <mergeCells count="136">
    <mergeCell ref="A1:D1"/>
    <mergeCell ref="A2:AC2"/>
    <mergeCell ref="L3:M3"/>
    <mergeCell ref="O3:V3"/>
    <mergeCell ref="W3:AA3"/>
    <mergeCell ref="A6:J6"/>
    <mergeCell ref="B7:J7"/>
    <mergeCell ref="B8:J8"/>
    <mergeCell ref="B10:J10"/>
    <mergeCell ref="B11:J11"/>
    <mergeCell ref="B12:J12"/>
    <mergeCell ref="B13:J13"/>
    <mergeCell ref="B14:J14"/>
    <mergeCell ref="B15:J15"/>
    <mergeCell ref="B16:J16"/>
    <mergeCell ref="B17:J17"/>
    <mergeCell ref="B18:J18"/>
    <mergeCell ref="B20:J20"/>
    <mergeCell ref="B21:J21"/>
    <mergeCell ref="B25:J25"/>
    <mergeCell ref="B26:J26"/>
    <mergeCell ref="B27:J27"/>
    <mergeCell ref="B28:J28"/>
    <mergeCell ref="B29:J29"/>
    <mergeCell ref="B32:J32"/>
    <mergeCell ref="B33:J33"/>
    <mergeCell ref="B34:J34"/>
    <mergeCell ref="B35:J35"/>
    <mergeCell ref="B40:J40"/>
    <mergeCell ref="B41:J41"/>
    <mergeCell ref="B42:J42"/>
    <mergeCell ref="B43:J43"/>
    <mergeCell ref="B44:J44"/>
    <mergeCell ref="B45:J45"/>
    <mergeCell ref="B46:J46"/>
    <mergeCell ref="B47:J47"/>
    <mergeCell ref="B48:J48"/>
    <mergeCell ref="B50:J50"/>
    <mergeCell ref="B51:J51"/>
    <mergeCell ref="B52:J52"/>
    <mergeCell ref="B53:J53"/>
    <mergeCell ref="B54:J54"/>
    <mergeCell ref="B55:J55"/>
    <mergeCell ref="B56:J56"/>
    <mergeCell ref="B58:J58"/>
    <mergeCell ref="B59:J59"/>
    <mergeCell ref="B60:J60"/>
    <mergeCell ref="B61:J61"/>
    <mergeCell ref="B62:J62"/>
    <mergeCell ref="B63:J63"/>
    <mergeCell ref="B64:J64"/>
    <mergeCell ref="B65:J65"/>
    <mergeCell ref="B66:J66"/>
    <mergeCell ref="B67:J67"/>
    <mergeCell ref="B68:J68"/>
    <mergeCell ref="B69:J69"/>
    <mergeCell ref="B70:J70"/>
    <mergeCell ref="B71:J71"/>
    <mergeCell ref="B72:J72"/>
    <mergeCell ref="B73:J73"/>
    <mergeCell ref="B74:J74"/>
    <mergeCell ref="B75:J75"/>
    <mergeCell ref="B76:J76"/>
    <mergeCell ref="B77:J77"/>
    <mergeCell ref="B80:J80"/>
    <mergeCell ref="B81:J81"/>
    <mergeCell ref="B82:J82"/>
    <mergeCell ref="B83:J83"/>
    <mergeCell ref="B84:J84"/>
    <mergeCell ref="B85:J85"/>
    <mergeCell ref="B86:J86"/>
    <mergeCell ref="B87:J87"/>
    <mergeCell ref="B91:J91"/>
    <mergeCell ref="B92:J92"/>
    <mergeCell ref="B93:J93"/>
    <mergeCell ref="B94:J94"/>
    <mergeCell ref="B95:J95"/>
    <mergeCell ref="B96:J96"/>
    <mergeCell ref="B97:J97"/>
    <mergeCell ref="B98:J98"/>
    <mergeCell ref="B99:J99"/>
    <mergeCell ref="B100:J100"/>
    <mergeCell ref="B101:J101"/>
    <mergeCell ref="B102:J102"/>
    <mergeCell ref="B103:J103"/>
    <mergeCell ref="B104:J104"/>
    <mergeCell ref="B105:J105"/>
    <mergeCell ref="B106:J106"/>
    <mergeCell ref="B107:J107"/>
    <mergeCell ref="B108:J108"/>
    <mergeCell ref="B109:J109"/>
    <mergeCell ref="B110:J110"/>
    <mergeCell ref="B111:J111"/>
    <mergeCell ref="B112:J112"/>
    <mergeCell ref="B114:J114"/>
    <mergeCell ref="B115:J115"/>
    <mergeCell ref="B116:J116"/>
    <mergeCell ref="B117:J117"/>
    <mergeCell ref="B118:J118"/>
    <mergeCell ref="B119:J119"/>
    <mergeCell ref="B120:J120"/>
    <mergeCell ref="B121:J121"/>
    <mergeCell ref="B122:J122"/>
    <mergeCell ref="B124:J124"/>
    <mergeCell ref="A3:A5"/>
    <mergeCell ref="B3:B5"/>
    <mergeCell ref="C3:C5"/>
    <mergeCell ref="D3:D5"/>
    <mergeCell ref="E3:E5"/>
    <mergeCell ref="F3:F5"/>
    <mergeCell ref="G3:G5"/>
    <mergeCell ref="H3:H5"/>
    <mergeCell ref="I3:I5"/>
    <mergeCell ref="J3:J5"/>
    <mergeCell ref="K3:K5"/>
    <mergeCell ref="L4:L5"/>
    <mergeCell ref="M4:M5"/>
    <mergeCell ref="N3:N5"/>
    <mergeCell ref="O4:O5"/>
    <mergeCell ref="P4:P5"/>
    <mergeCell ref="Q4:Q5"/>
    <mergeCell ref="R4:R5"/>
    <mergeCell ref="S4:S5"/>
    <mergeCell ref="T4:T5"/>
    <mergeCell ref="U4:U5"/>
    <mergeCell ref="V4:V5"/>
    <mergeCell ref="W4:W5"/>
    <mergeCell ref="X4:X5"/>
    <mergeCell ref="Y4:Y5"/>
    <mergeCell ref="Z4:Z5"/>
    <mergeCell ref="AA4:AA5"/>
    <mergeCell ref="AB3:AB5"/>
    <mergeCell ref="AC3:AC5"/>
    <mergeCell ref="AD3:AD5"/>
    <mergeCell ref="AE3:AE5"/>
    <mergeCell ref="AF3:AF5"/>
  </mergeCells>
  <conditionalFormatting sqref="E36:F36">
    <cfRule type="expression" dxfId="0" priority="5">
      <formula>AND(COUNTIF(#REF!,E36)+COUNTIF(#REF!,E36)+COUNTIF(#REF!,E36)+COUNTIF(#REF!,E36)+COUNTIF(#REF!,E36)+COUNTIF(#REF!,E36)+COUNTIF(#REF!,E36)+COUNTIF(#REF!,E36)+COUNTIF(#REF!,E36)+COUNTIF(#REF!,E36)+COUNTIF(#REF!,E36)+COUNTIF(#REF!,E36)&gt;1,NOT(ISBLANK(E36)))</formula>
    </cfRule>
  </conditionalFormatting>
  <conditionalFormatting sqref="E37:F37">
    <cfRule type="expression" dxfId="0" priority="4">
      <formula>AND(COUNTIF(#REF!,E37)+COUNTIF(#REF!,E37)+COUNTIF(#REF!,E37)+COUNTIF(#REF!,E37)+COUNTIF(#REF!,E37)+COUNTIF(#REF!,E37)+COUNTIF(#REF!,E37)+COUNTIF(#REF!,E37)+COUNTIF(#REF!,E37)+COUNTIF(#REF!,E37)+COUNTIF(#REF!,E37)+COUNTIF(#REF!,E37)&gt;1,NOT(ISBLANK(E37)))</formula>
    </cfRule>
  </conditionalFormatting>
  <conditionalFormatting sqref="D38:F38">
    <cfRule type="expression" dxfId="0" priority="9">
      <formula>AND(COUNTIF(#REF!,D38)+COUNTIF(#REF!,D38)+COUNTIF(#REF!,D38)+COUNTIF(#REF!,D38)+COUNTIF(#REF!,D38)+COUNTIF(#REF!,D38)+COUNTIF(#REF!,D38)+COUNTIF(#REF!,D38)+COUNTIF(#REF!,D38)+COUNTIF(#REF!,D38)+COUNTIF(#REF!,D38)+COUNTIF(#REF!,D38)&gt;1,NOT(ISBLANK(D38)))</formula>
    </cfRule>
  </conditionalFormatting>
  <conditionalFormatting sqref="D39:F39">
    <cfRule type="expression" dxfId="0" priority="10">
      <formula>AND(COUNTIF(#REF!,D39)+COUNTIF(#REF!,D39)+COUNTIF(#REF!,D39)+COUNTIF(#REF!,D39)+COUNTIF(#REF!,D39)+COUNTIF(#REF!,D39)+COUNTIF(#REF!,D39)+COUNTIF(#REF!,D39)+COUNTIF(#REF!,D39)+COUNTIF(#REF!,D39)+COUNTIF(#REF!,D39)+COUNTIF(#REF!,D39)&gt;1,NOT(ISBLANK(D39)))</formula>
    </cfRule>
  </conditionalFormatting>
  <conditionalFormatting sqref="E78:F78">
    <cfRule type="expression" dxfId="0" priority="8">
      <formula>AND(COUNTIF(#REF!,E78)+COUNTIF(#REF!,E78)+COUNTIF(#REF!,E78)+COUNTIF(#REF!,E78)+COUNTIF(#REF!,E78)+COUNTIF(#REF!,E78)+COUNTIF(#REF!,E78)+COUNTIF(#REF!,E78)+COUNTIF(#REF!,E78)+COUNTIF(#REF!,E78)+COUNTIF(#REF!,E78)+COUNTIF(#REF!,E78)&gt;1,NOT(ISBLANK(E78)))</formula>
    </cfRule>
  </conditionalFormatting>
  <conditionalFormatting sqref="E79:F79">
    <cfRule type="expression" dxfId="0" priority="7">
      <formula>AND(COUNTIF(#REF!,E79)+COUNTIF(#REF!,E79)+COUNTIF(#REF!,E79)+COUNTIF(#REF!,E79)+COUNTIF(#REF!,E79)+COUNTIF(#REF!,E79)+COUNTIF(#REF!,E79)+COUNTIF(#REF!,E79)+COUNTIF(#REF!,E79)+COUNTIF(#REF!,E79)+COUNTIF(#REF!,E79)+COUNTIF(#REF!,E79)&gt;1,NOT(ISBLANK(E79)))</formula>
    </cfRule>
  </conditionalFormatting>
  <conditionalFormatting sqref="E88">
    <cfRule type="expression" dxfId="0" priority="3">
      <formula>AND(COUNTIF(#REF!,E88)+COUNTIF(#REF!,E88)+COUNTIF(#REF!,E88)+COUNTIF(#REF!,E88)+COUNTIF(#REF!,E88)+COUNTIF(#REF!,E88)+COUNTIF(#REF!,E88)+COUNTIF(#REF!,E88)+COUNTIF(#REF!,E88)+COUNTIF(#REF!,E88)+COUNTIF(#REF!,E88)+COUNTIF(#REF!,E88)&gt;1,NOT(ISBLANK(E88)))</formula>
    </cfRule>
  </conditionalFormatting>
  <conditionalFormatting sqref="E89">
    <cfRule type="expression" dxfId="0" priority="2">
      <formula>AND(COUNTIF(#REF!,E89)+COUNTIF(#REF!,E89)+COUNTIF(#REF!,E89)+COUNTIF(#REF!,E89)+COUNTIF(#REF!,E89)+COUNTIF(#REF!,E89)+COUNTIF(#REF!,E89)+COUNTIF(#REF!,E89)+COUNTIF(#REF!,E89)+COUNTIF(#REF!,E89)+COUNTIF(#REF!,E89)+COUNTIF(#REF!,E89)&gt;1,NOT(ISBLANK(E89)))</formula>
    </cfRule>
  </conditionalFormatting>
  <conditionalFormatting sqref="E90">
    <cfRule type="expression" dxfId="0" priority="1">
      <formula>AND(COUNTIF(#REF!,E90)+COUNTIF(#REF!,E90)+COUNTIF(#REF!,E90)+COUNTIF(#REF!,E90)+COUNTIF(#REF!,E90)+COUNTIF(#REF!,E90)+COUNTIF(#REF!,E90)+COUNTIF(#REF!,E90)+COUNTIF(#REF!,E90)+COUNTIF(#REF!,E90)+COUNTIF(#REF!,E90)+COUNTIF(#REF!,E90)&gt;1,NOT(ISBLANK(E90)))</formula>
    </cfRule>
  </conditionalFormatting>
  <conditionalFormatting sqref="D36:D37">
    <cfRule type="expression" dxfId="0" priority="11">
      <formula>AND(COUNTIF(#REF!,D36)+COUNTIF(#REF!,D36)+COUNTIF(#REF!,D36)+COUNTIF(#REF!,D36)+COUNTIF(#REF!,D36)+COUNTIF(#REF!,D36)+COUNTIF(#REF!,D36)+COUNTIF(#REF!,D36)+COUNTIF(#REF!,D36)+COUNTIF(#REF!,D36)+COUNTIF(#REF!,D36)+COUNTIF(#REF!,D36)&gt;1,NOT(ISBLANK(D36)))</formula>
    </cfRule>
  </conditionalFormatting>
  <printOptions horizontalCentered="1"/>
  <pageMargins left="0.0777777777777778" right="0.0777777777777778" top="0.313888888888889" bottom="0.275" header="0.235416666666667" footer="0.196527777777778"/>
  <pageSetup paperSize="9" scale="22" fitToHeight="0" orientation="landscape" horizontalDpi="600"/>
  <headerFooter>
    <oddFooter>&amp;C第 &amp;P 页，共 &amp;N 页</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O103"/>
  <sheetViews>
    <sheetView view="pageBreakPreview" zoomScale="70" zoomScaleNormal="100" zoomScaleSheetLayoutView="70" workbookViewId="0">
      <pane xSplit="1" ySplit="5" topLeftCell="B6" activePane="bottomRight" state="frozen"/>
      <selection/>
      <selection pane="topRight"/>
      <selection pane="bottomLeft"/>
      <selection pane="bottomRight" activeCell="U12" sqref="U12"/>
    </sheetView>
  </sheetViews>
  <sheetFormatPr defaultColWidth="8.8" defaultRowHeight="13.5"/>
  <cols>
    <col min="1" max="1" width="9.44166666666667" customWidth="1"/>
    <col min="2" max="2" width="36.25" customWidth="1"/>
    <col min="3" max="3" width="6.25" customWidth="1"/>
    <col min="4" max="4" width="10.7666666666667" customWidth="1"/>
    <col min="5" max="5" width="10.5583333333333" customWidth="1"/>
    <col min="6" max="6" width="14.6" customWidth="1"/>
    <col min="7" max="7" width="17.25" customWidth="1"/>
    <col min="8" max="21" width="8.8" hidden="1" customWidth="1"/>
  </cols>
  <sheetData>
    <row r="1" customFormat="1" spans="1:1">
      <c r="A1" s="80" t="s">
        <v>0</v>
      </c>
    </row>
    <row r="2" s="73" customFormat="1" ht="36" customHeight="1" spans="1:7">
      <c r="A2" s="81" t="s">
        <v>357</v>
      </c>
      <c r="B2" s="81"/>
      <c r="C2" s="81"/>
      <c r="D2" s="81"/>
      <c r="E2" s="81"/>
      <c r="F2" s="81"/>
      <c r="G2" s="81"/>
    </row>
    <row r="3" s="74" customFormat="1" ht="21" customHeight="1" spans="1:7">
      <c r="A3" s="82" t="s">
        <v>3</v>
      </c>
      <c r="B3" s="82" t="s">
        <v>276</v>
      </c>
      <c r="C3" s="82" t="s">
        <v>277</v>
      </c>
      <c r="D3" s="83" t="s">
        <v>278</v>
      </c>
      <c r="E3" s="84"/>
      <c r="F3" s="85" t="s">
        <v>279</v>
      </c>
      <c r="G3" s="86"/>
    </row>
    <row r="4" s="74" customFormat="1" ht="35" customHeight="1" spans="1:7">
      <c r="A4" s="82"/>
      <c r="B4" s="82"/>
      <c r="C4" s="87"/>
      <c r="D4" s="82" t="s">
        <v>280</v>
      </c>
      <c r="E4" s="88" t="s">
        <v>281</v>
      </c>
      <c r="F4" s="85" t="s">
        <v>282</v>
      </c>
      <c r="G4" s="86" t="s">
        <v>283</v>
      </c>
    </row>
    <row r="5" s="75" customFormat="1" ht="23" customHeight="1" spans="1:12">
      <c r="A5" s="30" t="s">
        <v>38</v>
      </c>
      <c r="B5" s="31"/>
      <c r="C5" s="89">
        <f t="shared" ref="C5:G5" si="0">C6+C41+C58+C81+C89+C96+C99</f>
        <v>20</v>
      </c>
      <c r="D5" s="89" t="e">
        <f t="shared" si="0"/>
        <v>#VALUE!</v>
      </c>
      <c r="E5" s="89" t="e">
        <f t="shared" si="0"/>
        <v>#VALUE!</v>
      </c>
      <c r="F5" s="89">
        <f t="shared" si="0"/>
        <v>16281.41</v>
      </c>
      <c r="G5" s="90">
        <f t="shared" si="0"/>
        <v>1</v>
      </c>
      <c r="K5" s="105">
        <v>0</v>
      </c>
      <c r="L5" s="75">
        <v>100</v>
      </c>
    </row>
    <row r="6" s="76" customFormat="1" ht="14.25" spans="1:15">
      <c r="A6" s="91" t="s">
        <v>39</v>
      </c>
      <c r="B6" s="92" t="s">
        <v>40</v>
      </c>
      <c r="C6" s="93">
        <f t="shared" ref="C6:F6" si="1">C7+C21+C26+C30+C35+C14</f>
        <v>12</v>
      </c>
      <c r="D6" s="93" t="e">
        <f t="shared" si="1"/>
        <v>#VALUE!</v>
      </c>
      <c r="E6" s="93" t="e">
        <f t="shared" si="1"/>
        <v>#VALUE!</v>
      </c>
      <c r="F6" s="93">
        <f t="shared" si="1"/>
        <v>10560</v>
      </c>
      <c r="G6" s="94">
        <f>F6/$F$5</f>
        <v>0.648592474484704</v>
      </c>
      <c r="H6" s="73"/>
      <c r="I6" s="73"/>
      <c r="J6" s="73"/>
      <c r="K6" s="106">
        <v>0</v>
      </c>
      <c r="L6" s="76">
        <v>72.94</v>
      </c>
      <c r="M6" s="76" t="s">
        <v>284</v>
      </c>
      <c r="N6" s="76" t="s">
        <v>285</v>
      </c>
      <c r="O6" s="76" t="str">
        <f>N6&amp;B6&amp;"类项目"&amp;C6&amp;"个项目，计划投资"&amp;F6&amp;"万元，投资占比"&amp;L6&amp;M6&amp;"。"</f>
        <v>（一）产业发展类项目12个项目，计划投资10560万元，投资占比72.94%。</v>
      </c>
    </row>
    <row r="7" s="77" customFormat="1" ht="14.25" spans="1:15">
      <c r="A7" s="95" t="s">
        <v>41</v>
      </c>
      <c r="B7" s="96" t="s">
        <v>42</v>
      </c>
      <c r="C7" s="338">
        <v>1</v>
      </c>
      <c r="D7" s="338">
        <v>5280</v>
      </c>
      <c r="E7" s="338" t="s">
        <v>23</v>
      </c>
      <c r="F7" s="338">
        <v>2500</v>
      </c>
      <c r="G7" s="94">
        <f>F7/$F$5</f>
        <v>0.153549354754901</v>
      </c>
      <c r="H7" s="73"/>
      <c r="I7" s="73"/>
      <c r="J7" s="73"/>
      <c r="K7" s="106">
        <v>0</v>
      </c>
      <c r="N7" s="107" t="s">
        <v>286</v>
      </c>
      <c r="O7" s="77" t="str">
        <f>N7&amp;B7&amp;C7&amp;"个，计划投资"&amp;F7&amp;"万元，其中："</f>
        <v>1.产业到户奖补1个，计划投资2500万元，其中：</v>
      </c>
    </row>
    <row r="8" s="73" customFormat="1" ht="14.25" spans="1:15">
      <c r="A8" s="99" t="s">
        <v>58</v>
      </c>
      <c r="B8" s="100" t="s">
        <v>59</v>
      </c>
      <c r="C8" s="100"/>
      <c r="D8" s="100"/>
      <c r="E8" s="100"/>
      <c r="F8" s="100"/>
      <c r="G8" s="94"/>
      <c r="H8" s="100"/>
      <c r="I8" s="100"/>
      <c r="J8" s="100"/>
      <c r="K8" s="108"/>
      <c r="O8" s="73" t="str">
        <f t="shared" ref="O8:O11" si="2">B8&amp;C8&amp;"个项目，建设规模"&amp;E8&amp;D8&amp;"，计划投资"&amp;F8&amp;"万元；"</f>
        <v>种植业个项目，建设规模，计划投资万元；</v>
      </c>
    </row>
    <row r="9" s="73" customFormat="1" ht="14.25" spans="1:15">
      <c r="A9" s="99" t="s">
        <v>58</v>
      </c>
      <c r="B9" s="100" t="s">
        <v>60</v>
      </c>
      <c r="C9" s="100"/>
      <c r="D9" s="100"/>
      <c r="E9" s="100"/>
      <c r="F9" s="100"/>
      <c r="G9" s="94"/>
      <c r="H9" s="100"/>
      <c r="I9" s="100"/>
      <c r="J9" s="100"/>
      <c r="K9" s="108"/>
      <c r="O9" s="73" t="str">
        <f t="shared" si="2"/>
        <v>畜牧业个项目，建设规模，计划投资万元；</v>
      </c>
    </row>
    <row r="10" s="73" customFormat="1" ht="14.25" spans="1:11">
      <c r="A10" s="99" t="s">
        <v>58</v>
      </c>
      <c r="B10" s="100" t="s">
        <v>61</v>
      </c>
      <c r="C10" s="100"/>
      <c r="D10" s="100"/>
      <c r="E10" s="100"/>
      <c r="F10" s="100"/>
      <c r="G10" s="94"/>
      <c r="H10" s="100"/>
      <c r="I10" s="100"/>
      <c r="J10" s="100"/>
      <c r="K10" s="108"/>
    </row>
    <row r="11" s="73" customFormat="1" ht="14.25" spans="1:15">
      <c r="A11" s="99" t="s">
        <v>58</v>
      </c>
      <c r="B11" s="100" t="s">
        <v>62</v>
      </c>
      <c r="C11" s="100"/>
      <c r="D11" s="100"/>
      <c r="E11" s="100"/>
      <c r="F11" s="100"/>
      <c r="G11" s="94"/>
      <c r="H11" s="100"/>
      <c r="I11" s="100"/>
      <c r="J11" s="100"/>
      <c r="K11" s="108"/>
      <c r="O11" s="73" t="str">
        <f t="shared" si="2"/>
        <v>渔业个项目，建设规模，计划投资万元；</v>
      </c>
    </row>
    <row r="12" s="73" customFormat="1" ht="14.25" spans="1:15">
      <c r="A12" s="99" t="s">
        <v>58</v>
      </c>
      <c r="B12" s="100" t="s">
        <v>63</v>
      </c>
      <c r="C12" s="100"/>
      <c r="D12" s="100"/>
      <c r="E12" s="100"/>
      <c r="F12" s="100"/>
      <c r="G12" s="94"/>
      <c r="H12" s="100"/>
      <c r="I12" s="100"/>
      <c r="J12" s="100"/>
      <c r="K12" s="108"/>
      <c r="O12" s="73" t="str">
        <f>B12&amp;C12&amp;"个项目，建设规模"&amp;E12&amp;D12&amp;"，计划投资"&amp;F12&amp;"万元。"</f>
        <v>庭院经济个项目，建设规模，计划投资万元。</v>
      </c>
    </row>
    <row r="13" customFormat="1" spans="1:11">
      <c r="A13" s="99" t="s">
        <v>58</v>
      </c>
      <c r="B13" s="100" t="s">
        <v>64</v>
      </c>
      <c r="C13" s="100"/>
      <c r="D13" s="100"/>
      <c r="E13" s="100"/>
      <c r="F13" s="100"/>
      <c r="G13" s="94"/>
      <c r="H13" s="100"/>
      <c r="I13" s="100"/>
      <c r="J13" s="100"/>
      <c r="K13" s="108"/>
    </row>
    <row r="14" customFormat="1" spans="1:11">
      <c r="A14" s="95" t="s">
        <v>41</v>
      </c>
      <c r="B14" s="95" t="s">
        <v>46</v>
      </c>
      <c r="C14" s="99">
        <f t="shared" ref="C14:F14" si="3">C15+C16+C17+C18+C19+C20</f>
        <v>4</v>
      </c>
      <c r="D14" s="99" t="e">
        <f t="shared" si="3"/>
        <v>#VALUE!</v>
      </c>
      <c r="E14" s="99">
        <f t="shared" si="3"/>
        <v>2983</v>
      </c>
      <c r="F14" s="99">
        <f t="shared" si="3"/>
        <v>2700</v>
      </c>
      <c r="G14" s="94">
        <f>F14/$F$5</f>
        <v>0.165833303135294</v>
      </c>
      <c r="H14" s="99"/>
      <c r="I14" s="99"/>
      <c r="J14" s="99"/>
      <c r="K14" s="108"/>
    </row>
    <row r="15" customFormat="1" spans="1:11">
      <c r="A15" s="99" t="s">
        <v>58</v>
      </c>
      <c r="B15" s="99" t="s">
        <v>65</v>
      </c>
      <c r="C15" s="99"/>
      <c r="D15" s="99"/>
      <c r="E15" s="99"/>
      <c r="F15" s="99"/>
      <c r="G15" s="94"/>
      <c r="H15" s="99"/>
      <c r="I15" s="99"/>
      <c r="J15" s="99"/>
      <c r="K15" s="108"/>
    </row>
    <row r="16" customFormat="1" spans="1:11">
      <c r="A16" s="99" t="s">
        <v>58</v>
      </c>
      <c r="B16" s="99" t="s">
        <v>66</v>
      </c>
      <c r="C16" s="99">
        <v>1</v>
      </c>
      <c r="D16" s="99" t="s">
        <v>287</v>
      </c>
      <c r="E16" s="99">
        <v>3</v>
      </c>
      <c r="F16" s="99">
        <v>1156</v>
      </c>
      <c r="G16" s="94">
        <f>F16/$F$5</f>
        <v>0.0710012216386664</v>
      </c>
      <c r="H16" s="99"/>
      <c r="I16" s="99"/>
      <c r="J16" s="99"/>
      <c r="K16" s="108"/>
    </row>
    <row r="17" customFormat="1" spans="1:11">
      <c r="A17" s="99" t="s">
        <v>58</v>
      </c>
      <c r="B17" s="99" t="s">
        <v>75</v>
      </c>
      <c r="C17" s="99"/>
      <c r="D17" s="99"/>
      <c r="E17" s="99"/>
      <c r="F17" s="99"/>
      <c r="G17" s="94"/>
      <c r="H17" s="99"/>
      <c r="I17" s="99"/>
      <c r="J17" s="99"/>
      <c r="K17" s="108"/>
    </row>
    <row r="18" customFormat="1" spans="1:11">
      <c r="A18" s="99" t="s">
        <v>58</v>
      </c>
      <c r="B18" s="99" t="s">
        <v>76</v>
      </c>
      <c r="C18" s="99">
        <v>3</v>
      </c>
      <c r="D18" s="99" t="s">
        <v>288</v>
      </c>
      <c r="E18" s="99">
        <v>2980</v>
      </c>
      <c r="F18" s="99">
        <v>1544</v>
      </c>
      <c r="G18" s="94">
        <f>F18/$F$5</f>
        <v>0.0948320814966271</v>
      </c>
      <c r="H18" s="99"/>
      <c r="I18" s="99"/>
      <c r="J18" s="99"/>
      <c r="K18" s="108"/>
    </row>
    <row r="19" customFormat="1" spans="1:11">
      <c r="A19" s="99" t="s">
        <v>58</v>
      </c>
      <c r="B19" s="99" t="s">
        <v>95</v>
      </c>
      <c r="C19" s="99"/>
      <c r="D19" s="99"/>
      <c r="E19" s="99"/>
      <c r="F19" s="99"/>
      <c r="G19" s="94"/>
      <c r="H19" s="99"/>
      <c r="I19" s="99"/>
      <c r="J19" s="99"/>
      <c r="K19" s="108"/>
    </row>
    <row r="20" customFormat="1" spans="1:11">
      <c r="A20" s="99" t="s">
        <v>58</v>
      </c>
      <c r="B20" s="99" t="s">
        <v>96</v>
      </c>
      <c r="C20" s="99"/>
      <c r="D20" s="99"/>
      <c r="E20" s="99"/>
      <c r="F20" s="99"/>
      <c r="G20" s="94"/>
      <c r="H20" s="99"/>
      <c r="I20" s="99"/>
      <c r="J20" s="99"/>
      <c r="K20" s="108"/>
    </row>
    <row r="21" s="78" customFormat="1" spans="1:15">
      <c r="A21" s="95" t="s">
        <v>41</v>
      </c>
      <c r="B21" s="96" t="s">
        <v>104</v>
      </c>
      <c r="C21" s="101">
        <f t="shared" ref="C21:F21" si="4">C22+C23+C24+C25</f>
        <v>2</v>
      </c>
      <c r="D21" s="101" t="e">
        <f t="shared" si="4"/>
        <v>#VALUE!</v>
      </c>
      <c r="E21" s="101">
        <f t="shared" si="4"/>
        <v>1000</v>
      </c>
      <c r="F21" s="101">
        <f t="shared" si="4"/>
        <v>650</v>
      </c>
      <c r="G21" s="94">
        <f>F21/$F$5</f>
        <v>0.0399228322362744</v>
      </c>
      <c r="H21"/>
      <c r="I21"/>
      <c r="J21"/>
      <c r="K21" s="108">
        <v>0</v>
      </c>
      <c r="N21" s="109" t="s">
        <v>290</v>
      </c>
      <c r="O21" s="78" t="str">
        <f>N21&amp;B21&amp;C21&amp;"个，计划投资"&amp;F21&amp;"万元，其中："</f>
        <v>2.加工流通项目2个，计划投资650万元，其中：</v>
      </c>
    </row>
    <row r="22" customFormat="1" spans="1:11">
      <c r="A22" s="99" t="s">
        <v>58</v>
      </c>
      <c r="B22" s="100" t="s">
        <v>105</v>
      </c>
      <c r="C22" s="100"/>
      <c r="D22" s="100"/>
      <c r="E22" s="100"/>
      <c r="F22" s="100"/>
      <c r="G22" s="94"/>
      <c r="H22" s="100"/>
      <c r="I22" s="100"/>
      <c r="J22" s="100"/>
      <c r="K22" s="108"/>
    </row>
    <row r="23" customFormat="1" spans="1:11">
      <c r="A23" s="99" t="s">
        <v>58</v>
      </c>
      <c r="B23" s="100" t="s">
        <v>106</v>
      </c>
      <c r="C23" s="100">
        <v>2</v>
      </c>
      <c r="D23" s="100" t="s">
        <v>358</v>
      </c>
      <c r="E23" s="100">
        <v>1000</v>
      </c>
      <c r="F23" s="100">
        <v>650</v>
      </c>
      <c r="G23" s="94">
        <f>F23/$F$5</f>
        <v>0.0399228322362744</v>
      </c>
      <c r="H23" s="100"/>
      <c r="I23" s="100"/>
      <c r="J23" s="100"/>
      <c r="K23" s="108"/>
    </row>
    <row r="24" customFormat="1" spans="1:15">
      <c r="A24" s="99" t="s">
        <v>58</v>
      </c>
      <c r="B24" s="100" t="s">
        <v>117</v>
      </c>
      <c r="C24" s="100"/>
      <c r="D24" s="100"/>
      <c r="E24" s="100"/>
      <c r="F24" s="100"/>
      <c r="G24" s="94"/>
      <c r="H24" s="100"/>
      <c r="I24" s="100"/>
      <c r="J24" s="100"/>
      <c r="K24" s="108"/>
      <c r="O24" t="str">
        <f>B24&amp;C24&amp;"个项目，建设规模"&amp;E24&amp;D24&amp;"，计划投资"&amp;F24&amp;"万元。"</f>
        <v>市场建设和农村电商物流个项目，建设规模，计划投资万元。</v>
      </c>
    </row>
    <row r="25" customFormat="1" spans="1:11">
      <c r="A25" s="99" t="s">
        <v>58</v>
      </c>
      <c r="B25" s="100" t="s">
        <v>118</v>
      </c>
      <c r="C25" s="100"/>
      <c r="D25" s="100"/>
      <c r="E25" s="100"/>
      <c r="F25" s="100"/>
      <c r="G25" s="94"/>
      <c r="H25" s="100"/>
      <c r="I25" s="100"/>
      <c r="J25" s="100"/>
      <c r="K25" s="108"/>
    </row>
    <row r="26" s="78" customFormat="1" spans="1:15">
      <c r="A26" s="95" t="s">
        <v>41</v>
      </c>
      <c r="B26" s="96" t="s">
        <v>119</v>
      </c>
      <c r="C26" s="101">
        <f t="shared" ref="C26:F26" si="5">C27+C28+C29</f>
        <v>4</v>
      </c>
      <c r="D26" s="101" t="e">
        <f t="shared" si="5"/>
        <v>#VALUE!</v>
      </c>
      <c r="E26" s="101">
        <f t="shared" si="5"/>
        <v>25.507</v>
      </c>
      <c r="F26" s="101">
        <f t="shared" si="5"/>
        <v>4460</v>
      </c>
      <c r="G26" s="94">
        <f>F26/$F$5</f>
        <v>0.273932048882744</v>
      </c>
      <c r="H26"/>
      <c r="I26"/>
      <c r="J26"/>
      <c r="K26" s="108">
        <v>0</v>
      </c>
      <c r="N26" s="109" t="s">
        <v>291</v>
      </c>
      <c r="O26" s="78" t="str">
        <f>N26&amp;B26&amp;C26&amp;"个，计划投资"&amp;F26&amp;"万元，其中："</f>
        <v>3.配套基础设施项目4个，计划投资4460万元，其中：</v>
      </c>
    </row>
    <row r="27" customFormat="1" ht="24" spans="1:15">
      <c r="A27" s="99" t="s">
        <v>58</v>
      </c>
      <c r="B27" s="100" t="s">
        <v>120</v>
      </c>
      <c r="C27" s="102">
        <v>4</v>
      </c>
      <c r="D27" s="102" t="s">
        <v>292</v>
      </c>
      <c r="E27" s="102">
        <v>25.507</v>
      </c>
      <c r="F27" s="102">
        <v>4460</v>
      </c>
      <c r="G27" s="94">
        <f>F27/$F$5</f>
        <v>0.273932048882744</v>
      </c>
      <c r="K27" s="108"/>
      <c r="O27" t="str">
        <f>B27&amp;C27&amp;"个项目，建设规模"&amp;E27&amp;D27&amp;"，计划投资"&amp;F27&amp;"万元；"</f>
        <v>小型农田水利设施建设(排碱渠、节水灌溉、防渗渠建设、其它乡村振兴有关的农田水利建设)4个项目，建设规模25.507公里，计划投资4460万元；</v>
      </c>
    </row>
    <row r="28" customFormat="1" spans="1:15">
      <c r="A28" s="99" t="s">
        <v>58</v>
      </c>
      <c r="B28" s="100" t="s">
        <v>149</v>
      </c>
      <c r="C28" s="102"/>
      <c r="D28" s="102"/>
      <c r="E28" s="102"/>
      <c r="F28" s="102"/>
      <c r="G28" s="94"/>
      <c r="K28" s="108"/>
      <c r="O28" t="str">
        <f>B28&amp;C28&amp;"个项目，建设规模"&amp;E28&amp;D28&amp;"，计划投资"&amp;F28&amp;"万元；"</f>
        <v>产业园（区）个项目，建设规模，计划投资万元；</v>
      </c>
    </row>
    <row r="29" customFormat="1" spans="1:15">
      <c r="A29" s="99" t="s">
        <v>58</v>
      </c>
      <c r="B29" s="100" t="s">
        <v>150</v>
      </c>
      <c r="C29" s="102"/>
      <c r="D29" s="102"/>
      <c r="E29" s="102"/>
      <c r="F29" s="102"/>
      <c r="G29" s="94"/>
      <c r="K29" s="108"/>
      <c r="O29" t="str">
        <f>B29&amp;C29&amp;"个项目，建设规模"&amp;E29&amp;D29&amp;"，计划投资"&amp;F29&amp;"万元。"</f>
        <v>其他（合作社补助、壮大村集体经济）个项目，建设规模，计划投资万元。</v>
      </c>
    </row>
    <row r="30" s="78" customFormat="1" spans="1:14">
      <c r="A30" s="95" t="s">
        <v>41</v>
      </c>
      <c r="B30" s="96" t="s">
        <v>151</v>
      </c>
      <c r="C30" s="101">
        <f t="shared" ref="C30:F30" si="6">C31+C32+C33+C34</f>
        <v>0</v>
      </c>
      <c r="D30" s="101">
        <f t="shared" si="6"/>
        <v>0</v>
      </c>
      <c r="E30" s="101">
        <f t="shared" si="6"/>
        <v>0</v>
      </c>
      <c r="F30" s="101">
        <f t="shared" si="6"/>
        <v>0</v>
      </c>
      <c r="G30" s="94"/>
      <c r="H30"/>
      <c r="I30"/>
      <c r="J30"/>
      <c r="K30" s="108">
        <v>0</v>
      </c>
      <c r="N30" s="109"/>
    </row>
    <row r="31" customFormat="1" spans="1:11">
      <c r="A31" s="99" t="s">
        <v>58</v>
      </c>
      <c r="B31" s="100" t="s">
        <v>152</v>
      </c>
      <c r="C31" s="102"/>
      <c r="D31" s="102"/>
      <c r="E31" s="102"/>
      <c r="F31" s="102"/>
      <c r="G31" s="94"/>
      <c r="K31" s="108"/>
    </row>
    <row r="32" customFormat="1" spans="1:11">
      <c r="A32" s="99" t="s">
        <v>58</v>
      </c>
      <c r="B32" s="100" t="s">
        <v>153</v>
      </c>
      <c r="C32" s="102"/>
      <c r="D32" s="102"/>
      <c r="E32" s="102"/>
      <c r="F32" s="102"/>
      <c r="G32" s="94"/>
      <c r="K32" s="108"/>
    </row>
    <row r="33" customFormat="1" spans="1:11">
      <c r="A33" s="99" t="s">
        <v>58</v>
      </c>
      <c r="B33" s="100" t="s">
        <v>154</v>
      </c>
      <c r="C33" s="102"/>
      <c r="D33" s="102"/>
      <c r="E33" s="102"/>
      <c r="F33" s="102"/>
      <c r="G33" s="94"/>
      <c r="K33" s="108"/>
    </row>
    <row r="34" customFormat="1" spans="1:11">
      <c r="A34" s="99" t="s">
        <v>58</v>
      </c>
      <c r="B34" s="100" t="s">
        <v>155</v>
      </c>
      <c r="C34" s="102"/>
      <c r="D34" s="102"/>
      <c r="E34" s="102"/>
      <c r="F34" s="102"/>
      <c r="G34" s="94"/>
      <c r="K34" s="108"/>
    </row>
    <row r="35" s="78" customFormat="1" spans="1:15">
      <c r="A35" s="95" t="s">
        <v>41</v>
      </c>
      <c r="B35" s="96" t="s">
        <v>156</v>
      </c>
      <c r="C35" s="101">
        <f t="shared" ref="C35:F35" si="7">C36+C37+C38+C39+C40</f>
        <v>1</v>
      </c>
      <c r="D35" s="101" t="e">
        <f t="shared" si="7"/>
        <v>#VALUE!</v>
      </c>
      <c r="E35" s="101">
        <f t="shared" si="7"/>
        <v>1300</v>
      </c>
      <c r="F35" s="101">
        <f t="shared" si="7"/>
        <v>250</v>
      </c>
      <c r="G35" s="94">
        <f>F35/$F$5</f>
        <v>0.0153549354754901</v>
      </c>
      <c r="H35"/>
      <c r="I35"/>
      <c r="J35"/>
      <c r="K35" s="108">
        <v>0</v>
      </c>
      <c r="N35" s="109" t="s">
        <v>293</v>
      </c>
      <c r="O35" s="78" t="str">
        <f>N35&amp;B35&amp;C35&amp;"个，计划投资"&amp;F35&amp;"万元，其中："</f>
        <v>4.金融保险配套项目1个，计划投资250万元，其中：</v>
      </c>
    </row>
    <row r="36" customFormat="1" spans="1:15">
      <c r="A36" s="99" t="s">
        <v>58</v>
      </c>
      <c r="B36" s="100" t="s">
        <v>157</v>
      </c>
      <c r="C36" s="102">
        <v>1</v>
      </c>
      <c r="D36" s="102" t="s">
        <v>23</v>
      </c>
      <c r="E36" s="102">
        <v>1300</v>
      </c>
      <c r="F36" s="102">
        <v>250</v>
      </c>
      <c r="G36" s="94">
        <f>F36/$F$5</f>
        <v>0.0153549354754901</v>
      </c>
      <c r="K36" s="108"/>
      <c r="O36" t="str">
        <f>B36&amp;C36&amp;"个项目，建设规模"&amp;E36&amp;D36&amp;"，计划投资"&amp;F36&amp;"万元。"</f>
        <v>小额贷款贴息1个项目，建设规模1300户，计划投资250万元。</v>
      </c>
    </row>
    <row r="37" customFormat="1" spans="1:11">
      <c r="A37" s="99" t="s">
        <v>58</v>
      </c>
      <c r="B37" s="100" t="s">
        <v>164</v>
      </c>
      <c r="C37" s="102"/>
      <c r="D37" s="102"/>
      <c r="E37" s="102"/>
      <c r="F37" s="102"/>
      <c r="G37" s="94"/>
      <c r="K37" s="108"/>
    </row>
    <row r="38" customFormat="1" spans="1:11">
      <c r="A38" s="99" t="s">
        <v>58</v>
      </c>
      <c r="B38" s="100" t="s">
        <v>165</v>
      </c>
      <c r="C38" s="102"/>
      <c r="D38" s="102"/>
      <c r="E38" s="102"/>
      <c r="F38" s="102"/>
      <c r="G38" s="94"/>
      <c r="K38" s="108"/>
    </row>
    <row r="39" customFormat="1" spans="1:11">
      <c r="A39" s="99" t="s">
        <v>58</v>
      </c>
      <c r="B39" s="100" t="s">
        <v>166</v>
      </c>
      <c r="C39" s="102"/>
      <c r="D39" s="102"/>
      <c r="E39" s="102"/>
      <c r="F39" s="102"/>
      <c r="G39" s="94"/>
      <c r="K39" s="108"/>
    </row>
    <row r="40" customFormat="1" spans="1:11">
      <c r="A40" s="99" t="s">
        <v>58</v>
      </c>
      <c r="B40" s="100" t="s">
        <v>167</v>
      </c>
      <c r="C40" s="102"/>
      <c r="D40" s="102"/>
      <c r="E40" s="102"/>
      <c r="F40" s="102"/>
      <c r="G40" s="94"/>
      <c r="K40" s="108"/>
    </row>
    <row r="41" s="79" customFormat="1" spans="1:15">
      <c r="A41" s="91" t="s">
        <v>39</v>
      </c>
      <c r="B41" s="92" t="s">
        <v>168</v>
      </c>
      <c r="C41" s="103">
        <f t="shared" ref="C41:F41" si="8">C42+C45+C49+C52+C56</f>
        <v>1</v>
      </c>
      <c r="D41" s="103" t="e">
        <f t="shared" si="8"/>
        <v>#VALUE!</v>
      </c>
      <c r="E41" s="103">
        <f t="shared" si="8"/>
        <v>0</v>
      </c>
      <c r="F41" s="103">
        <f t="shared" si="8"/>
        <v>100</v>
      </c>
      <c r="G41" s="94">
        <f>F41/$F$5</f>
        <v>0.00614197419019606</v>
      </c>
      <c r="H41"/>
      <c r="I41"/>
      <c r="J41"/>
      <c r="K41" s="108">
        <v>0</v>
      </c>
      <c r="L41" s="110">
        <v>0.7</v>
      </c>
      <c r="M41" s="110" t="s">
        <v>284</v>
      </c>
      <c r="N41" s="110" t="s">
        <v>294</v>
      </c>
      <c r="O41" s="110" t="str">
        <f>N41&amp;B41&amp;"类项目"&amp;C41&amp;"个项目，计划投资"&amp;F41&amp;"万元，投资占比"&amp;L41&amp;M41&amp;"。"</f>
        <v>（二）就业项目类项目1个项目，计划投资100万元，投资占比0.7%。</v>
      </c>
    </row>
    <row r="42" s="78" customFormat="1" spans="1:14">
      <c r="A42" s="95" t="s">
        <v>41</v>
      </c>
      <c r="B42" s="96" t="s">
        <v>169</v>
      </c>
      <c r="C42" s="101">
        <f t="shared" ref="C42:F42" si="9">C43+C44</f>
        <v>1</v>
      </c>
      <c r="D42" s="101" t="e">
        <f t="shared" si="9"/>
        <v>#VALUE!</v>
      </c>
      <c r="E42" s="101">
        <f t="shared" si="9"/>
        <v>0</v>
      </c>
      <c r="F42" s="101">
        <f t="shared" si="9"/>
        <v>100</v>
      </c>
      <c r="G42" s="94">
        <f>F42/$F$5</f>
        <v>0.00614197419019606</v>
      </c>
      <c r="H42"/>
      <c r="I42"/>
      <c r="J42"/>
      <c r="K42" s="108">
        <v>0</v>
      </c>
      <c r="N42" s="109"/>
    </row>
    <row r="43" customFormat="1" spans="1:11">
      <c r="A43" s="99" t="s">
        <v>58</v>
      </c>
      <c r="B43" s="100" t="s">
        <v>170</v>
      </c>
      <c r="C43" s="102">
        <v>1</v>
      </c>
      <c r="D43" s="102" t="s">
        <v>24</v>
      </c>
      <c r="E43" s="102"/>
      <c r="F43" s="102">
        <v>100</v>
      </c>
      <c r="G43" s="94">
        <f>F43/$F$5</f>
        <v>0.00614197419019606</v>
      </c>
      <c r="K43" s="108"/>
    </row>
    <row r="44" customFormat="1" spans="1:11">
      <c r="A44" s="99" t="s">
        <v>58</v>
      </c>
      <c r="B44" s="100" t="s">
        <v>179</v>
      </c>
      <c r="C44" s="102"/>
      <c r="D44" s="102"/>
      <c r="E44" s="102"/>
      <c r="F44" s="102"/>
      <c r="G44" s="94"/>
      <c r="K44" s="108"/>
    </row>
    <row r="45" s="78" customFormat="1" spans="1:14">
      <c r="A45" s="95" t="s">
        <v>41</v>
      </c>
      <c r="B45" s="96" t="s">
        <v>180</v>
      </c>
      <c r="C45" s="101"/>
      <c r="D45" s="101"/>
      <c r="E45" s="101"/>
      <c r="F45" s="101"/>
      <c r="G45" s="94"/>
      <c r="H45"/>
      <c r="I45"/>
      <c r="J45"/>
      <c r="K45" s="108">
        <v>0</v>
      </c>
      <c r="N45" s="109"/>
    </row>
    <row r="46" customFormat="1" spans="1:11">
      <c r="A46" s="99" t="s">
        <v>58</v>
      </c>
      <c r="B46" s="100" t="s">
        <v>181</v>
      </c>
      <c r="C46" s="102"/>
      <c r="D46" s="102"/>
      <c r="E46" s="102"/>
      <c r="F46" s="102"/>
      <c r="G46" s="94"/>
      <c r="K46" s="108"/>
    </row>
    <row r="47" customFormat="1" spans="1:11">
      <c r="A47" s="99" t="s">
        <v>58</v>
      </c>
      <c r="B47" s="100" t="s">
        <v>182</v>
      </c>
      <c r="C47" s="102"/>
      <c r="D47" s="102"/>
      <c r="E47" s="102"/>
      <c r="F47" s="102"/>
      <c r="G47" s="94"/>
      <c r="K47" s="108"/>
    </row>
    <row r="48" customFormat="1" spans="1:11">
      <c r="A48" s="99" t="s">
        <v>58</v>
      </c>
      <c r="B48" s="100" t="s">
        <v>183</v>
      </c>
      <c r="C48" s="102"/>
      <c r="D48" s="102"/>
      <c r="E48" s="102"/>
      <c r="F48" s="102"/>
      <c r="G48" s="94"/>
      <c r="K48" s="108"/>
    </row>
    <row r="49" s="78" customFormat="1" spans="1:14">
      <c r="A49" s="95" t="s">
        <v>41</v>
      </c>
      <c r="B49" s="96" t="s">
        <v>184</v>
      </c>
      <c r="C49" s="101"/>
      <c r="D49" s="101"/>
      <c r="E49" s="101"/>
      <c r="F49" s="101"/>
      <c r="G49" s="94"/>
      <c r="H49"/>
      <c r="I49"/>
      <c r="J49"/>
      <c r="K49" s="108">
        <v>0</v>
      </c>
      <c r="N49" s="109"/>
    </row>
    <row r="50" customFormat="1" spans="1:11">
      <c r="A50" s="99" t="s">
        <v>58</v>
      </c>
      <c r="B50" s="100" t="s">
        <v>185</v>
      </c>
      <c r="C50" s="102"/>
      <c r="D50" s="102"/>
      <c r="E50" s="102"/>
      <c r="F50" s="102"/>
      <c r="G50" s="94"/>
      <c r="K50" s="108"/>
    </row>
    <row r="51" customFormat="1" spans="1:11">
      <c r="A51" s="99" t="s">
        <v>58</v>
      </c>
      <c r="B51" s="100" t="s">
        <v>186</v>
      </c>
      <c r="C51" s="102"/>
      <c r="D51" s="102"/>
      <c r="E51" s="102"/>
      <c r="F51" s="102"/>
      <c r="G51" s="94"/>
      <c r="K51" s="108"/>
    </row>
    <row r="52" s="78" customFormat="1" spans="1:14">
      <c r="A52" s="95" t="s">
        <v>41</v>
      </c>
      <c r="B52" s="96" t="s">
        <v>187</v>
      </c>
      <c r="C52" s="101"/>
      <c r="D52" s="101"/>
      <c r="E52" s="101"/>
      <c r="F52" s="101"/>
      <c r="G52" s="94"/>
      <c r="H52"/>
      <c r="I52"/>
      <c r="J52"/>
      <c r="K52" s="108">
        <v>0</v>
      </c>
      <c r="N52" s="109"/>
    </row>
    <row r="53" customFormat="1" spans="1:11">
      <c r="A53" s="99" t="s">
        <v>58</v>
      </c>
      <c r="B53" s="100" t="s">
        <v>188</v>
      </c>
      <c r="C53" s="102"/>
      <c r="D53" s="102"/>
      <c r="E53" s="102"/>
      <c r="F53" s="102"/>
      <c r="G53" s="94"/>
      <c r="K53" s="108"/>
    </row>
    <row r="54" customFormat="1" spans="1:11">
      <c r="A54" s="99" t="s">
        <v>58</v>
      </c>
      <c r="B54" s="100" t="s">
        <v>189</v>
      </c>
      <c r="C54" s="102"/>
      <c r="D54" s="102"/>
      <c r="E54" s="102"/>
      <c r="F54" s="102"/>
      <c r="G54" s="94"/>
      <c r="K54" s="108"/>
    </row>
    <row r="55" customFormat="1" spans="1:11">
      <c r="A55" s="99" t="s">
        <v>58</v>
      </c>
      <c r="B55" s="100" t="s">
        <v>190</v>
      </c>
      <c r="C55" s="102"/>
      <c r="D55" s="102"/>
      <c r="E55" s="102"/>
      <c r="F55" s="102"/>
      <c r="G55" s="94"/>
      <c r="K55" s="108"/>
    </row>
    <row r="56" s="78" customFormat="1" spans="1:15">
      <c r="A56" s="95" t="s">
        <v>41</v>
      </c>
      <c r="B56" s="96" t="s">
        <v>191</v>
      </c>
      <c r="C56" s="101"/>
      <c r="D56" s="101"/>
      <c r="E56" s="101"/>
      <c r="F56" s="101"/>
      <c r="G56" s="94"/>
      <c r="H56"/>
      <c r="I56"/>
      <c r="J56"/>
      <c r="K56" s="108">
        <v>0</v>
      </c>
      <c r="N56" s="109" t="s">
        <v>286</v>
      </c>
      <c r="O56" s="78" t="str">
        <f>N56&amp;B56&amp;C56&amp;"个，计划投资"&amp;F56&amp;"万元，其中："</f>
        <v>1.公益性岗位个，计划投资万元，其中：</v>
      </c>
    </row>
    <row r="57" customFormat="1" spans="1:15">
      <c r="A57" s="99" t="s">
        <v>58</v>
      </c>
      <c r="B57" s="100" t="s">
        <v>191</v>
      </c>
      <c r="C57" s="102"/>
      <c r="D57" s="102"/>
      <c r="E57" s="102"/>
      <c r="F57" s="102"/>
      <c r="G57" s="94"/>
      <c r="K57" s="108"/>
      <c r="O57" t="str">
        <f>B57&amp;C57&amp;"个项目，建设规模"&amp;E57&amp;D57&amp;"，计划投资"&amp;F57&amp;"万元。"</f>
        <v>公益性岗位个项目，建设规模，计划投资万元。</v>
      </c>
    </row>
    <row r="58" s="79" customFormat="1" spans="1:15">
      <c r="A58" s="91" t="s">
        <v>39</v>
      </c>
      <c r="B58" s="92" t="s">
        <v>192</v>
      </c>
      <c r="C58" s="103">
        <f t="shared" ref="C58:F58" si="10">C59+C69+C74</f>
        <v>5</v>
      </c>
      <c r="D58" s="103" t="e">
        <f t="shared" si="10"/>
        <v>#VALUE!</v>
      </c>
      <c r="E58" s="103">
        <f t="shared" si="10"/>
        <v>45.744</v>
      </c>
      <c r="F58" s="103">
        <f t="shared" si="10"/>
        <v>5329.41</v>
      </c>
      <c r="G58" s="94">
        <f>F58/$F$5</f>
        <v>0.327330986689728</v>
      </c>
      <c r="H58"/>
      <c r="I58"/>
      <c r="J58"/>
      <c r="K58" s="108">
        <v>0</v>
      </c>
      <c r="L58" s="110">
        <v>24.97</v>
      </c>
      <c r="M58" s="110" t="s">
        <v>284</v>
      </c>
      <c r="N58" s="110" t="s">
        <v>295</v>
      </c>
      <c r="O58" s="110" t="str">
        <f>N58&amp;B58&amp;"类项目"&amp;C58&amp;"个项目，计划投资"&amp;F58&amp;"万元，投资占比"&amp;L58&amp;M58&amp;"。"</f>
        <v>（三）乡村建设行动类项目5个项目，计划投资5329.41万元，投资占比24.97%。</v>
      </c>
    </row>
    <row r="59" s="78" customFormat="1" spans="1:15">
      <c r="A59" s="95" t="s">
        <v>41</v>
      </c>
      <c r="B59" s="96" t="s">
        <v>193</v>
      </c>
      <c r="C59" s="101">
        <f t="shared" ref="C59:F59" si="11">C60+C61+C62+C63+C64+C65+C66+C67+C68</f>
        <v>2</v>
      </c>
      <c r="D59" s="101" t="e">
        <f t="shared" si="11"/>
        <v>#VALUE!</v>
      </c>
      <c r="E59" s="101">
        <f t="shared" si="11"/>
        <v>14.18</v>
      </c>
      <c r="F59" s="101">
        <f t="shared" si="11"/>
        <v>3379.41</v>
      </c>
      <c r="G59" s="94">
        <f>F59/$F$5</f>
        <v>0.207562489980905</v>
      </c>
      <c r="H59"/>
      <c r="I59"/>
      <c r="J59"/>
      <c r="K59" s="108">
        <v>0</v>
      </c>
      <c r="N59" s="109" t="s">
        <v>286</v>
      </c>
      <c r="O59" s="78" t="str">
        <f>N59&amp;B59&amp;"类项目"&amp;C59&amp;"个，计划投资"&amp;F59&amp;"万元，其中："</f>
        <v>1.农村基础设施（含产业基础设施配套）类项目2个，计划投资3379.41万元，其中：</v>
      </c>
    </row>
    <row r="60" customFormat="1" spans="1:11">
      <c r="A60" s="99" t="s">
        <v>58</v>
      </c>
      <c r="B60" s="100" t="s">
        <v>194</v>
      </c>
      <c r="C60" s="104"/>
      <c r="D60" s="104"/>
      <c r="E60" s="104"/>
      <c r="F60" s="104"/>
      <c r="G60" s="94"/>
      <c r="K60" s="111"/>
    </row>
    <row r="61" customFormat="1" ht="48" spans="1:15">
      <c r="A61" s="99" t="s">
        <v>58</v>
      </c>
      <c r="B61" s="100" t="s">
        <v>195</v>
      </c>
      <c r="C61" s="104"/>
      <c r="D61" s="104"/>
      <c r="E61" s="104"/>
      <c r="F61" s="104"/>
      <c r="G61" s="94"/>
      <c r="K61" s="111"/>
      <c r="O61" t="str">
        <f t="shared" ref="O61:O65" si="12">B61&amp;C61&amp;"个项目，建设规模"&amp;E61&amp;D61&amp;"，计划投资"&amp;F61&amp;"万元；"</f>
        <v>农村道路（县乡之间、乡乡之间、乡村之间及其沿线管理、服务等附属设施；道路安全生命防护工程、危旧桥梁改造；乡级客货运输站场、招呼站；村内道路、通户路等）个项目，建设规模，计划投资万元；</v>
      </c>
    </row>
    <row r="62" customFormat="1" spans="1:15">
      <c r="A62" s="99" t="s">
        <v>58</v>
      </c>
      <c r="B62" s="100" t="s">
        <v>196</v>
      </c>
      <c r="C62" s="104"/>
      <c r="D62" s="104"/>
      <c r="E62" s="104"/>
      <c r="F62" s="104"/>
      <c r="G62" s="94"/>
      <c r="K62" s="111"/>
      <c r="O62" t="str">
        <f t="shared" si="12"/>
        <v>产业路、资源路、旅游路建设个项目，建设规模，计划投资万元；</v>
      </c>
    </row>
    <row r="63" customFormat="1" spans="1:11">
      <c r="A63" s="99" t="s">
        <v>58</v>
      </c>
      <c r="B63" s="100" t="s">
        <v>197</v>
      </c>
      <c r="C63" s="104">
        <v>2</v>
      </c>
      <c r="D63" s="104" t="s">
        <v>292</v>
      </c>
      <c r="E63" s="104">
        <v>14.18</v>
      </c>
      <c r="F63" s="104">
        <v>3379.41</v>
      </c>
      <c r="G63" s="94">
        <f>F63/$F$5</f>
        <v>0.207562489980905</v>
      </c>
      <c r="K63" s="111"/>
    </row>
    <row r="64" customFormat="1" spans="1:11">
      <c r="A64" s="99" t="s">
        <v>58</v>
      </c>
      <c r="B64" s="100" t="s">
        <v>216</v>
      </c>
      <c r="C64" s="104"/>
      <c r="D64" s="104"/>
      <c r="E64" s="104"/>
      <c r="F64" s="104"/>
      <c r="G64" s="94"/>
      <c r="K64" s="111"/>
    </row>
    <row r="65" customFormat="1" ht="24" spans="1:15">
      <c r="A65" s="99" t="s">
        <v>58</v>
      </c>
      <c r="B65" s="100" t="s">
        <v>217</v>
      </c>
      <c r="C65" s="104"/>
      <c r="D65" s="104"/>
      <c r="E65" s="104"/>
      <c r="F65" s="104"/>
      <c r="G65" s="94"/>
      <c r="K65" s="111"/>
      <c r="O65" t="str">
        <f t="shared" si="12"/>
        <v>数字乡村建设（信息通信基础设施建设、数字化、智能化建设等）个项目，建设规模，计划投资万元；</v>
      </c>
    </row>
    <row r="66" customFormat="1" ht="24" spans="1:11">
      <c r="A66" s="99" t="s">
        <v>58</v>
      </c>
      <c r="B66" s="100" t="s">
        <v>218</v>
      </c>
      <c r="C66" s="104"/>
      <c r="D66" s="104"/>
      <c r="E66" s="104"/>
      <c r="F66" s="104"/>
      <c r="G66" s="94"/>
      <c r="K66" s="111"/>
    </row>
    <row r="67" customFormat="1" spans="1:11">
      <c r="A67" s="99" t="s">
        <v>58</v>
      </c>
      <c r="B67" s="100" t="s">
        <v>219</v>
      </c>
      <c r="C67" s="104"/>
      <c r="D67" s="104"/>
      <c r="E67" s="104"/>
      <c r="F67" s="104"/>
      <c r="G67" s="94"/>
      <c r="K67" s="111"/>
    </row>
    <row r="68" customFormat="1" spans="1:15">
      <c r="A68" s="99" t="s">
        <v>58</v>
      </c>
      <c r="B68" s="100" t="s">
        <v>220</v>
      </c>
      <c r="C68" s="104"/>
      <c r="D68" s="104"/>
      <c r="E68" s="104"/>
      <c r="F68" s="104"/>
      <c r="G68" s="94"/>
      <c r="K68" s="111"/>
      <c r="O68" t="str">
        <f>B68&amp;C68&amp;"个项目，建设规模"&amp;E68&amp;D68&amp;"，计划投资"&amp;F68&amp;"万元。"</f>
        <v>其他（防洪工程、排碱渠，渠道清淤）个项目，建设规模，计划投资万元。</v>
      </c>
    </row>
    <row r="69" s="78" customFormat="1" spans="1:15">
      <c r="A69" s="96" t="s">
        <v>41</v>
      </c>
      <c r="B69" s="96" t="s">
        <v>221</v>
      </c>
      <c r="C69" s="112">
        <f t="shared" ref="C69:F69" si="13">C70+C71+C72+C73</f>
        <v>3</v>
      </c>
      <c r="D69" s="112" t="e">
        <f t="shared" si="13"/>
        <v>#VALUE!</v>
      </c>
      <c r="E69" s="112">
        <f t="shared" si="13"/>
        <v>31.564</v>
      </c>
      <c r="F69" s="112">
        <f t="shared" si="13"/>
        <v>1950</v>
      </c>
      <c r="G69" s="94">
        <f>F69/$F$5</f>
        <v>0.119768496708823</v>
      </c>
      <c r="H69"/>
      <c r="I69"/>
      <c r="J69"/>
      <c r="K69" s="111">
        <v>0</v>
      </c>
      <c r="N69" s="109" t="s">
        <v>290</v>
      </c>
      <c r="O69" s="78" t="str">
        <f>N69&amp;B69&amp;"类项目"&amp;C69&amp;"个，计划投资"&amp;F69&amp;"万元，其中："</f>
        <v>2.人居环境整治类项目3个，计划投资1950万元，其中：</v>
      </c>
    </row>
    <row r="70" customFormat="1" spans="1:11">
      <c r="A70" s="99" t="s">
        <v>58</v>
      </c>
      <c r="B70" s="100" t="s">
        <v>222</v>
      </c>
      <c r="C70" s="104"/>
      <c r="D70" s="104"/>
      <c r="E70" s="104"/>
      <c r="F70" s="104"/>
      <c r="G70" s="94"/>
      <c r="K70" s="111"/>
    </row>
    <row r="71" customFormat="1" spans="1:15">
      <c r="A71" s="99" t="s">
        <v>58</v>
      </c>
      <c r="B71" s="100" t="s">
        <v>223</v>
      </c>
      <c r="C71" s="104">
        <v>3</v>
      </c>
      <c r="D71" s="104" t="s">
        <v>292</v>
      </c>
      <c r="E71" s="104">
        <v>31.564</v>
      </c>
      <c r="F71" s="104">
        <v>1950</v>
      </c>
      <c r="G71" s="94">
        <f>F71/$F$5</f>
        <v>0.119768496708823</v>
      </c>
      <c r="K71" s="111"/>
      <c r="O71" t="str">
        <f>B71&amp;C71&amp;"个项目，建设规模"&amp;E71&amp;D71&amp;"，计划投资"&amp;F71&amp;"万元；"</f>
        <v>农村污水治理3个项目，建设规模31.564公里，计划投资1950万元；</v>
      </c>
    </row>
    <row r="72" customFormat="1" spans="1:15">
      <c r="A72" s="99" t="s">
        <v>58</v>
      </c>
      <c r="B72" s="100" t="s">
        <v>230</v>
      </c>
      <c r="C72" s="104"/>
      <c r="D72" s="104"/>
      <c r="E72" s="104"/>
      <c r="F72" s="104"/>
      <c r="G72" s="94"/>
      <c r="K72" s="111"/>
      <c r="O72" t="str">
        <f>B72&amp;C72&amp;"个项目，建设规模"&amp;E72&amp;D72&amp;"，计划投资"&amp;F72&amp;"万元；"</f>
        <v>农村垃圾治理个项目，建设规模，计划投资万元；</v>
      </c>
    </row>
    <row r="73" customFormat="1" spans="1:15">
      <c r="A73" s="99" t="s">
        <v>58</v>
      </c>
      <c r="B73" s="100" t="s">
        <v>231</v>
      </c>
      <c r="C73" s="104"/>
      <c r="D73" s="104"/>
      <c r="E73" s="104"/>
      <c r="F73" s="104"/>
      <c r="G73" s="94"/>
      <c r="K73" s="111"/>
      <c r="O73" t="str">
        <f>B73&amp;C73&amp;"个项目，建设规模"&amp;E73&amp;D73&amp;"，计划投资"&amp;F73&amp;"万元。"</f>
        <v>村容村貌提升个项目，建设规模，计划投资万元。</v>
      </c>
    </row>
    <row r="74" s="78" customFormat="1" spans="1:14">
      <c r="A74" s="96" t="s">
        <v>41</v>
      </c>
      <c r="B74" s="96" t="s">
        <v>232</v>
      </c>
      <c r="C74" s="113">
        <f t="shared" ref="C74:F74" si="14">C75+C76+C77+C78+C79+C80</f>
        <v>0</v>
      </c>
      <c r="D74" s="113">
        <f t="shared" si="14"/>
        <v>0</v>
      </c>
      <c r="E74" s="113">
        <f t="shared" si="14"/>
        <v>0</v>
      </c>
      <c r="F74" s="113">
        <f t="shared" si="14"/>
        <v>0</v>
      </c>
      <c r="G74" s="94"/>
      <c r="H74"/>
      <c r="I74"/>
      <c r="J74"/>
      <c r="K74" s="115">
        <v>0</v>
      </c>
      <c r="N74" s="109"/>
    </row>
    <row r="75" customFormat="1" spans="1:11">
      <c r="A75" s="99" t="s">
        <v>58</v>
      </c>
      <c r="B75" s="100" t="s">
        <v>233</v>
      </c>
      <c r="C75" s="104"/>
      <c r="D75" s="104"/>
      <c r="E75" s="104"/>
      <c r="F75" s="104"/>
      <c r="G75" s="94"/>
      <c r="K75" s="111"/>
    </row>
    <row r="76" customFormat="1" spans="1:11">
      <c r="A76" s="99" t="s">
        <v>58</v>
      </c>
      <c r="B76" s="100" t="s">
        <v>234</v>
      </c>
      <c r="C76" s="104"/>
      <c r="D76" s="104"/>
      <c r="E76" s="104"/>
      <c r="F76" s="104"/>
      <c r="G76" s="94"/>
      <c r="K76" s="111"/>
    </row>
    <row r="77" customFormat="1" ht="24" spans="1:11">
      <c r="A77" s="99" t="s">
        <v>58</v>
      </c>
      <c r="B77" s="100" t="s">
        <v>235</v>
      </c>
      <c r="C77" s="104"/>
      <c r="D77" s="104"/>
      <c r="E77" s="104"/>
      <c r="F77" s="104"/>
      <c r="G77" s="94"/>
      <c r="K77" s="111"/>
    </row>
    <row r="78" customFormat="1" spans="1:11">
      <c r="A78" s="99" t="s">
        <v>58</v>
      </c>
      <c r="B78" s="100" t="s">
        <v>236</v>
      </c>
      <c r="C78" s="104"/>
      <c r="D78" s="104"/>
      <c r="E78" s="104"/>
      <c r="F78" s="104"/>
      <c r="G78" s="94"/>
      <c r="K78" s="111"/>
    </row>
    <row r="79" customFormat="1" spans="1:11">
      <c r="A79" s="99" t="s">
        <v>58</v>
      </c>
      <c r="B79" s="100" t="s">
        <v>237</v>
      </c>
      <c r="C79" s="104"/>
      <c r="D79" s="104"/>
      <c r="E79" s="104"/>
      <c r="F79" s="104"/>
      <c r="G79" s="94"/>
      <c r="K79" s="111"/>
    </row>
    <row r="80" customFormat="1" ht="36" spans="1:11">
      <c r="A80" s="99" t="s">
        <v>58</v>
      </c>
      <c r="B80" s="100" t="s">
        <v>238</v>
      </c>
      <c r="C80" s="104"/>
      <c r="D80" s="104"/>
      <c r="E80" s="104"/>
      <c r="F80" s="104"/>
      <c r="G80" s="94"/>
      <c r="K80" s="111"/>
    </row>
    <row r="81" s="79" customFormat="1" spans="1:15">
      <c r="A81" s="91" t="s">
        <v>39</v>
      </c>
      <c r="B81" s="92" t="s">
        <v>239</v>
      </c>
      <c r="C81" s="114">
        <f t="shared" ref="C81:F81" si="15">C82</f>
        <v>0</v>
      </c>
      <c r="D81" s="114">
        <f t="shared" si="15"/>
        <v>0</v>
      </c>
      <c r="E81" s="114">
        <f t="shared" si="15"/>
        <v>0</v>
      </c>
      <c r="F81" s="114">
        <f t="shared" si="15"/>
        <v>0</v>
      </c>
      <c r="G81" s="94"/>
      <c r="H81"/>
      <c r="I81"/>
      <c r="J81"/>
      <c r="K81" s="111">
        <v>0</v>
      </c>
      <c r="L81" s="110">
        <v>0.17</v>
      </c>
      <c r="M81" s="110" t="s">
        <v>284</v>
      </c>
      <c r="N81" s="110" t="s">
        <v>296</v>
      </c>
      <c r="O81" s="110" t="str">
        <f>N81&amp;B81&amp;"类项目"&amp;C81&amp;"个项目，计划投资"&amp;F81&amp;"万元，投资占比"&amp;L81&amp;M81&amp;"。"</f>
        <v>（四）易地搬迁后扶类项目0个项目，计划投资0万元，投资占比0.17%。</v>
      </c>
    </row>
    <row r="82" s="78" customFormat="1" spans="1:15">
      <c r="A82" s="95" t="s">
        <v>41</v>
      </c>
      <c r="B82" s="96" t="s">
        <v>239</v>
      </c>
      <c r="C82" s="112">
        <f t="shared" ref="C82:F82" si="16">C83+C84+C85+C86+C87+C88</f>
        <v>0</v>
      </c>
      <c r="D82" s="112">
        <f t="shared" si="16"/>
        <v>0</v>
      </c>
      <c r="E82" s="112">
        <f t="shared" si="16"/>
        <v>0</v>
      </c>
      <c r="F82" s="112">
        <f t="shared" si="16"/>
        <v>0</v>
      </c>
      <c r="G82" s="94"/>
      <c r="H82"/>
      <c r="I82"/>
      <c r="J82"/>
      <c r="K82" s="111">
        <v>0</v>
      </c>
      <c r="N82" s="109" t="s">
        <v>286</v>
      </c>
      <c r="O82" s="78" t="str">
        <f>N82&amp;B82&amp;"类项目"&amp;C82&amp;"个，计划投资"&amp;F82&amp;"万元，其中："</f>
        <v>1.易地搬迁后扶类项目0个，计划投资0万元，其中：</v>
      </c>
    </row>
    <row r="83" customFormat="1" spans="1:11">
      <c r="A83" s="99" t="s">
        <v>58</v>
      </c>
      <c r="B83" s="100" t="s">
        <v>240</v>
      </c>
      <c r="C83" s="104"/>
      <c r="D83" s="104"/>
      <c r="E83" s="104"/>
      <c r="F83" s="104"/>
      <c r="G83" s="94"/>
      <c r="K83" s="111"/>
    </row>
    <row r="84" customFormat="1" spans="1:11">
      <c r="A84" s="99" t="s">
        <v>58</v>
      </c>
      <c r="B84" s="100" t="s">
        <v>241</v>
      </c>
      <c r="C84" s="104"/>
      <c r="D84" s="104"/>
      <c r="E84" s="104"/>
      <c r="F84" s="104"/>
      <c r="G84" s="94"/>
      <c r="K84" s="111"/>
    </row>
    <row r="85" customFormat="1" spans="1:11">
      <c r="A85" s="99" t="s">
        <v>58</v>
      </c>
      <c r="B85" s="100" t="s">
        <v>242</v>
      </c>
      <c r="C85" s="104"/>
      <c r="D85" s="104"/>
      <c r="E85" s="104"/>
      <c r="F85" s="104"/>
      <c r="G85" s="94"/>
      <c r="K85" s="111"/>
    </row>
    <row r="86" customFormat="1" spans="1:11">
      <c r="A86" s="99" t="s">
        <v>58</v>
      </c>
      <c r="B86" s="100" t="s">
        <v>243</v>
      </c>
      <c r="C86" s="104"/>
      <c r="D86" s="104"/>
      <c r="E86" s="104"/>
      <c r="F86" s="104"/>
      <c r="G86" s="94"/>
      <c r="K86" s="111"/>
    </row>
    <row r="87" customFormat="1" spans="1:15">
      <c r="A87" s="99" t="s">
        <v>58</v>
      </c>
      <c r="B87" s="100" t="s">
        <v>244</v>
      </c>
      <c r="C87" s="104"/>
      <c r="D87" s="104"/>
      <c r="E87" s="104"/>
      <c r="F87" s="104"/>
      <c r="G87" s="94"/>
      <c r="K87" s="111"/>
      <c r="O87" t="str">
        <f>B87&amp;C87&amp;"个项目，建设规模"&amp;E87&amp;D87&amp;"，计划投资"&amp;F87&amp;"万元。"</f>
        <v>必要基础设施建设个项目，建设规模，计划投资万元。</v>
      </c>
    </row>
    <row r="88" customFormat="1" spans="1:11">
      <c r="A88" s="99" t="s">
        <v>58</v>
      </c>
      <c r="B88" s="100" t="s">
        <v>245</v>
      </c>
      <c r="C88" s="104"/>
      <c r="D88" s="104"/>
      <c r="E88" s="104"/>
      <c r="F88" s="104"/>
      <c r="G88" s="94"/>
      <c r="K88" s="111"/>
    </row>
    <row r="89" s="79" customFormat="1" spans="1:15">
      <c r="A89" s="91" t="s">
        <v>39</v>
      </c>
      <c r="B89" s="92" t="s">
        <v>246</v>
      </c>
      <c r="C89" s="114">
        <f t="shared" ref="C89:F89" si="17">C90+C94+C92</f>
        <v>1</v>
      </c>
      <c r="D89" s="114" t="e">
        <f t="shared" si="17"/>
        <v>#VALUE!</v>
      </c>
      <c r="E89" s="114">
        <f t="shared" si="17"/>
        <v>850</v>
      </c>
      <c r="F89" s="114">
        <f t="shared" si="17"/>
        <v>255</v>
      </c>
      <c r="G89" s="94">
        <f>F89/$F$5</f>
        <v>0.0156620341849999</v>
      </c>
      <c r="H89"/>
      <c r="I89"/>
      <c r="J89"/>
      <c r="K89" s="111">
        <v>0</v>
      </c>
      <c r="L89" s="110">
        <v>1.18</v>
      </c>
      <c r="M89" s="110" t="s">
        <v>284</v>
      </c>
      <c r="N89" s="110" t="s">
        <v>297</v>
      </c>
      <c r="O89" s="110" t="str">
        <f>N89&amp;B89&amp;"类项目"&amp;C89&amp;"个项目，计划投资"&amp;F89&amp;"万元，投资占比"&amp;L89&amp;M89&amp;"。"</f>
        <v>（五）巩固三保障成果类项目1个项目，计划投资255万元，投资占比1.18%。</v>
      </c>
    </row>
    <row r="90" s="78" customFormat="1" spans="1:14">
      <c r="A90" s="96" t="s">
        <v>41</v>
      </c>
      <c r="B90" s="96" t="s">
        <v>247</v>
      </c>
      <c r="C90" s="112">
        <f t="shared" ref="C90:F90" si="18">C91</f>
        <v>0</v>
      </c>
      <c r="D90" s="112">
        <f t="shared" si="18"/>
        <v>0</v>
      </c>
      <c r="E90" s="112">
        <f t="shared" si="18"/>
        <v>0</v>
      </c>
      <c r="F90" s="112">
        <f t="shared" si="18"/>
        <v>0</v>
      </c>
      <c r="G90" s="94"/>
      <c r="H90"/>
      <c r="I90"/>
      <c r="J90"/>
      <c r="K90" s="111">
        <v>0</v>
      </c>
      <c r="N90" s="109"/>
    </row>
    <row r="91" customFormat="1" spans="1:11">
      <c r="A91" s="99" t="s">
        <v>58</v>
      </c>
      <c r="B91" s="100" t="s">
        <v>248</v>
      </c>
      <c r="C91" s="104"/>
      <c r="D91" s="104"/>
      <c r="E91" s="104"/>
      <c r="F91" s="104"/>
      <c r="G91" s="94"/>
      <c r="K91" s="111"/>
    </row>
    <row r="92" s="78" customFormat="1" spans="1:15">
      <c r="A92" s="96" t="s">
        <v>41</v>
      </c>
      <c r="B92" s="96" t="s">
        <v>249</v>
      </c>
      <c r="C92" s="112">
        <f t="shared" ref="C92:F92" si="19">C93</f>
        <v>1</v>
      </c>
      <c r="D92" s="112" t="str">
        <f t="shared" si="19"/>
        <v>人</v>
      </c>
      <c r="E92" s="112">
        <f t="shared" si="19"/>
        <v>850</v>
      </c>
      <c r="F92" s="112">
        <f t="shared" si="19"/>
        <v>255</v>
      </c>
      <c r="G92" s="94">
        <f>F92/$F$5</f>
        <v>0.0156620341849999</v>
      </c>
      <c r="H92"/>
      <c r="I92"/>
      <c r="J92"/>
      <c r="K92" s="111">
        <v>0</v>
      </c>
      <c r="N92" s="109" t="s">
        <v>286</v>
      </c>
      <c r="O92" s="78" t="str">
        <f>N92&amp;B92&amp;"类项目"&amp;C92&amp;"个，计划投资"&amp;F92&amp;"万元，其中："</f>
        <v>1.教育类项目1个，计划投资255万元，其中：</v>
      </c>
    </row>
    <row r="93" customFormat="1" spans="1:15">
      <c r="A93" s="99" t="s">
        <v>58</v>
      </c>
      <c r="B93" s="100" t="s">
        <v>250</v>
      </c>
      <c r="C93" s="104">
        <v>1</v>
      </c>
      <c r="D93" s="104" t="s">
        <v>24</v>
      </c>
      <c r="E93" s="104">
        <v>850</v>
      </c>
      <c r="F93" s="104">
        <v>255</v>
      </c>
      <c r="G93" s="94">
        <f>F93/$F$5</f>
        <v>0.0156620341849999</v>
      </c>
      <c r="K93" s="111"/>
      <c r="O93" t="str">
        <f>B93&amp;C93&amp;"个项目，建设规模"&amp;E93&amp;D93&amp;"，计划投资"&amp;F93&amp;"万元。"</f>
        <v>享受"雨露计划+"职业教育补助1个项目，建设规模850人，计划投资255万元。</v>
      </c>
    </row>
    <row r="94" s="78" customFormat="1" spans="1:14">
      <c r="A94" s="96" t="s">
        <v>41</v>
      </c>
      <c r="B94" s="96" t="s">
        <v>260</v>
      </c>
      <c r="C94" s="112">
        <f t="shared" ref="C94:F94" si="20">C95</f>
        <v>0</v>
      </c>
      <c r="D94" s="112">
        <f t="shared" si="20"/>
        <v>0</v>
      </c>
      <c r="E94" s="112">
        <f t="shared" si="20"/>
        <v>0</v>
      </c>
      <c r="F94" s="112">
        <f t="shared" si="20"/>
        <v>0</v>
      </c>
      <c r="G94" s="94"/>
      <c r="H94"/>
      <c r="I94"/>
      <c r="J94"/>
      <c r="K94" s="111">
        <v>0</v>
      </c>
      <c r="N94" s="109"/>
    </row>
    <row r="95" customFormat="1" spans="1:11">
      <c r="A95" s="99" t="s">
        <v>58</v>
      </c>
      <c r="B95" s="100" t="s">
        <v>261</v>
      </c>
      <c r="C95" s="104"/>
      <c r="D95" s="104"/>
      <c r="E95" s="104"/>
      <c r="F95" s="104"/>
      <c r="G95" s="94"/>
      <c r="K95" s="111"/>
    </row>
    <row r="96" s="79" customFormat="1" spans="1:11">
      <c r="A96" s="91" t="s">
        <v>39</v>
      </c>
      <c r="B96" s="92" t="s">
        <v>262</v>
      </c>
      <c r="C96" s="114">
        <f t="shared" ref="C96:F96" si="21">C97</f>
        <v>0</v>
      </c>
      <c r="D96" s="114">
        <f t="shared" si="21"/>
        <v>0</v>
      </c>
      <c r="E96" s="114">
        <f t="shared" si="21"/>
        <v>0</v>
      </c>
      <c r="F96" s="114">
        <f t="shared" si="21"/>
        <v>0</v>
      </c>
      <c r="G96" s="94"/>
      <c r="H96"/>
      <c r="I96"/>
      <c r="J96"/>
      <c r="K96" s="111">
        <v>0</v>
      </c>
    </row>
    <row r="97" s="78" customFormat="1" spans="1:14">
      <c r="A97" s="95" t="s">
        <v>41</v>
      </c>
      <c r="B97" s="96" t="s">
        <v>262</v>
      </c>
      <c r="C97" s="112">
        <f t="shared" ref="C97:F97" si="22">C98</f>
        <v>0</v>
      </c>
      <c r="D97" s="112">
        <f t="shared" si="22"/>
        <v>0</v>
      </c>
      <c r="E97" s="112">
        <f t="shared" si="22"/>
        <v>0</v>
      </c>
      <c r="F97" s="112">
        <f t="shared" si="22"/>
        <v>0</v>
      </c>
      <c r="G97" s="94"/>
      <c r="H97"/>
      <c r="I97"/>
      <c r="J97"/>
      <c r="K97" s="111">
        <v>0</v>
      </c>
      <c r="N97" s="109"/>
    </row>
    <row r="98" customFormat="1" spans="1:11">
      <c r="A98" s="99" t="s">
        <v>58</v>
      </c>
      <c r="B98" s="100" t="s">
        <v>262</v>
      </c>
      <c r="C98" s="104"/>
      <c r="D98" s="104"/>
      <c r="E98" s="104"/>
      <c r="F98" s="104"/>
      <c r="G98" s="94"/>
      <c r="K98" s="111"/>
    </row>
    <row r="99" s="79" customFormat="1" spans="1:15">
      <c r="A99" s="91" t="s">
        <v>39</v>
      </c>
      <c r="B99" s="92" t="s">
        <v>79</v>
      </c>
      <c r="C99" s="114">
        <f t="shared" ref="C99:F99" si="23">C100</f>
        <v>1</v>
      </c>
      <c r="D99" s="114" t="e">
        <f t="shared" si="23"/>
        <v>#VALUE!</v>
      </c>
      <c r="E99" s="114">
        <f t="shared" si="23"/>
        <v>3696</v>
      </c>
      <c r="F99" s="114">
        <f t="shared" si="23"/>
        <v>37</v>
      </c>
      <c r="G99" s="94">
        <f>F99/$F$5</f>
        <v>0.00227253045037254</v>
      </c>
      <c r="H99"/>
      <c r="I99"/>
      <c r="J99"/>
      <c r="K99" s="111">
        <v>0</v>
      </c>
      <c r="L99" s="110">
        <v>0.04</v>
      </c>
      <c r="M99" s="110" t="s">
        <v>284</v>
      </c>
      <c r="N99" s="110" t="s">
        <v>298</v>
      </c>
      <c r="O99" s="110" t="str">
        <f>N99&amp;B99&amp;"类项目"&amp;C99&amp;"个项目，计划投资"&amp;F99&amp;"万元，投资占比"&amp;L99&amp;M99&amp;"。"</f>
        <v>（六）其他类项目1个项目，计划投资37万元，投资占比0.04%。</v>
      </c>
    </row>
    <row r="100" s="78" customFormat="1" spans="1:15">
      <c r="A100" s="95" t="s">
        <v>41</v>
      </c>
      <c r="B100" s="96" t="s">
        <v>79</v>
      </c>
      <c r="C100" s="112">
        <f t="shared" ref="C100:F100" si="24">C101+C102+C103</f>
        <v>1</v>
      </c>
      <c r="D100" s="112" t="e">
        <f t="shared" si="24"/>
        <v>#VALUE!</v>
      </c>
      <c r="E100" s="112">
        <f t="shared" si="24"/>
        <v>3696</v>
      </c>
      <c r="F100" s="112">
        <f t="shared" si="24"/>
        <v>37</v>
      </c>
      <c r="G100" s="94">
        <f>F100/$F$5</f>
        <v>0.00227253045037254</v>
      </c>
      <c r="H100"/>
      <c r="I100"/>
      <c r="J100"/>
      <c r="K100" s="111">
        <v>0</v>
      </c>
      <c r="N100" s="109" t="s">
        <v>286</v>
      </c>
      <c r="O100" s="78" t="str">
        <f>N100&amp;B100&amp;"类项目"&amp;C100&amp;"个，计划投资"&amp;F100&amp;"万元，其中："</f>
        <v>1.其他类项目1个，计划投资37万元，其中：</v>
      </c>
    </row>
    <row r="101" customFormat="1" spans="1:11">
      <c r="A101" s="99" t="s">
        <v>58</v>
      </c>
      <c r="B101" s="100" t="s">
        <v>263</v>
      </c>
      <c r="C101" s="104"/>
      <c r="D101" s="104"/>
      <c r="E101" s="104"/>
      <c r="F101" s="104"/>
      <c r="G101" s="94"/>
      <c r="K101" s="111"/>
    </row>
    <row r="102" customFormat="1" spans="1:15">
      <c r="A102" s="99" t="s">
        <v>58</v>
      </c>
      <c r="B102" s="100" t="s">
        <v>264</v>
      </c>
      <c r="C102" s="104">
        <v>1</v>
      </c>
      <c r="D102" s="104" t="s">
        <v>23</v>
      </c>
      <c r="E102" s="104">
        <v>3696</v>
      </c>
      <c r="F102" s="104">
        <v>37</v>
      </c>
      <c r="G102" s="94">
        <f>F102/$F$5</f>
        <v>0.00227253045037254</v>
      </c>
      <c r="K102" s="111"/>
      <c r="O102" t="str">
        <f>B102&amp;C102&amp;"个项目，建设规模"&amp;E102&amp;D102&amp;"，计划投资"&amp;F102&amp;"万元。"</f>
        <v>困难群众饮用低氟茶1个项目，建设规模3696户，计划投资37万元。</v>
      </c>
    </row>
    <row r="103" customFormat="1" spans="1:11">
      <c r="A103" s="99" t="s">
        <v>58</v>
      </c>
      <c r="B103" s="100" t="s">
        <v>274</v>
      </c>
      <c r="C103" s="104"/>
      <c r="D103" s="104"/>
      <c r="E103" s="104"/>
      <c r="F103" s="104"/>
      <c r="G103" s="94">
        <f>F103/$F$5</f>
        <v>0</v>
      </c>
      <c r="K103" s="111"/>
    </row>
  </sheetData>
  <autoFilter ref="A4:O103"/>
  <mergeCells count="7">
    <mergeCell ref="A2:G2"/>
    <mergeCell ref="D3:E3"/>
    <mergeCell ref="F3:G3"/>
    <mergeCell ref="A5:B5"/>
    <mergeCell ref="A3:A4"/>
    <mergeCell ref="B3:B4"/>
    <mergeCell ref="C3:C4"/>
  </mergeCells>
  <printOptions horizontalCentered="1"/>
  <pageMargins left="0.554166666666667" right="0.554166666666667" top="0.668055555555556" bottom="0.393055555555556" header="0.5" footer="0.313888888888889"/>
  <pageSetup paperSize="9" scale="88" fitToHeight="0" orientation="portrait" horizontalDpi="600"/>
  <headerFooter>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AX128"/>
  <sheetViews>
    <sheetView view="pageBreakPreview" zoomScale="25" zoomScaleNormal="100" zoomScaleSheetLayoutView="25" workbookViewId="0">
      <pane xSplit="1" ySplit="7" topLeftCell="B41" activePane="bottomRight" state="frozen"/>
      <selection/>
      <selection pane="topRight"/>
      <selection pane="bottomLeft"/>
      <selection pane="bottomRight" activeCell="U12" sqref="U12"/>
    </sheetView>
  </sheetViews>
  <sheetFormatPr defaultColWidth="8.89166666666667" defaultRowHeight="27"/>
  <cols>
    <col min="1" max="1" width="7.75" style="128" customWidth="1"/>
    <col min="2" max="2" width="11.4083333333333" style="129" customWidth="1"/>
    <col min="3" max="3" width="14.1666666666667" style="130" customWidth="1"/>
    <col min="4" max="4" width="34.1666666666667" style="131" customWidth="1"/>
    <col min="5" max="5" width="10.6333333333333" style="129" customWidth="1"/>
    <col min="6" max="6" width="10.5" style="129" customWidth="1"/>
    <col min="7" max="7" width="9.63333333333333" style="128" customWidth="1"/>
    <col min="8" max="8" width="17.1166666666667" style="129" customWidth="1"/>
    <col min="9" max="9" width="24.4416666666667" style="129" customWidth="1"/>
    <col min="10" max="10" width="173.866666666667" style="131" customWidth="1"/>
    <col min="11" max="22" width="19.5166666666667" style="132" customWidth="1"/>
    <col min="23" max="23" width="12.6" style="133" customWidth="1"/>
    <col min="24" max="25" width="12.6" style="129" customWidth="1"/>
    <col min="26" max="26" width="11.7" style="129" customWidth="1"/>
    <col min="27" max="27" width="11.7" style="131" customWidth="1"/>
    <col min="28" max="28" width="102.408333333333" style="131" customWidth="1"/>
    <col min="29" max="29" width="90.9833333333333" style="131" customWidth="1"/>
    <col min="30" max="30" width="10.3833333333333" style="131" customWidth="1"/>
    <col min="31" max="31" width="8.25" style="131" customWidth="1"/>
    <col min="32" max="32" width="16.6583333333333" style="131" customWidth="1"/>
    <col min="33" max="49" width="8.89166666666667" style="134"/>
    <col min="50" max="16384" width="8.89166666666667" style="131"/>
  </cols>
  <sheetData>
    <row r="1" s="116" customFormat="1" ht="39" customHeight="1" spans="1:49">
      <c r="A1" s="135" t="s">
        <v>0</v>
      </c>
      <c r="B1" s="135"/>
      <c r="C1" s="136"/>
      <c r="D1" s="135"/>
      <c r="E1" s="137"/>
      <c r="F1" s="137"/>
      <c r="G1" s="138"/>
      <c r="H1" s="138"/>
      <c r="I1" s="138"/>
      <c r="J1" s="135" t="s">
        <v>1</v>
      </c>
      <c r="K1" s="168"/>
      <c r="L1" s="169"/>
      <c r="M1" s="169"/>
      <c r="N1" s="169"/>
      <c r="O1" s="169"/>
      <c r="P1" s="169"/>
      <c r="Q1" s="169"/>
      <c r="R1" s="169"/>
      <c r="S1" s="169"/>
      <c r="T1" s="169"/>
      <c r="U1" s="169"/>
      <c r="V1" s="169"/>
      <c r="X1" s="138"/>
      <c r="Y1" s="138"/>
      <c r="Z1" s="138"/>
      <c r="AG1" s="195"/>
      <c r="AH1" s="195"/>
      <c r="AI1" s="195"/>
      <c r="AJ1" s="195"/>
      <c r="AK1" s="195"/>
      <c r="AL1" s="195"/>
      <c r="AM1" s="195"/>
      <c r="AN1" s="195"/>
      <c r="AO1" s="195"/>
      <c r="AP1" s="195"/>
      <c r="AQ1" s="195"/>
      <c r="AR1" s="195"/>
      <c r="AS1" s="195"/>
      <c r="AT1" s="195"/>
      <c r="AU1" s="195"/>
      <c r="AV1" s="195"/>
      <c r="AW1" s="195"/>
    </row>
    <row r="2" s="117" customFormat="1" ht="63" customHeight="1" spans="1:49">
      <c r="A2" s="139" t="s">
        <v>2</v>
      </c>
      <c r="B2" s="139"/>
      <c r="C2" s="140"/>
      <c r="D2" s="139"/>
      <c r="E2" s="139"/>
      <c r="F2" s="139"/>
      <c r="G2" s="139"/>
      <c r="H2" s="139"/>
      <c r="I2" s="139"/>
      <c r="J2" s="139"/>
      <c r="K2" s="170"/>
      <c r="L2" s="170"/>
      <c r="M2" s="170"/>
      <c r="N2" s="170"/>
      <c r="O2" s="170"/>
      <c r="P2" s="170"/>
      <c r="Q2" s="170"/>
      <c r="R2" s="170"/>
      <c r="S2" s="170"/>
      <c r="T2" s="170"/>
      <c r="U2" s="170"/>
      <c r="V2" s="170"/>
      <c r="W2" s="139"/>
      <c r="X2" s="139"/>
      <c r="Y2" s="139"/>
      <c r="Z2" s="139"/>
      <c r="AA2" s="139"/>
      <c r="AB2" s="139"/>
      <c r="AC2" s="139"/>
      <c r="AD2" s="187"/>
      <c r="AE2" s="187"/>
      <c r="AF2" s="187"/>
      <c r="AG2" s="196"/>
      <c r="AH2" s="196"/>
      <c r="AI2" s="196"/>
      <c r="AJ2" s="196"/>
      <c r="AK2" s="196"/>
      <c r="AL2" s="196"/>
      <c r="AM2" s="196"/>
      <c r="AN2" s="196"/>
      <c r="AO2" s="196"/>
      <c r="AP2" s="196"/>
      <c r="AQ2" s="196"/>
      <c r="AR2" s="196"/>
      <c r="AS2" s="196"/>
      <c r="AT2" s="196"/>
      <c r="AU2" s="196"/>
      <c r="AV2" s="196"/>
      <c r="AW2" s="196"/>
    </row>
    <row r="3" s="118" customFormat="1" ht="150" customHeight="1" spans="1:49">
      <c r="A3" s="141" t="s">
        <v>3</v>
      </c>
      <c r="B3" s="141" t="s">
        <v>4</v>
      </c>
      <c r="C3" s="142" t="s">
        <v>5</v>
      </c>
      <c r="D3" s="141" t="s">
        <v>6</v>
      </c>
      <c r="E3" s="141" t="s">
        <v>7</v>
      </c>
      <c r="F3" s="141" t="s">
        <v>8</v>
      </c>
      <c r="G3" s="141" t="s">
        <v>9</v>
      </c>
      <c r="H3" s="141" t="s">
        <v>10</v>
      </c>
      <c r="I3" s="141" t="s">
        <v>11</v>
      </c>
      <c r="J3" s="141" t="s">
        <v>12</v>
      </c>
      <c r="K3" s="141" t="s">
        <v>13</v>
      </c>
      <c r="L3" s="141" t="s">
        <v>14</v>
      </c>
      <c r="M3" s="141"/>
      <c r="N3" s="141" t="s">
        <v>15</v>
      </c>
      <c r="O3" s="142" t="s">
        <v>16</v>
      </c>
      <c r="P3" s="142"/>
      <c r="Q3" s="142"/>
      <c r="R3" s="142"/>
      <c r="S3" s="142"/>
      <c r="T3" s="142"/>
      <c r="U3" s="142"/>
      <c r="V3" s="142"/>
      <c r="W3" s="182" t="s">
        <v>17</v>
      </c>
      <c r="X3" s="182"/>
      <c r="Y3" s="182"/>
      <c r="Z3" s="182"/>
      <c r="AA3" s="182"/>
      <c r="AB3" s="182" t="s">
        <v>18</v>
      </c>
      <c r="AC3" s="182" t="s">
        <v>19</v>
      </c>
      <c r="AD3" s="182" t="s">
        <v>20</v>
      </c>
      <c r="AE3" s="182" t="s">
        <v>21</v>
      </c>
      <c r="AF3" s="182" t="s">
        <v>22</v>
      </c>
      <c r="AG3" s="197"/>
      <c r="AH3" s="198"/>
      <c r="AI3" s="198"/>
      <c r="AJ3" s="198"/>
      <c r="AK3" s="198"/>
      <c r="AL3" s="198"/>
      <c r="AM3" s="198"/>
      <c r="AN3" s="198"/>
      <c r="AO3" s="198"/>
      <c r="AP3" s="198"/>
      <c r="AQ3" s="198"/>
      <c r="AR3" s="198"/>
      <c r="AS3" s="198"/>
      <c r="AT3" s="198"/>
      <c r="AU3" s="198"/>
      <c r="AV3" s="198"/>
      <c r="AW3" s="198"/>
    </row>
    <row r="4" s="118" customFormat="1" ht="150" customHeight="1" spans="1:49">
      <c r="A4" s="141"/>
      <c r="B4" s="141"/>
      <c r="C4" s="142"/>
      <c r="D4" s="141"/>
      <c r="E4" s="141"/>
      <c r="F4" s="141"/>
      <c r="G4" s="141"/>
      <c r="H4" s="141"/>
      <c r="I4" s="141"/>
      <c r="J4" s="141"/>
      <c r="K4" s="141"/>
      <c r="L4" s="141" t="s">
        <v>23</v>
      </c>
      <c r="M4" s="141" t="s">
        <v>24</v>
      </c>
      <c r="N4" s="141"/>
      <c r="O4" s="141" t="s">
        <v>25</v>
      </c>
      <c r="P4" s="171" t="s">
        <v>26</v>
      </c>
      <c r="Q4" s="141" t="s">
        <v>359</v>
      </c>
      <c r="R4" s="141" t="s">
        <v>28</v>
      </c>
      <c r="S4" s="141" t="s">
        <v>29</v>
      </c>
      <c r="T4" s="141" t="s">
        <v>30</v>
      </c>
      <c r="U4" s="141" t="s">
        <v>31</v>
      </c>
      <c r="V4" s="141" t="s">
        <v>32</v>
      </c>
      <c r="W4" s="182" t="s">
        <v>33</v>
      </c>
      <c r="X4" s="182" t="s">
        <v>34</v>
      </c>
      <c r="Y4" s="182" t="s">
        <v>360</v>
      </c>
      <c r="Z4" s="182" t="s">
        <v>36</v>
      </c>
      <c r="AA4" s="182" t="s">
        <v>37</v>
      </c>
      <c r="AB4" s="182"/>
      <c r="AC4" s="182"/>
      <c r="AD4" s="182"/>
      <c r="AE4" s="182"/>
      <c r="AF4" s="182"/>
      <c r="AG4" s="199"/>
      <c r="AH4" s="198"/>
      <c r="AI4" s="198"/>
      <c r="AJ4" s="198"/>
      <c r="AK4" s="198"/>
      <c r="AL4" s="198"/>
      <c r="AM4" s="198"/>
      <c r="AN4" s="198"/>
      <c r="AO4" s="198"/>
      <c r="AP4" s="198"/>
      <c r="AQ4" s="198"/>
      <c r="AR4" s="198"/>
      <c r="AS4" s="198"/>
      <c r="AT4" s="198"/>
      <c r="AU4" s="198"/>
      <c r="AV4" s="198"/>
      <c r="AW4" s="198"/>
    </row>
    <row r="5" s="119" customFormat="1" ht="29" customHeight="1" spans="1:49">
      <c r="A5" s="143"/>
      <c r="B5" s="143"/>
      <c r="C5" s="144"/>
      <c r="D5" s="143"/>
      <c r="E5" s="143"/>
      <c r="F5" s="143"/>
      <c r="G5" s="143"/>
      <c r="H5" s="143"/>
      <c r="I5" s="143"/>
      <c r="J5" s="143"/>
      <c r="K5" s="143"/>
      <c r="L5" s="143"/>
      <c r="M5" s="143"/>
      <c r="N5" s="143"/>
      <c r="O5" s="143"/>
      <c r="P5" s="172"/>
      <c r="Q5" s="143"/>
      <c r="R5" s="143"/>
      <c r="S5" s="143"/>
      <c r="T5" s="143"/>
      <c r="U5" s="143"/>
      <c r="V5" s="143"/>
      <c r="W5" s="143"/>
      <c r="X5" s="143"/>
      <c r="Y5" s="143"/>
      <c r="Z5" s="143"/>
      <c r="AA5" s="143"/>
      <c r="AB5" s="143"/>
      <c r="AC5" s="143"/>
      <c r="AD5" s="143"/>
      <c r="AE5" s="143"/>
      <c r="AF5" s="143"/>
      <c r="AG5" s="200"/>
      <c r="AH5" s="201"/>
      <c r="AI5" s="201"/>
      <c r="AJ5" s="201"/>
      <c r="AK5" s="201"/>
      <c r="AL5" s="201"/>
      <c r="AM5" s="201"/>
      <c r="AN5" s="201"/>
      <c r="AO5" s="201"/>
      <c r="AP5" s="201"/>
      <c r="AQ5" s="201"/>
      <c r="AR5" s="201"/>
      <c r="AS5" s="201"/>
      <c r="AT5" s="201"/>
      <c r="AU5" s="201"/>
      <c r="AV5" s="201"/>
      <c r="AW5" s="201"/>
    </row>
    <row r="6" s="118" customFormat="1" ht="100" customHeight="1" spans="1:49">
      <c r="A6" s="145" t="s">
        <v>38</v>
      </c>
      <c r="B6" s="146"/>
      <c r="C6" s="146"/>
      <c r="D6" s="146"/>
      <c r="E6" s="146"/>
      <c r="F6" s="146"/>
      <c r="G6" s="146"/>
      <c r="H6" s="146"/>
      <c r="I6" s="146"/>
      <c r="J6" s="173"/>
      <c r="K6" s="141">
        <f>K7+K58+K76+K104+K112+K120+K123+K128</f>
        <v>13359.251</v>
      </c>
      <c r="L6" s="141">
        <f t="shared" ref="L6:V6" si="0">L7+L58+L76+L104+L112+L120+L123+L128</f>
        <v>19691</v>
      </c>
      <c r="M6" s="141">
        <f t="shared" si="0"/>
        <v>50401</v>
      </c>
      <c r="N6" s="141">
        <f t="shared" si="0"/>
        <v>16131.41</v>
      </c>
      <c r="O6" s="141">
        <f t="shared" si="0"/>
        <v>10202</v>
      </c>
      <c r="P6" s="141">
        <f t="shared" si="0"/>
        <v>5229.41</v>
      </c>
      <c r="Q6" s="141">
        <f t="shared" si="0"/>
        <v>0</v>
      </c>
      <c r="R6" s="141">
        <f t="shared" si="0"/>
        <v>0</v>
      </c>
      <c r="S6" s="141">
        <f t="shared" si="0"/>
        <v>0</v>
      </c>
      <c r="T6" s="141">
        <f t="shared" si="0"/>
        <v>700</v>
      </c>
      <c r="U6" s="141">
        <f t="shared" si="0"/>
        <v>0</v>
      </c>
      <c r="V6" s="141">
        <f t="shared" si="0"/>
        <v>0</v>
      </c>
      <c r="W6" s="183"/>
      <c r="X6" s="183"/>
      <c r="Y6" s="183"/>
      <c r="Z6" s="183"/>
      <c r="AA6" s="183"/>
      <c r="AB6" s="182"/>
      <c r="AC6" s="182"/>
      <c r="AD6" s="182"/>
      <c r="AE6" s="182"/>
      <c r="AF6" s="182"/>
      <c r="AG6" s="182"/>
      <c r="AH6" s="198"/>
      <c r="AI6" s="198"/>
      <c r="AJ6" s="198"/>
      <c r="AK6" s="198"/>
      <c r="AL6" s="198"/>
      <c r="AM6" s="198"/>
      <c r="AN6" s="198"/>
      <c r="AO6" s="198"/>
      <c r="AP6" s="198"/>
      <c r="AQ6" s="198"/>
      <c r="AR6" s="198"/>
      <c r="AS6" s="198"/>
      <c r="AT6" s="198"/>
      <c r="AU6" s="198"/>
      <c r="AV6" s="198"/>
      <c r="AW6" s="198"/>
    </row>
    <row r="7" s="120" customFormat="1" ht="100" customHeight="1" spans="1:49">
      <c r="A7" s="147" t="s">
        <v>39</v>
      </c>
      <c r="B7" s="148" t="s">
        <v>40</v>
      </c>
      <c r="C7" s="148"/>
      <c r="D7" s="148"/>
      <c r="E7" s="149"/>
      <c r="F7" s="149"/>
      <c r="G7" s="149"/>
      <c r="H7" s="149"/>
      <c r="I7" s="149"/>
      <c r="J7" s="148"/>
      <c r="K7" s="174">
        <f>K8+K19+K30+K38+K51+K46</f>
        <v>8501.507</v>
      </c>
      <c r="L7" s="174">
        <f t="shared" ref="L7:V7" si="1">L8+L19+L30+L38+L51+L46</f>
        <v>11545</v>
      </c>
      <c r="M7" s="174">
        <f t="shared" si="1"/>
        <v>38344</v>
      </c>
      <c r="N7" s="174">
        <f t="shared" si="1"/>
        <v>10410</v>
      </c>
      <c r="O7" s="174">
        <f t="shared" si="1"/>
        <v>6800</v>
      </c>
      <c r="P7" s="174">
        <f t="shared" si="1"/>
        <v>3610</v>
      </c>
      <c r="Q7" s="174">
        <f t="shared" si="1"/>
        <v>0</v>
      </c>
      <c r="R7" s="174">
        <f t="shared" si="1"/>
        <v>0</v>
      </c>
      <c r="S7" s="174">
        <f t="shared" si="1"/>
        <v>0</v>
      </c>
      <c r="T7" s="174">
        <f t="shared" si="1"/>
        <v>0</v>
      </c>
      <c r="U7" s="174">
        <f t="shared" si="1"/>
        <v>0</v>
      </c>
      <c r="V7" s="174">
        <f t="shared" si="1"/>
        <v>0</v>
      </c>
      <c r="W7" s="183"/>
      <c r="X7" s="183"/>
      <c r="Y7" s="183"/>
      <c r="Z7" s="183"/>
      <c r="AA7" s="188"/>
      <c r="AB7" s="189"/>
      <c r="AC7" s="189"/>
      <c r="AD7" s="189"/>
      <c r="AE7" s="189"/>
      <c r="AF7" s="189"/>
      <c r="AG7" s="202"/>
      <c r="AH7" s="203"/>
      <c r="AI7" s="203"/>
      <c r="AJ7" s="203"/>
      <c r="AK7" s="203"/>
      <c r="AL7" s="203"/>
      <c r="AM7" s="203"/>
      <c r="AN7" s="203"/>
      <c r="AO7" s="203"/>
      <c r="AP7" s="203"/>
      <c r="AQ7" s="203"/>
      <c r="AR7" s="203"/>
      <c r="AS7" s="203"/>
      <c r="AT7" s="203"/>
      <c r="AU7" s="203"/>
      <c r="AV7" s="203"/>
      <c r="AW7" s="203"/>
    </row>
    <row r="8" s="120" customFormat="1" ht="100" customHeight="1" spans="1:49">
      <c r="A8" s="147" t="s">
        <v>41</v>
      </c>
      <c r="B8" s="150" t="s">
        <v>42</v>
      </c>
      <c r="C8" s="150"/>
      <c r="D8" s="150"/>
      <c r="E8" s="149"/>
      <c r="F8" s="149"/>
      <c r="G8" s="149"/>
      <c r="H8" s="149"/>
      <c r="I8" s="149"/>
      <c r="J8" s="150"/>
      <c r="K8" s="174">
        <f>K9+K11+K13+K14+K15+K17</f>
        <v>4575</v>
      </c>
      <c r="L8" s="174">
        <f t="shared" ref="L8:V8" si="2">L9+L11+L13+L14+L15+L17</f>
        <v>4575</v>
      </c>
      <c r="M8" s="174">
        <f t="shared" si="2"/>
        <v>18741</v>
      </c>
      <c r="N8" s="174">
        <f t="shared" si="2"/>
        <v>2500</v>
      </c>
      <c r="O8" s="174">
        <f t="shared" si="2"/>
        <v>2500</v>
      </c>
      <c r="P8" s="174">
        <f t="shared" si="2"/>
        <v>0</v>
      </c>
      <c r="Q8" s="174">
        <f t="shared" si="2"/>
        <v>0</v>
      </c>
      <c r="R8" s="174">
        <f t="shared" si="2"/>
        <v>0</v>
      </c>
      <c r="S8" s="174">
        <f t="shared" si="2"/>
        <v>0</v>
      </c>
      <c r="T8" s="174">
        <f t="shared" si="2"/>
        <v>0</v>
      </c>
      <c r="U8" s="174">
        <f t="shared" si="2"/>
        <v>0</v>
      </c>
      <c r="V8" s="174">
        <f t="shared" si="2"/>
        <v>0</v>
      </c>
      <c r="W8" s="183"/>
      <c r="X8" s="183"/>
      <c r="Y8" s="183"/>
      <c r="Z8" s="183"/>
      <c r="AA8" s="188"/>
      <c r="AB8" s="189"/>
      <c r="AC8" s="189"/>
      <c r="AD8" s="189"/>
      <c r="AE8" s="189"/>
      <c r="AF8" s="189"/>
      <c r="AG8" s="202"/>
      <c r="AH8" s="203"/>
      <c r="AI8" s="203"/>
      <c r="AJ8" s="203"/>
      <c r="AK8" s="203"/>
      <c r="AL8" s="203"/>
      <c r="AM8" s="203"/>
      <c r="AN8" s="203"/>
      <c r="AO8" s="203"/>
      <c r="AP8" s="203"/>
      <c r="AQ8" s="203"/>
      <c r="AR8" s="203"/>
      <c r="AS8" s="203"/>
      <c r="AT8" s="203"/>
      <c r="AU8" s="203"/>
      <c r="AV8" s="203"/>
      <c r="AW8" s="203"/>
    </row>
    <row r="9" s="120" customFormat="1" ht="100" customHeight="1" spans="1:49">
      <c r="A9" s="147" t="s">
        <v>58</v>
      </c>
      <c r="B9" s="150" t="s">
        <v>59</v>
      </c>
      <c r="C9" s="150"/>
      <c r="D9" s="150"/>
      <c r="E9" s="149"/>
      <c r="F9" s="149"/>
      <c r="G9" s="149"/>
      <c r="H9" s="149"/>
      <c r="I9" s="149"/>
      <c r="J9" s="150"/>
      <c r="K9" s="174">
        <f>SUM(K10)</f>
        <v>350</v>
      </c>
      <c r="L9" s="174">
        <f t="shared" ref="L9:V9" si="3">SUM(L10)</f>
        <v>350</v>
      </c>
      <c r="M9" s="174">
        <f t="shared" si="3"/>
        <v>1598</v>
      </c>
      <c r="N9" s="174">
        <f t="shared" si="3"/>
        <v>39</v>
      </c>
      <c r="O9" s="174">
        <f t="shared" si="3"/>
        <v>39</v>
      </c>
      <c r="P9" s="174">
        <f t="shared" si="3"/>
        <v>0</v>
      </c>
      <c r="Q9" s="174">
        <f t="shared" si="3"/>
        <v>0</v>
      </c>
      <c r="R9" s="174">
        <f t="shared" si="3"/>
        <v>0</v>
      </c>
      <c r="S9" s="174">
        <f t="shared" si="3"/>
        <v>0</v>
      </c>
      <c r="T9" s="174">
        <f t="shared" si="3"/>
        <v>0</v>
      </c>
      <c r="U9" s="174">
        <f t="shared" si="3"/>
        <v>0</v>
      </c>
      <c r="V9" s="174">
        <f t="shared" si="3"/>
        <v>0</v>
      </c>
      <c r="W9" s="183"/>
      <c r="X9" s="183"/>
      <c r="Y9" s="183"/>
      <c r="Z9" s="183"/>
      <c r="AA9" s="188"/>
      <c r="AB9" s="189"/>
      <c r="AC9" s="189"/>
      <c r="AD9" s="189"/>
      <c r="AE9" s="189"/>
      <c r="AF9" s="189"/>
      <c r="AG9" s="202"/>
      <c r="AH9" s="203"/>
      <c r="AI9" s="203"/>
      <c r="AJ9" s="203"/>
      <c r="AK9" s="203"/>
      <c r="AL9" s="203"/>
      <c r="AM9" s="203"/>
      <c r="AN9" s="203"/>
      <c r="AO9" s="203"/>
      <c r="AP9" s="203"/>
      <c r="AQ9" s="203"/>
      <c r="AR9" s="203"/>
      <c r="AS9" s="203"/>
      <c r="AT9" s="203"/>
      <c r="AU9" s="203"/>
      <c r="AV9" s="203"/>
      <c r="AW9" s="203"/>
    </row>
    <row r="10" s="121" customFormat="1" ht="353" customHeight="1" spans="1:50">
      <c r="A10" s="151">
        <v>1</v>
      </c>
      <c r="B10" s="152" t="s">
        <v>361</v>
      </c>
      <c r="C10" s="152">
        <v>2025</v>
      </c>
      <c r="D10" s="153" t="s">
        <v>362</v>
      </c>
      <c r="E10" s="154" t="s">
        <v>40</v>
      </c>
      <c r="F10" s="154" t="s">
        <v>46</v>
      </c>
      <c r="G10" s="152" t="s">
        <v>47</v>
      </c>
      <c r="H10" s="152" t="s">
        <v>48</v>
      </c>
      <c r="I10" s="152" t="s">
        <v>49</v>
      </c>
      <c r="J10" s="153" t="s">
        <v>363</v>
      </c>
      <c r="K10" s="175">
        <v>350</v>
      </c>
      <c r="L10" s="175">
        <v>350</v>
      </c>
      <c r="M10" s="175">
        <v>1598</v>
      </c>
      <c r="N10" s="175">
        <v>39</v>
      </c>
      <c r="O10" s="175">
        <v>39</v>
      </c>
      <c r="P10" s="175"/>
      <c r="Q10" s="175"/>
      <c r="R10" s="175"/>
      <c r="S10" s="175"/>
      <c r="T10" s="175"/>
      <c r="U10" s="175"/>
      <c r="V10" s="175"/>
      <c r="W10" s="152" t="s">
        <v>48</v>
      </c>
      <c r="X10" s="152" t="s">
        <v>364</v>
      </c>
      <c r="Y10" s="152" t="s">
        <v>72</v>
      </c>
      <c r="Z10" s="152" t="s">
        <v>54</v>
      </c>
      <c r="AA10" s="175" t="s">
        <v>55</v>
      </c>
      <c r="AB10" s="152" t="s">
        <v>365</v>
      </c>
      <c r="AC10" s="152" t="s">
        <v>366</v>
      </c>
      <c r="AD10" s="175"/>
      <c r="AE10" s="175"/>
      <c r="AF10" s="152" t="s">
        <v>367</v>
      </c>
      <c r="AG10" s="204" t="s">
        <v>368</v>
      </c>
      <c r="AH10" s="205"/>
      <c r="AI10" s="205"/>
      <c r="AJ10" s="205"/>
      <c r="AK10" s="205"/>
      <c r="AL10" s="205"/>
      <c r="AM10" s="205"/>
      <c r="AN10" s="205"/>
      <c r="AO10" s="205"/>
      <c r="AP10" s="205"/>
      <c r="AQ10" s="205"/>
      <c r="AR10" s="205"/>
      <c r="AS10" s="205"/>
      <c r="AT10" s="205"/>
      <c r="AU10" s="205"/>
      <c r="AV10" s="205"/>
      <c r="AW10" s="205"/>
      <c r="AX10" s="211"/>
    </row>
    <row r="11" s="120" customFormat="1" ht="100" customHeight="1" spans="1:49">
      <c r="A11" s="147" t="s">
        <v>58</v>
      </c>
      <c r="B11" s="150" t="s">
        <v>60</v>
      </c>
      <c r="C11" s="150"/>
      <c r="D11" s="150"/>
      <c r="E11" s="149"/>
      <c r="F11" s="149"/>
      <c r="G11" s="149"/>
      <c r="H11" s="149"/>
      <c r="I11" s="149"/>
      <c r="J11" s="150"/>
      <c r="K11" s="174">
        <f>SUM(K12)</f>
        <v>3600</v>
      </c>
      <c r="L11" s="174">
        <f t="shared" ref="L11:V11" si="4">SUM(L12)</f>
        <v>3600</v>
      </c>
      <c r="M11" s="174">
        <f t="shared" si="4"/>
        <v>14580</v>
      </c>
      <c r="N11" s="174">
        <f t="shared" si="4"/>
        <v>2346</v>
      </c>
      <c r="O11" s="174">
        <f t="shared" si="4"/>
        <v>2346</v>
      </c>
      <c r="P11" s="174">
        <f t="shared" si="4"/>
        <v>0</v>
      </c>
      <c r="Q11" s="174">
        <f t="shared" si="4"/>
        <v>0</v>
      </c>
      <c r="R11" s="174">
        <f t="shared" si="4"/>
        <v>0</v>
      </c>
      <c r="S11" s="174">
        <f t="shared" si="4"/>
        <v>0</v>
      </c>
      <c r="T11" s="174">
        <f t="shared" si="4"/>
        <v>0</v>
      </c>
      <c r="U11" s="174">
        <f t="shared" si="4"/>
        <v>0</v>
      </c>
      <c r="V11" s="174">
        <f t="shared" si="4"/>
        <v>0</v>
      </c>
      <c r="W11" s="183"/>
      <c r="X11" s="183"/>
      <c r="Y11" s="183"/>
      <c r="Z11" s="183"/>
      <c r="AA11" s="188"/>
      <c r="AB11" s="189"/>
      <c r="AC11" s="189"/>
      <c r="AD11" s="189"/>
      <c r="AE11" s="189"/>
      <c r="AF11" s="189"/>
      <c r="AG11" s="202"/>
      <c r="AH11" s="203"/>
      <c r="AI11" s="203"/>
      <c r="AJ11" s="203"/>
      <c r="AK11" s="203"/>
      <c r="AL11" s="203"/>
      <c r="AM11" s="203"/>
      <c r="AN11" s="203"/>
      <c r="AO11" s="203"/>
      <c r="AP11" s="203"/>
      <c r="AQ11" s="203"/>
      <c r="AR11" s="203"/>
      <c r="AS11" s="203"/>
      <c r="AT11" s="203"/>
      <c r="AU11" s="203"/>
      <c r="AV11" s="203"/>
      <c r="AW11" s="203"/>
    </row>
    <row r="12" s="121" customFormat="1" ht="409" customHeight="1" spans="1:50">
      <c r="A12" s="151">
        <v>2</v>
      </c>
      <c r="B12" s="152" t="s">
        <v>369</v>
      </c>
      <c r="C12" s="152">
        <v>2025</v>
      </c>
      <c r="D12" s="153" t="s">
        <v>370</v>
      </c>
      <c r="E12" s="154" t="s">
        <v>40</v>
      </c>
      <c r="F12" s="154" t="s">
        <v>46</v>
      </c>
      <c r="G12" s="152" t="s">
        <v>47</v>
      </c>
      <c r="H12" s="152" t="s">
        <v>48</v>
      </c>
      <c r="I12" s="152" t="s">
        <v>49</v>
      </c>
      <c r="J12" s="176" t="s">
        <v>371</v>
      </c>
      <c r="K12" s="175">
        <v>3600</v>
      </c>
      <c r="L12" s="175">
        <v>3600</v>
      </c>
      <c r="M12" s="175">
        <v>14580</v>
      </c>
      <c r="N12" s="175">
        <v>2346</v>
      </c>
      <c r="O12" s="175">
        <v>2346</v>
      </c>
      <c r="P12" s="175"/>
      <c r="Q12" s="175"/>
      <c r="R12" s="175"/>
      <c r="S12" s="175"/>
      <c r="T12" s="175"/>
      <c r="U12" s="175"/>
      <c r="V12" s="175"/>
      <c r="W12" s="152" t="s">
        <v>48</v>
      </c>
      <c r="X12" s="152" t="s">
        <v>364</v>
      </c>
      <c r="Y12" s="152" t="s">
        <v>72</v>
      </c>
      <c r="Z12" s="152" t="s">
        <v>54</v>
      </c>
      <c r="AA12" s="175" t="s">
        <v>55</v>
      </c>
      <c r="AB12" s="152" t="s">
        <v>372</v>
      </c>
      <c r="AC12" s="167" t="s">
        <v>373</v>
      </c>
      <c r="AD12" s="175"/>
      <c r="AE12" s="175"/>
      <c r="AF12" s="152" t="s">
        <v>367</v>
      </c>
      <c r="AG12" s="204" t="s">
        <v>368</v>
      </c>
      <c r="AH12" s="205"/>
      <c r="AI12" s="205"/>
      <c r="AJ12" s="205"/>
      <c r="AK12" s="205"/>
      <c r="AL12" s="205"/>
      <c r="AM12" s="205"/>
      <c r="AN12" s="205"/>
      <c r="AO12" s="205"/>
      <c r="AP12" s="205"/>
      <c r="AQ12" s="205"/>
      <c r="AR12" s="205"/>
      <c r="AS12" s="205"/>
      <c r="AT12" s="205"/>
      <c r="AU12" s="205"/>
      <c r="AV12" s="205"/>
      <c r="AW12" s="205"/>
      <c r="AX12" s="211"/>
    </row>
    <row r="13" s="120" customFormat="1" ht="100" customHeight="1" spans="1:49">
      <c r="A13" s="155" t="s">
        <v>58</v>
      </c>
      <c r="B13" s="150" t="s">
        <v>61</v>
      </c>
      <c r="C13" s="150"/>
      <c r="D13" s="150"/>
      <c r="E13" s="149"/>
      <c r="F13" s="149"/>
      <c r="G13" s="149"/>
      <c r="H13" s="149"/>
      <c r="I13" s="149"/>
      <c r="J13" s="150"/>
      <c r="K13" s="174"/>
      <c r="L13" s="174"/>
      <c r="M13" s="174"/>
      <c r="N13" s="174"/>
      <c r="O13" s="174"/>
      <c r="P13" s="174"/>
      <c r="Q13" s="174"/>
      <c r="R13" s="174"/>
      <c r="S13" s="174"/>
      <c r="T13" s="174"/>
      <c r="U13" s="174"/>
      <c r="V13" s="174"/>
      <c r="W13" s="183"/>
      <c r="X13" s="183"/>
      <c r="Y13" s="183"/>
      <c r="Z13" s="183"/>
      <c r="AA13" s="188"/>
      <c r="AB13" s="189"/>
      <c r="AC13" s="189"/>
      <c r="AD13" s="189"/>
      <c r="AE13" s="189"/>
      <c r="AF13" s="189"/>
      <c r="AG13" s="202"/>
      <c r="AH13" s="203"/>
      <c r="AI13" s="203"/>
      <c r="AJ13" s="203"/>
      <c r="AK13" s="203"/>
      <c r="AL13" s="203"/>
      <c r="AM13" s="203"/>
      <c r="AN13" s="203"/>
      <c r="AO13" s="203"/>
      <c r="AP13" s="203"/>
      <c r="AQ13" s="203"/>
      <c r="AR13" s="203"/>
      <c r="AS13" s="203"/>
      <c r="AT13" s="203"/>
      <c r="AU13" s="203"/>
      <c r="AV13" s="203"/>
      <c r="AW13" s="203"/>
    </row>
    <row r="14" s="120" customFormat="1" ht="100" customHeight="1" spans="1:49">
      <c r="A14" s="155" t="s">
        <v>58</v>
      </c>
      <c r="B14" s="150" t="s">
        <v>62</v>
      </c>
      <c r="C14" s="150"/>
      <c r="D14" s="150"/>
      <c r="E14" s="149"/>
      <c r="F14" s="149"/>
      <c r="G14" s="149"/>
      <c r="H14" s="149"/>
      <c r="I14" s="149"/>
      <c r="J14" s="150"/>
      <c r="K14" s="174"/>
      <c r="L14" s="174"/>
      <c r="M14" s="174"/>
      <c r="N14" s="174"/>
      <c r="O14" s="174"/>
      <c r="P14" s="174"/>
      <c r="Q14" s="174"/>
      <c r="R14" s="174"/>
      <c r="S14" s="174"/>
      <c r="T14" s="174"/>
      <c r="U14" s="174"/>
      <c r="V14" s="174"/>
      <c r="W14" s="183"/>
      <c r="X14" s="183"/>
      <c r="Y14" s="183"/>
      <c r="Z14" s="183"/>
      <c r="AA14" s="188"/>
      <c r="AB14" s="189"/>
      <c r="AC14" s="189"/>
      <c r="AD14" s="189"/>
      <c r="AE14" s="189"/>
      <c r="AF14" s="189"/>
      <c r="AG14" s="202"/>
      <c r="AH14" s="203"/>
      <c r="AI14" s="203"/>
      <c r="AJ14" s="203"/>
      <c r="AK14" s="203"/>
      <c r="AL14" s="203"/>
      <c r="AM14" s="203"/>
      <c r="AN14" s="203"/>
      <c r="AO14" s="203"/>
      <c r="AP14" s="203"/>
      <c r="AQ14" s="203"/>
      <c r="AR14" s="203"/>
      <c r="AS14" s="203"/>
      <c r="AT14" s="203"/>
      <c r="AU14" s="203"/>
      <c r="AV14" s="203"/>
      <c r="AW14" s="203"/>
    </row>
    <row r="15" s="120" customFormat="1" ht="100" customHeight="1" spans="1:49">
      <c r="A15" s="155" t="s">
        <v>58</v>
      </c>
      <c r="B15" s="150" t="s">
        <v>63</v>
      </c>
      <c r="C15" s="150"/>
      <c r="D15" s="150"/>
      <c r="E15" s="149"/>
      <c r="F15" s="149"/>
      <c r="G15" s="149"/>
      <c r="H15" s="149"/>
      <c r="I15" s="149"/>
      <c r="J15" s="150"/>
      <c r="K15" s="174">
        <f>SUM(K16)</f>
        <v>550</v>
      </c>
      <c r="L15" s="174">
        <f t="shared" ref="L15:W15" si="5">SUM(L16)</f>
        <v>550</v>
      </c>
      <c r="M15" s="174">
        <f t="shared" si="5"/>
        <v>2263</v>
      </c>
      <c r="N15" s="174">
        <f t="shared" si="5"/>
        <v>55</v>
      </c>
      <c r="O15" s="174">
        <f t="shared" si="5"/>
        <v>55</v>
      </c>
      <c r="P15" s="174">
        <f t="shared" si="5"/>
        <v>0</v>
      </c>
      <c r="Q15" s="174">
        <f t="shared" si="5"/>
        <v>0</v>
      </c>
      <c r="R15" s="174">
        <f t="shared" si="5"/>
        <v>0</v>
      </c>
      <c r="S15" s="174">
        <f t="shared" si="5"/>
        <v>0</v>
      </c>
      <c r="T15" s="174">
        <f t="shared" si="5"/>
        <v>0</v>
      </c>
      <c r="U15" s="174">
        <f t="shared" si="5"/>
        <v>0</v>
      </c>
      <c r="V15" s="174">
        <f t="shared" si="5"/>
        <v>0</v>
      </c>
      <c r="W15" s="183">
        <f t="shared" si="5"/>
        <v>0</v>
      </c>
      <c r="X15" s="183"/>
      <c r="Y15" s="183"/>
      <c r="Z15" s="183"/>
      <c r="AA15" s="188"/>
      <c r="AB15" s="189"/>
      <c r="AC15" s="189"/>
      <c r="AD15" s="189"/>
      <c r="AE15" s="189"/>
      <c r="AF15" s="189"/>
      <c r="AG15" s="202"/>
      <c r="AH15" s="203"/>
      <c r="AI15" s="203"/>
      <c r="AJ15" s="203"/>
      <c r="AK15" s="203"/>
      <c r="AL15" s="203"/>
      <c r="AM15" s="203"/>
      <c r="AN15" s="203"/>
      <c r="AO15" s="203"/>
      <c r="AP15" s="203"/>
      <c r="AQ15" s="203"/>
      <c r="AR15" s="203"/>
      <c r="AS15" s="203"/>
      <c r="AT15" s="203"/>
      <c r="AU15" s="203"/>
      <c r="AV15" s="203"/>
      <c r="AW15" s="203"/>
    </row>
    <row r="16" s="121" customFormat="1" ht="300" customHeight="1" spans="1:50">
      <c r="A16" s="151">
        <v>3</v>
      </c>
      <c r="B16" s="152" t="s">
        <v>374</v>
      </c>
      <c r="C16" s="152">
        <v>2025</v>
      </c>
      <c r="D16" s="153" t="s">
        <v>375</v>
      </c>
      <c r="E16" s="154" t="s">
        <v>40</v>
      </c>
      <c r="F16" s="154" t="s">
        <v>46</v>
      </c>
      <c r="G16" s="152" t="s">
        <v>47</v>
      </c>
      <c r="H16" s="152" t="s">
        <v>48</v>
      </c>
      <c r="I16" s="152" t="s">
        <v>49</v>
      </c>
      <c r="J16" s="177" t="s">
        <v>376</v>
      </c>
      <c r="K16" s="175">
        <v>550</v>
      </c>
      <c r="L16" s="175">
        <v>550</v>
      </c>
      <c r="M16" s="175">
        <v>2263</v>
      </c>
      <c r="N16" s="175">
        <v>55</v>
      </c>
      <c r="O16" s="175">
        <v>55</v>
      </c>
      <c r="P16" s="175"/>
      <c r="Q16" s="175"/>
      <c r="R16" s="175"/>
      <c r="S16" s="175"/>
      <c r="T16" s="175"/>
      <c r="U16" s="175"/>
      <c r="V16" s="175"/>
      <c r="W16" s="152" t="s">
        <v>48</v>
      </c>
      <c r="X16" s="152" t="s">
        <v>364</v>
      </c>
      <c r="Y16" s="152" t="s">
        <v>72</v>
      </c>
      <c r="Z16" s="152" t="s">
        <v>54</v>
      </c>
      <c r="AA16" s="175" t="s">
        <v>55</v>
      </c>
      <c r="AB16" s="152" t="s">
        <v>377</v>
      </c>
      <c r="AC16" s="152" t="s">
        <v>378</v>
      </c>
      <c r="AD16" s="175"/>
      <c r="AE16" s="175"/>
      <c r="AF16" s="152" t="s">
        <v>367</v>
      </c>
      <c r="AG16" s="204" t="s">
        <v>368</v>
      </c>
      <c r="AH16" s="205"/>
      <c r="AI16" s="205"/>
      <c r="AJ16" s="205"/>
      <c r="AK16" s="205"/>
      <c r="AL16" s="205"/>
      <c r="AM16" s="205"/>
      <c r="AN16" s="205"/>
      <c r="AO16" s="205"/>
      <c r="AP16" s="205"/>
      <c r="AQ16" s="205"/>
      <c r="AR16" s="205"/>
      <c r="AS16" s="205"/>
      <c r="AT16" s="205"/>
      <c r="AU16" s="205"/>
      <c r="AV16" s="205"/>
      <c r="AW16" s="205"/>
      <c r="AX16" s="211"/>
    </row>
    <row r="17" s="120" customFormat="1" ht="100" customHeight="1" spans="1:49">
      <c r="A17" s="155" t="s">
        <v>58</v>
      </c>
      <c r="B17" s="150" t="s">
        <v>64</v>
      </c>
      <c r="C17" s="150"/>
      <c r="D17" s="150"/>
      <c r="E17" s="149"/>
      <c r="F17" s="149"/>
      <c r="G17" s="149"/>
      <c r="H17" s="149"/>
      <c r="I17" s="149"/>
      <c r="J17" s="150"/>
      <c r="K17" s="174">
        <f>SUM(K18)</f>
        <v>75</v>
      </c>
      <c r="L17" s="174">
        <f t="shared" ref="L17:V17" si="6">SUM(L18)</f>
        <v>75</v>
      </c>
      <c r="M17" s="174">
        <f t="shared" si="6"/>
        <v>300</v>
      </c>
      <c r="N17" s="174">
        <f t="shared" si="6"/>
        <v>60</v>
      </c>
      <c r="O17" s="174">
        <f t="shared" si="6"/>
        <v>60</v>
      </c>
      <c r="P17" s="174">
        <f t="shared" si="6"/>
        <v>0</v>
      </c>
      <c r="Q17" s="174">
        <f t="shared" si="6"/>
        <v>0</v>
      </c>
      <c r="R17" s="174">
        <f t="shared" si="6"/>
        <v>0</v>
      </c>
      <c r="S17" s="174">
        <f t="shared" si="6"/>
        <v>0</v>
      </c>
      <c r="T17" s="174">
        <f t="shared" si="6"/>
        <v>0</v>
      </c>
      <c r="U17" s="174">
        <f t="shared" si="6"/>
        <v>0</v>
      </c>
      <c r="V17" s="174">
        <f t="shared" si="6"/>
        <v>0</v>
      </c>
      <c r="W17" s="183"/>
      <c r="X17" s="183"/>
      <c r="Y17" s="183"/>
      <c r="Z17" s="183"/>
      <c r="AA17" s="188"/>
      <c r="AB17" s="189"/>
      <c r="AC17" s="189"/>
      <c r="AD17" s="189"/>
      <c r="AE17" s="189"/>
      <c r="AF17" s="189"/>
      <c r="AG17" s="202"/>
      <c r="AH17" s="203"/>
      <c r="AI17" s="203"/>
      <c r="AJ17" s="203"/>
      <c r="AK17" s="203"/>
      <c r="AL17" s="203"/>
      <c r="AM17" s="203"/>
      <c r="AN17" s="203"/>
      <c r="AO17" s="203"/>
      <c r="AP17" s="203"/>
      <c r="AQ17" s="203"/>
      <c r="AR17" s="203"/>
      <c r="AS17" s="203"/>
      <c r="AT17" s="203"/>
      <c r="AU17" s="203"/>
      <c r="AV17" s="203"/>
      <c r="AW17" s="203"/>
    </row>
    <row r="18" s="121" customFormat="1" ht="295" customHeight="1" spans="1:50">
      <c r="A18" s="151">
        <v>4</v>
      </c>
      <c r="B18" s="152" t="s">
        <v>379</v>
      </c>
      <c r="C18" s="152">
        <v>2025</v>
      </c>
      <c r="D18" s="153" t="s">
        <v>380</v>
      </c>
      <c r="E18" s="154" t="s">
        <v>40</v>
      </c>
      <c r="F18" s="154" t="s">
        <v>46</v>
      </c>
      <c r="G18" s="152" t="s">
        <v>47</v>
      </c>
      <c r="H18" s="152" t="s">
        <v>48</v>
      </c>
      <c r="I18" s="152" t="s">
        <v>49</v>
      </c>
      <c r="J18" s="177" t="s">
        <v>381</v>
      </c>
      <c r="K18" s="175">
        <v>75</v>
      </c>
      <c r="L18" s="175">
        <v>75</v>
      </c>
      <c r="M18" s="175">
        <v>300</v>
      </c>
      <c r="N18" s="175">
        <v>60</v>
      </c>
      <c r="O18" s="175">
        <v>60</v>
      </c>
      <c r="P18" s="175"/>
      <c r="Q18" s="175"/>
      <c r="R18" s="175"/>
      <c r="S18" s="175"/>
      <c r="T18" s="175"/>
      <c r="U18" s="175"/>
      <c r="V18" s="175"/>
      <c r="W18" s="152" t="s">
        <v>48</v>
      </c>
      <c r="X18" s="152" t="s">
        <v>364</v>
      </c>
      <c r="Y18" s="152" t="s">
        <v>174</v>
      </c>
      <c r="Z18" s="152" t="s">
        <v>175</v>
      </c>
      <c r="AA18" s="175" t="s">
        <v>55</v>
      </c>
      <c r="AB18" s="152" t="s">
        <v>382</v>
      </c>
      <c r="AC18" s="152" t="s">
        <v>383</v>
      </c>
      <c r="AD18" s="175"/>
      <c r="AE18" s="175"/>
      <c r="AF18" s="152" t="s">
        <v>367</v>
      </c>
      <c r="AH18" s="205"/>
      <c r="AI18" s="205"/>
      <c r="AJ18" s="205"/>
      <c r="AK18" s="205"/>
      <c r="AL18" s="205"/>
      <c r="AM18" s="205"/>
      <c r="AN18" s="205"/>
      <c r="AO18" s="205"/>
      <c r="AP18" s="205"/>
      <c r="AQ18" s="205"/>
      <c r="AR18" s="205"/>
      <c r="AS18" s="205"/>
      <c r="AT18" s="205"/>
      <c r="AU18" s="205"/>
      <c r="AV18" s="205"/>
      <c r="AW18" s="205"/>
      <c r="AX18" s="211"/>
    </row>
    <row r="19" s="120" customFormat="1" ht="100" customHeight="1" spans="1:49">
      <c r="A19" s="156" t="s">
        <v>41</v>
      </c>
      <c r="B19" s="148" t="s">
        <v>46</v>
      </c>
      <c r="C19" s="148"/>
      <c r="D19" s="148"/>
      <c r="E19" s="149"/>
      <c r="F19" s="149"/>
      <c r="G19" s="149"/>
      <c r="H19" s="149"/>
      <c r="I19" s="149"/>
      <c r="J19" s="148"/>
      <c r="K19" s="174">
        <f t="shared" ref="K19:V19" si="7">K20+K21+K23+K24+K28+K29</f>
        <v>2583</v>
      </c>
      <c r="L19" s="174">
        <f t="shared" si="7"/>
        <v>3891</v>
      </c>
      <c r="M19" s="174">
        <f t="shared" si="7"/>
        <v>12978</v>
      </c>
      <c r="N19" s="174">
        <f t="shared" si="7"/>
        <v>2550</v>
      </c>
      <c r="O19" s="174">
        <f t="shared" si="7"/>
        <v>2550</v>
      </c>
      <c r="P19" s="174">
        <f t="shared" si="7"/>
        <v>0</v>
      </c>
      <c r="Q19" s="174">
        <f t="shared" si="7"/>
        <v>0</v>
      </c>
      <c r="R19" s="174">
        <f t="shared" si="7"/>
        <v>0</v>
      </c>
      <c r="S19" s="174">
        <f t="shared" si="7"/>
        <v>0</v>
      </c>
      <c r="T19" s="174">
        <f t="shared" si="7"/>
        <v>0</v>
      </c>
      <c r="U19" s="174">
        <f t="shared" si="7"/>
        <v>0</v>
      </c>
      <c r="V19" s="174">
        <f t="shared" si="7"/>
        <v>0</v>
      </c>
      <c r="W19" s="183"/>
      <c r="X19" s="183"/>
      <c r="Y19" s="183"/>
      <c r="Z19" s="183"/>
      <c r="AA19" s="188"/>
      <c r="AB19" s="189"/>
      <c r="AC19" s="189"/>
      <c r="AD19" s="189"/>
      <c r="AE19" s="189"/>
      <c r="AF19" s="189"/>
      <c r="AG19" s="202"/>
      <c r="AH19" s="203"/>
      <c r="AI19" s="203"/>
      <c r="AJ19" s="203"/>
      <c r="AK19" s="203"/>
      <c r="AL19" s="203"/>
      <c r="AM19" s="203"/>
      <c r="AN19" s="203"/>
      <c r="AO19" s="203"/>
      <c r="AP19" s="203"/>
      <c r="AQ19" s="203"/>
      <c r="AR19" s="203"/>
      <c r="AS19" s="203"/>
      <c r="AT19" s="203"/>
      <c r="AU19" s="203"/>
      <c r="AV19" s="203"/>
      <c r="AW19" s="203"/>
    </row>
    <row r="20" s="122" customFormat="1" ht="100" customHeight="1" spans="1:49">
      <c r="A20" s="156" t="s">
        <v>58</v>
      </c>
      <c r="B20" s="150" t="s">
        <v>65</v>
      </c>
      <c r="C20" s="150"/>
      <c r="D20" s="150"/>
      <c r="E20" s="149"/>
      <c r="F20" s="149"/>
      <c r="G20" s="149"/>
      <c r="H20" s="149"/>
      <c r="I20" s="149"/>
      <c r="J20" s="150"/>
      <c r="K20" s="178"/>
      <c r="L20" s="178"/>
      <c r="M20" s="178"/>
      <c r="N20" s="178"/>
      <c r="O20" s="178"/>
      <c r="P20" s="178"/>
      <c r="Q20" s="178"/>
      <c r="R20" s="178"/>
      <c r="S20" s="178"/>
      <c r="T20" s="178"/>
      <c r="U20" s="178"/>
      <c r="V20" s="178"/>
      <c r="W20" s="184"/>
      <c r="X20" s="184"/>
      <c r="Y20" s="184"/>
      <c r="Z20" s="184"/>
      <c r="AA20" s="190"/>
      <c r="AB20" s="190"/>
      <c r="AC20" s="190"/>
      <c r="AD20" s="190"/>
      <c r="AE20" s="190"/>
      <c r="AF20" s="190"/>
      <c r="AG20" s="190"/>
      <c r="AH20" s="206"/>
      <c r="AI20" s="206"/>
      <c r="AJ20" s="206"/>
      <c r="AK20" s="206"/>
      <c r="AL20" s="206"/>
      <c r="AM20" s="206"/>
      <c r="AN20" s="206"/>
      <c r="AO20" s="206"/>
      <c r="AP20" s="206"/>
      <c r="AQ20" s="206"/>
      <c r="AR20" s="206"/>
      <c r="AS20" s="206"/>
      <c r="AT20" s="206"/>
      <c r="AU20" s="206"/>
      <c r="AV20" s="206"/>
      <c r="AW20" s="206"/>
    </row>
    <row r="21" s="122" customFormat="1" ht="100" customHeight="1" spans="1:49">
      <c r="A21" s="156" t="s">
        <v>58</v>
      </c>
      <c r="B21" s="150" t="s">
        <v>66</v>
      </c>
      <c r="C21" s="150"/>
      <c r="D21" s="150"/>
      <c r="E21" s="149"/>
      <c r="F21" s="149"/>
      <c r="G21" s="149"/>
      <c r="H21" s="149"/>
      <c r="I21" s="149"/>
      <c r="J21" s="150"/>
      <c r="K21" s="178">
        <f t="shared" ref="K21:V21" si="8">SUM(K22:K22)</f>
        <v>3</v>
      </c>
      <c r="L21" s="178">
        <f t="shared" si="8"/>
        <v>1700</v>
      </c>
      <c r="M21" s="178">
        <f t="shared" si="8"/>
        <v>4129</v>
      </c>
      <c r="N21" s="178">
        <f t="shared" si="8"/>
        <v>1156</v>
      </c>
      <c r="O21" s="178">
        <f t="shared" si="8"/>
        <v>1156</v>
      </c>
      <c r="P21" s="178">
        <f t="shared" si="8"/>
        <v>0</v>
      </c>
      <c r="Q21" s="178">
        <f t="shared" si="8"/>
        <v>0</v>
      </c>
      <c r="R21" s="178">
        <f t="shared" si="8"/>
        <v>0</v>
      </c>
      <c r="S21" s="178">
        <f t="shared" si="8"/>
        <v>0</v>
      </c>
      <c r="T21" s="178">
        <f t="shared" si="8"/>
        <v>0</v>
      </c>
      <c r="U21" s="178">
        <f t="shared" si="8"/>
        <v>0</v>
      </c>
      <c r="V21" s="178">
        <f t="shared" si="8"/>
        <v>0</v>
      </c>
      <c r="W21" s="184"/>
      <c r="X21" s="184"/>
      <c r="Y21" s="184"/>
      <c r="Z21" s="184"/>
      <c r="AA21" s="190"/>
      <c r="AB21" s="190"/>
      <c r="AC21" s="190"/>
      <c r="AD21" s="190"/>
      <c r="AE21" s="190"/>
      <c r="AF21" s="190"/>
      <c r="AG21" s="190"/>
      <c r="AH21" s="206"/>
      <c r="AI21" s="206"/>
      <c r="AJ21" s="206"/>
      <c r="AK21" s="206"/>
      <c r="AL21" s="206"/>
      <c r="AM21" s="206"/>
      <c r="AN21" s="206"/>
      <c r="AO21" s="206"/>
      <c r="AP21" s="206"/>
      <c r="AQ21" s="206"/>
      <c r="AR21" s="206"/>
      <c r="AS21" s="206"/>
      <c r="AT21" s="206"/>
      <c r="AU21" s="206"/>
      <c r="AV21" s="206"/>
      <c r="AW21" s="206"/>
    </row>
    <row r="22" s="123" customFormat="1" ht="409" customHeight="1" spans="1:50">
      <c r="A22" s="157">
        <v>5</v>
      </c>
      <c r="B22" s="158" t="s">
        <v>67</v>
      </c>
      <c r="C22" s="158">
        <v>2025</v>
      </c>
      <c r="D22" s="159" t="s">
        <v>68</v>
      </c>
      <c r="E22" s="160" t="s">
        <v>40</v>
      </c>
      <c r="F22" s="160" t="s">
        <v>66</v>
      </c>
      <c r="G22" s="158" t="s">
        <v>47</v>
      </c>
      <c r="H22" s="158" t="s">
        <v>69</v>
      </c>
      <c r="I22" s="158" t="s">
        <v>70</v>
      </c>
      <c r="J22" s="179" t="s">
        <v>71</v>
      </c>
      <c r="K22" s="158">
        <v>3</v>
      </c>
      <c r="L22" s="158">
        <f>788+912</f>
        <v>1700</v>
      </c>
      <c r="M22" s="158">
        <f>2878+1251</f>
        <v>4129</v>
      </c>
      <c r="N22" s="158">
        <f>1090+66</f>
        <v>1156</v>
      </c>
      <c r="O22" s="158">
        <f>1090+66</f>
        <v>1156</v>
      </c>
      <c r="P22" s="158"/>
      <c r="Q22" s="158"/>
      <c r="R22" s="158"/>
      <c r="S22" s="158"/>
      <c r="T22" s="158"/>
      <c r="U22" s="158"/>
      <c r="V22" s="158"/>
      <c r="W22" s="158" t="s">
        <v>72</v>
      </c>
      <c r="X22" s="158" t="s">
        <v>54</v>
      </c>
      <c r="Y22" s="158" t="s">
        <v>72</v>
      </c>
      <c r="Z22" s="158" t="s">
        <v>54</v>
      </c>
      <c r="AA22" s="158" t="s">
        <v>55</v>
      </c>
      <c r="AB22" s="191" t="s">
        <v>384</v>
      </c>
      <c r="AC22" s="191" t="s">
        <v>74</v>
      </c>
      <c r="AD22" s="158"/>
      <c r="AE22" s="158"/>
      <c r="AF22" s="158" t="s">
        <v>367</v>
      </c>
      <c r="AG22" s="207" t="s">
        <v>368</v>
      </c>
      <c r="AH22" s="208"/>
      <c r="AI22" s="208"/>
      <c r="AJ22" s="208"/>
      <c r="AK22" s="208"/>
      <c r="AL22" s="208"/>
      <c r="AM22" s="208"/>
      <c r="AN22" s="208"/>
      <c r="AO22" s="208"/>
      <c r="AP22" s="208"/>
      <c r="AQ22" s="208"/>
      <c r="AR22" s="208"/>
      <c r="AS22" s="208"/>
      <c r="AT22" s="208"/>
      <c r="AU22" s="208"/>
      <c r="AV22" s="208"/>
      <c r="AW22" s="208"/>
      <c r="AX22" s="212"/>
    </row>
    <row r="23" s="122" customFormat="1" ht="100" customHeight="1" spans="1:49">
      <c r="A23" s="156" t="s">
        <v>58</v>
      </c>
      <c r="B23" s="148" t="s">
        <v>75</v>
      </c>
      <c r="C23" s="148"/>
      <c r="D23" s="148"/>
      <c r="E23" s="149"/>
      <c r="F23" s="149"/>
      <c r="G23" s="149"/>
      <c r="H23" s="149"/>
      <c r="I23" s="149"/>
      <c r="J23" s="148"/>
      <c r="K23" s="178"/>
      <c r="L23" s="178"/>
      <c r="M23" s="178"/>
      <c r="N23" s="178"/>
      <c r="O23" s="178"/>
      <c r="P23" s="178"/>
      <c r="Q23" s="178"/>
      <c r="R23" s="178"/>
      <c r="S23" s="178"/>
      <c r="T23" s="178"/>
      <c r="U23" s="178"/>
      <c r="V23" s="178"/>
      <c r="W23" s="184"/>
      <c r="X23" s="184"/>
      <c r="Y23" s="184"/>
      <c r="Z23" s="184"/>
      <c r="AA23" s="190"/>
      <c r="AB23" s="190"/>
      <c r="AC23" s="190"/>
      <c r="AD23" s="190"/>
      <c r="AE23" s="190"/>
      <c r="AF23" s="190"/>
      <c r="AG23" s="190"/>
      <c r="AH23" s="206"/>
      <c r="AI23" s="206"/>
      <c r="AJ23" s="206"/>
      <c r="AK23" s="206"/>
      <c r="AL23" s="206"/>
      <c r="AM23" s="206"/>
      <c r="AN23" s="206"/>
      <c r="AO23" s="206"/>
      <c r="AP23" s="206"/>
      <c r="AQ23" s="206"/>
      <c r="AR23" s="206"/>
      <c r="AS23" s="206"/>
      <c r="AT23" s="206"/>
      <c r="AU23" s="206"/>
      <c r="AV23" s="206"/>
      <c r="AW23" s="206"/>
    </row>
    <row r="24" s="122" customFormat="1" ht="100" customHeight="1" spans="1:49">
      <c r="A24" s="156" t="s">
        <v>58</v>
      </c>
      <c r="B24" s="148" t="s">
        <v>76</v>
      </c>
      <c r="C24" s="148"/>
      <c r="D24" s="148"/>
      <c r="E24" s="149"/>
      <c r="F24" s="149"/>
      <c r="G24" s="149"/>
      <c r="H24" s="149"/>
      <c r="I24" s="149"/>
      <c r="J24" s="148"/>
      <c r="K24" s="178">
        <f t="shared" ref="K24:V24" si="9">SUM(K25:K27)</f>
        <v>2580</v>
      </c>
      <c r="L24" s="178">
        <f t="shared" si="9"/>
        <v>2191</v>
      </c>
      <c r="M24" s="178">
        <f t="shared" si="9"/>
        <v>8849</v>
      </c>
      <c r="N24" s="178">
        <f t="shared" si="9"/>
        <v>1394</v>
      </c>
      <c r="O24" s="178">
        <f t="shared" si="9"/>
        <v>1394</v>
      </c>
      <c r="P24" s="178">
        <f t="shared" si="9"/>
        <v>0</v>
      </c>
      <c r="Q24" s="178">
        <f t="shared" si="9"/>
        <v>0</v>
      </c>
      <c r="R24" s="178">
        <f t="shared" si="9"/>
        <v>0</v>
      </c>
      <c r="S24" s="178">
        <f t="shared" si="9"/>
        <v>0</v>
      </c>
      <c r="T24" s="178">
        <f t="shared" si="9"/>
        <v>0</v>
      </c>
      <c r="U24" s="178">
        <f t="shared" si="9"/>
        <v>0</v>
      </c>
      <c r="V24" s="178">
        <f t="shared" si="9"/>
        <v>0</v>
      </c>
      <c r="W24" s="184"/>
      <c r="X24" s="184"/>
      <c r="Y24" s="184"/>
      <c r="Z24" s="184"/>
      <c r="AA24" s="190"/>
      <c r="AB24" s="190"/>
      <c r="AC24" s="190"/>
      <c r="AD24" s="190"/>
      <c r="AE24" s="190"/>
      <c r="AF24" s="190"/>
      <c r="AG24" s="190"/>
      <c r="AH24" s="206"/>
      <c r="AI24" s="206"/>
      <c r="AJ24" s="206"/>
      <c r="AK24" s="206"/>
      <c r="AL24" s="206"/>
      <c r="AM24" s="206"/>
      <c r="AN24" s="206"/>
      <c r="AO24" s="206"/>
      <c r="AP24" s="206"/>
      <c r="AQ24" s="206"/>
      <c r="AR24" s="206"/>
      <c r="AS24" s="206"/>
      <c r="AT24" s="206"/>
      <c r="AU24" s="206"/>
      <c r="AV24" s="206"/>
      <c r="AW24" s="206"/>
    </row>
    <row r="25" s="124" customFormat="1" ht="184" customHeight="1" spans="1:50">
      <c r="A25" s="151">
        <v>6</v>
      </c>
      <c r="B25" s="152" t="s">
        <v>77</v>
      </c>
      <c r="C25" s="161">
        <v>2025</v>
      </c>
      <c r="D25" s="153" t="s">
        <v>78</v>
      </c>
      <c r="E25" s="154" t="s">
        <v>40</v>
      </c>
      <c r="F25" s="154" t="s">
        <v>79</v>
      </c>
      <c r="G25" s="154" t="s">
        <v>47</v>
      </c>
      <c r="H25" s="154" t="s">
        <v>385</v>
      </c>
      <c r="I25" s="154" t="s">
        <v>81</v>
      </c>
      <c r="J25" s="153" t="s">
        <v>386</v>
      </c>
      <c r="K25" s="154">
        <v>500</v>
      </c>
      <c r="L25" s="154">
        <v>882</v>
      </c>
      <c r="M25" s="154">
        <v>2546</v>
      </c>
      <c r="N25" s="154">
        <v>150</v>
      </c>
      <c r="O25" s="152">
        <v>150</v>
      </c>
      <c r="P25" s="154"/>
      <c r="Q25" s="154"/>
      <c r="R25" s="154"/>
      <c r="S25" s="154"/>
      <c r="T25" s="154"/>
      <c r="U25" s="154"/>
      <c r="V25" s="154"/>
      <c r="W25" s="154" t="s">
        <v>83</v>
      </c>
      <c r="X25" s="154" t="s">
        <v>84</v>
      </c>
      <c r="Y25" s="154" t="s">
        <v>92</v>
      </c>
      <c r="Z25" s="152" t="s">
        <v>93</v>
      </c>
      <c r="AA25" s="152" t="s">
        <v>55</v>
      </c>
      <c r="AB25" s="167" t="s">
        <v>85</v>
      </c>
      <c r="AC25" s="167" t="s">
        <v>86</v>
      </c>
      <c r="AD25" s="152"/>
      <c r="AE25" s="233"/>
      <c r="AF25" s="152" t="s">
        <v>367</v>
      </c>
      <c r="AG25" s="204" t="s">
        <v>368</v>
      </c>
      <c r="AH25" s="134"/>
      <c r="AI25" s="134"/>
      <c r="AJ25" s="134"/>
      <c r="AK25" s="134"/>
      <c r="AL25" s="134"/>
      <c r="AM25" s="134"/>
      <c r="AN25" s="134"/>
      <c r="AO25" s="134"/>
      <c r="AP25" s="134"/>
      <c r="AQ25" s="134"/>
      <c r="AR25" s="134"/>
      <c r="AS25" s="134"/>
      <c r="AT25" s="134"/>
      <c r="AU25" s="134"/>
      <c r="AV25" s="134"/>
      <c r="AW25" s="134"/>
      <c r="AX25" s="213"/>
    </row>
    <row r="26" s="124" customFormat="1" ht="225" customHeight="1" spans="1:50">
      <c r="A26" s="151">
        <v>7</v>
      </c>
      <c r="B26" s="152" t="s">
        <v>87</v>
      </c>
      <c r="C26" s="161">
        <v>2025</v>
      </c>
      <c r="D26" s="153" t="s">
        <v>88</v>
      </c>
      <c r="E26" s="154" t="s">
        <v>40</v>
      </c>
      <c r="F26" s="154" t="s">
        <v>65</v>
      </c>
      <c r="G26" s="152" t="s">
        <v>47</v>
      </c>
      <c r="H26" s="152" t="s">
        <v>89</v>
      </c>
      <c r="I26" s="152" t="s">
        <v>90</v>
      </c>
      <c r="J26" s="167" t="s">
        <v>387</v>
      </c>
      <c r="K26" s="152">
        <v>280</v>
      </c>
      <c r="L26" s="152">
        <v>650</v>
      </c>
      <c r="M26" s="152">
        <v>3500</v>
      </c>
      <c r="N26" s="152">
        <v>44</v>
      </c>
      <c r="O26" s="152">
        <v>44</v>
      </c>
      <c r="P26" s="152"/>
      <c r="Q26" s="152"/>
      <c r="R26" s="152"/>
      <c r="S26" s="152"/>
      <c r="T26" s="152"/>
      <c r="U26" s="152"/>
      <c r="V26" s="152"/>
      <c r="W26" s="152" t="s">
        <v>92</v>
      </c>
      <c r="X26" s="152" t="s">
        <v>93</v>
      </c>
      <c r="Y26" s="152" t="s">
        <v>92</v>
      </c>
      <c r="Z26" s="152" t="s">
        <v>93</v>
      </c>
      <c r="AA26" s="152" t="s">
        <v>55</v>
      </c>
      <c r="AB26" s="167" t="s">
        <v>388</v>
      </c>
      <c r="AC26" s="167" t="s">
        <v>94</v>
      </c>
      <c r="AD26" s="152"/>
      <c r="AE26" s="230"/>
      <c r="AF26" s="152" t="s">
        <v>367</v>
      </c>
      <c r="AG26" s="204" t="s">
        <v>368</v>
      </c>
      <c r="AH26" s="134"/>
      <c r="AI26" s="134"/>
      <c r="AJ26" s="134"/>
      <c r="AK26" s="134"/>
      <c r="AL26" s="134"/>
      <c r="AM26" s="134"/>
      <c r="AN26" s="134"/>
      <c r="AO26" s="134"/>
      <c r="AP26" s="134"/>
      <c r="AQ26" s="134"/>
      <c r="AR26" s="134"/>
      <c r="AS26" s="134"/>
      <c r="AT26" s="134"/>
      <c r="AU26" s="134"/>
      <c r="AV26" s="134"/>
      <c r="AW26" s="134"/>
      <c r="AX26" s="213"/>
    </row>
    <row r="27" s="123" customFormat="1" ht="409" customHeight="1" spans="1:50">
      <c r="A27" s="157">
        <v>8</v>
      </c>
      <c r="B27" s="158" t="s">
        <v>303</v>
      </c>
      <c r="C27" s="162">
        <v>2025</v>
      </c>
      <c r="D27" s="163" t="s">
        <v>304</v>
      </c>
      <c r="E27" s="160" t="s">
        <v>40</v>
      </c>
      <c r="F27" s="160" t="s">
        <v>65</v>
      </c>
      <c r="G27" s="160" t="s">
        <v>47</v>
      </c>
      <c r="H27" s="160" t="s">
        <v>305</v>
      </c>
      <c r="I27" s="160" t="s">
        <v>70</v>
      </c>
      <c r="J27" s="163" t="s">
        <v>389</v>
      </c>
      <c r="K27" s="158">
        <v>1800</v>
      </c>
      <c r="L27" s="158">
        <v>659</v>
      </c>
      <c r="M27" s="158">
        <v>2803</v>
      </c>
      <c r="N27" s="158">
        <v>1200</v>
      </c>
      <c r="O27" s="158">
        <v>1200</v>
      </c>
      <c r="P27" s="158"/>
      <c r="Q27" s="158"/>
      <c r="R27" s="158"/>
      <c r="S27" s="158"/>
      <c r="T27" s="158"/>
      <c r="U27" s="158"/>
      <c r="V27" s="158"/>
      <c r="W27" s="160" t="s">
        <v>83</v>
      </c>
      <c r="X27" s="160" t="s">
        <v>84</v>
      </c>
      <c r="Y27" s="158" t="s">
        <v>72</v>
      </c>
      <c r="Z27" s="158" t="s">
        <v>54</v>
      </c>
      <c r="AA27" s="158" t="s">
        <v>55</v>
      </c>
      <c r="AB27" s="163" t="s">
        <v>390</v>
      </c>
      <c r="AC27" s="163" t="s">
        <v>308</v>
      </c>
      <c r="AD27" s="158"/>
      <c r="AE27" s="329"/>
      <c r="AF27" s="158" t="s">
        <v>367</v>
      </c>
      <c r="AG27" s="207" t="s">
        <v>368</v>
      </c>
      <c r="AH27" s="208"/>
      <c r="AI27" s="208"/>
      <c r="AJ27" s="208"/>
      <c r="AK27" s="208"/>
      <c r="AL27" s="208"/>
      <c r="AM27" s="208"/>
      <c r="AN27" s="208"/>
      <c r="AO27" s="208"/>
      <c r="AP27" s="208"/>
      <c r="AQ27" s="208"/>
      <c r="AR27" s="208"/>
      <c r="AS27" s="208"/>
      <c r="AT27" s="208"/>
      <c r="AU27" s="208"/>
      <c r="AV27" s="208"/>
      <c r="AW27" s="208"/>
      <c r="AX27" s="212"/>
    </row>
    <row r="28" s="125" customFormat="1" ht="100" customHeight="1" spans="1:49">
      <c r="A28" s="156" t="s">
        <v>58</v>
      </c>
      <c r="B28" s="148" t="s">
        <v>95</v>
      </c>
      <c r="C28" s="148"/>
      <c r="D28" s="148"/>
      <c r="E28" s="149"/>
      <c r="F28" s="149"/>
      <c r="G28" s="149"/>
      <c r="H28" s="149"/>
      <c r="I28" s="149"/>
      <c r="J28" s="148"/>
      <c r="K28" s="174"/>
      <c r="L28" s="174"/>
      <c r="M28" s="174"/>
      <c r="N28" s="174"/>
      <c r="O28" s="174"/>
      <c r="P28" s="174"/>
      <c r="Q28" s="174"/>
      <c r="R28" s="174"/>
      <c r="S28" s="174"/>
      <c r="T28" s="174"/>
      <c r="U28" s="174"/>
      <c r="V28" s="174"/>
      <c r="W28" s="185"/>
      <c r="X28" s="185"/>
      <c r="Y28" s="185"/>
      <c r="Z28" s="185"/>
      <c r="AA28" s="192"/>
      <c r="AB28" s="192"/>
      <c r="AC28" s="192"/>
      <c r="AD28" s="192"/>
      <c r="AE28" s="192"/>
      <c r="AF28" s="192"/>
      <c r="AG28" s="192"/>
      <c r="AH28" s="209"/>
      <c r="AI28" s="209"/>
      <c r="AJ28" s="209"/>
      <c r="AK28" s="209"/>
      <c r="AL28" s="209"/>
      <c r="AM28" s="209"/>
      <c r="AN28" s="209"/>
      <c r="AO28" s="209"/>
      <c r="AP28" s="209"/>
      <c r="AQ28" s="209"/>
      <c r="AR28" s="209"/>
      <c r="AS28" s="209"/>
      <c r="AT28" s="209"/>
      <c r="AU28" s="209"/>
      <c r="AV28" s="209"/>
      <c r="AW28" s="209"/>
    </row>
    <row r="29" s="125" customFormat="1" ht="100" customHeight="1" spans="1:49">
      <c r="A29" s="156" t="s">
        <v>58</v>
      </c>
      <c r="B29" s="148" t="s">
        <v>96</v>
      </c>
      <c r="C29" s="148"/>
      <c r="D29" s="148"/>
      <c r="E29" s="149"/>
      <c r="F29" s="149"/>
      <c r="G29" s="149"/>
      <c r="H29" s="149"/>
      <c r="I29" s="149"/>
      <c r="J29" s="148"/>
      <c r="K29" s="174">
        <v>0</v>
      </c>
      <c r="L29" s="174">
        <v>0</v>
      </c>
      <c r="M29" s="174">
        <v>0</v>
      </c>
      <c r="N29" s="174">
        <v>0</v>
      </c>
      <c r="O29" s="174">
        <v>0</v>
      </c>
      <c r="P29" s="174">
        <v>0</v>
      </c>
      <c r="Q29" s="174">
        <v>0</v>
      </c>
      <c r="R29" s="174">
        <v>0</v>
      </c>
      <c r="S29" s="174">
        <v>0</v>
      </c>
      <c r="T29" s="174">
        <v>0</v>
      </c>
      <c r="U29" s="174">
        <v>0</v>
      </c>
      <c r="V29" s="174">
        <v>0</v>
      </c>
      <c r="W29" s="185"/>
      <c r="X29" s="185"/>
      <c r="Y29" s="185"/>
      <c r="Z29" s="185"/>
      <c r="AA29" s="192"/>
      <c r="AB29" s="192"/>
      <c r="AC29" s="192"/>
      <c r="AD29" s="192"/>
      <c r="AE29" s="192"/>
      <c r="AF29" s="192"/>
      <c r="AG29" s="192"/>
      <c r="AH29" s="209"/>
      <c r="AI29" s="209"/>
      <c r="AJ29" s="209"/>
      <c r="AK29" s="209"/>
      <c r="AL29" s="209"/>
      <c r="AM29" s="209"/>
      <c r="AN29" s="209"/>
      <c r="AO29" s="209"/>
      <c r="AP29" s="209"/>
      <c r="AQ29" s="209"/>
      <c r="AR29" s="209"/>
      <c r="AS29" s="209"/>
      <c r="AT29" s="209"/>
      <c r="AU29" s="209"/>
      <c r="AV29" s="209"/>
      <c r="AW29" s="209"/>
    </row>
    <row r="30" s="125" customFormat="1" ht="100" customHeight="1" spans="1:49">
      <c r="A30" s="156" t="s">
        <v>41</v>
      </c>
      <c r="B30" s="148" t="s">
        <v>104</v>
      </c>
      <c r="C30" s="148"/>
      <c r="D30" s="148"/>
      <c r="E30" s="149"/>
      <c r="F30" s="149"/>
      <c r="G30" s="149"/>
      <c r="H30" s="149"/>
      <c r="I30" s="149"/>
      <c r="J30" s="148"/>
      <c r="K30" s="174">
        <f t="shared" ref="K30:V30" si="10">K31+K32+K36+K37</f>
        <v>1300</v>
      </c>
      <c r="L30" s="174">
        <f t="shared" si="10"/>
        <v>1012</v>
      </c>
      <c r="M30" s="174">
        <f t="shared" si="10"/>
        <v>3527</v>
      </c>
      <c r="N30" s="174">
        <f t="shared" si="10"/>
        <v>650</v>
      </c>
      <c r="O30" s="174">
        <f t="shared" si="10"/>
        <v>650</v>
      </c>
      <c r="P30" s="174">
        <f t="shared" si="10"/>
        <v>0</v>
      </c>
      <c r="Q30" s="174">
        <f t="shared" si="10"/>
        <v>0</v>
      </c>
      <c r="R30" s="174">
        <f t="shared" si="10"/>
        <v>0</v>
      </c>
      <c r="S30" s="174">
        <f t="shared" si="10"/>
        <v>0</v>
      </c>
      <c r="T30" s="174">
        <f t="shared" si="10"/>
        <v>0</v>
      </c>
      <c r="U30" s="174">
        <f t="shared" si="10"/>
        <v>0</v>
      </c>
      <c r="V30" s="174">
        <f t="shared" si="10"/>
        <v>0</v>
      </c>
      <c r="W30" s="185"/>
      <c r="X30" s="185"/>
      <c r="Y30" s="185"/>
      <c r="Z30" s="185"/>
      <c r="AA30" s="192"/>
      <c r="AB30" s="192"/>
      <c r="AC30" s="192"/>
      <c r="AD30" s="192"/>
      <c r="AE30" s="192"/>
      <c r="AF30" s="192"/>
      <c r="AG30" s="192"/>
      <c r="AH30" s="209"/>
      <c r="AI30" s="209"/>
      <c r="AJ30" s="209"/>
      <c r="AK30" s="209"/>
      <c r="AL30" s="209"/>
      <c r="AM30" s="209"/>
      <c r="AN30" s="209"/>
      <c r="AO30" s="209"/>
      <c r="AP30" s="209"/>
      <c r="AQ30" s="209"/>
      <c r="AR30" s="209"/>
      <c r="AS30" s="209"/>
      <c r="AT30" s="209"/>
      <c r="AU30" s="209"/>
      <c r="AV30" s="209"/>
      <c r="AW30" s="209"/>
    </row>
    <row r="31" s="125" customFormat="1" ht="100" customHeight="1" spans="1:49">
      <c r="A31" s="156" t="s">
        <v>58</v>
      </c>
      <c r="B31" s="148" t="s">
        <v>105</v>
      </c>
      <c r="C31" s="148"/>
      <c r="D31" s="148"/>
      <c r="E31" s="149"/>
      <c r="F31" s="149"/>
      <c r="G31" s="149"/>
      <c r="H31" s="149"/>
      <c r="I31" s="149"/>
      <c r="J31" s="148"/>
      <c r="K31" s="174"/>
      <c r="L31" s="174"/>
      <c r="M31" s="174"/>
      <c r="N31" s="174"/>
      <c r="O31" s="174"/>
      <c r="P31" s="174"/>
      <c r="Q31" s="174"/>
      <c r="R31" s="174"/>
      <c r="S31" s="174"/>
      <c r="T31" s="174"/>
      <c r="U31" s="174"/>
      <c r="V31" s="174"/>
      <c r="W31" s="185"/>
      <c r="X31" s="185"/>
      <c r="Y31" s="185"/>
      <c r="Z31" s="185"/>
      <c r="AA31" s="192"/>
      <c r="AB31" s="192"/>
      <c r="AC31" s="192"/>
      <c r="AD31" s="192"/>
      <c r="AE31" s="192"/>
      <c r="AF31" s="192"/>
      <c r="AG31" s="192"/>
      <c r="AH31" s="209"/>
      <c r="AI31" s="209"/>
      <c r="AJ31" s="209"/>
      <c r="AK31" s="209"/>
      <c r="AL31" s="209"/>
      <c r="AM31" s="209"/>
      <c r="AN31" s="209"/>
      <c r="AO31" s="209"/>
      <c r="AP31" s="209"/>
      <c r="AQ31" s="209"/>
      <c r="AR31" s="209"/>
      <c r="AS31" s="209"/>
      <c r="AT31" s="209"/>
      <c r="AU31" s="209"/>
      <c r="AV31" s="209"/>
      <c r="AW31" s="209"/>
    </row>
    <row r="32" s="125" customFormat="1" ht="100" customHeight="1" spans="1:49">
      <c r="A32" s="156" t="s">
        <v>58</v>
      </c>
      <c r="B32" s="148" t="s">
        <v>106</v>
      </c>
      <c r="C32" s="148"/>
      <c r="D32" s="148"/>
      <c r="E32" s="149"/>
      <c r="F32" s="149"/>
      <c r="G32" s="149"/>
      <c r="H32" s="149"/>
      <c r="I32" s="149"/>
      <c r="J32" s="148"/>
      <c r="K32" s="174">
        <f>SUM(K33:K35)</f>
        <v>1300</v>
      </c>
      <c r="L32" s="174">
        <f t="shared" ref="L32:V32" si="11">SUM(L33:L35)</f>
        <v>1012</v>
      </c>
      <c r="M32" s="174">
        <f t="shared" si="11"/>
        <v>3527</v>
      </c>
      <c r="N32" s="174">
        <f t="shared" si="11"/>
        <v>650</v>
      </c>
      <c r="O32" s="174">
        <f t="shared" si="11"/>
        <v>650</v>
      </c>
      <c r="P32" s="174">
        <f t="shared" si="11"/>
        <v>0</v>
      </c>
      <c r="Q32" s="174">
        <f t="shared" si="11"/>
        <v>0</v>
      </c>
      <c r="R32" s="174">
        <f t="shared" si="11"/>
        <v>0</v>
      </c>
      <c r="S32" s="174">
        <f t="shared" si="11"/>
        <v>0</v>
      </c>
      <c r="T32" s="174">
        <f t="shared" si="11"/>
        <v>0</v>
      </c>
      <c r="U32" s="174">
        <f t="shared" si="11"/>
        <v>0</v>
      </c>
      <c r="V32" s="174">
        <f t="shared" si="11"/>
        <v>0</v>
      </c>
      <c r="W32" s="185"/>
      <c r="X32" s="185"/>
      <c r="Y32" s="185"/>
      <c r="Z32" s="185"/>
      <c r="AA32" s="192"/>
      <c r="AB32" s="192"/>
      <c r="AC32" s="192"/>
      <c r="AD32" s="192"/>
      <c r="AE32" s="192"/>
      <c r="AF32" s="192"/>
      <c r="AG32" s="192"/>
      <c r="AH32" s="209"/>
      <c r="AI32" s="209"/>
      <c r="AJ32" s="209"/>
      <c r="AK32" s="209"/>
      <c r="AL32" s="209"/>
      <c r="AM32" s="209"/>
      <c r="AN32" s="209"/>
      <c r="AO32" s="209"/>
      <c r="AP32" s="209"/>
      <c r="AQ32" s="209"/>
      <c r="AR32" s="209"/>
      <c r="AS32" s="209"/>
      <c r="AT32" s="209"/>
      <c r="AU32" s="209"/>
      <c r="AV32" s="209"/>
      <c r="AW32" s="209"/>
    </row>
    <row r="33" s="123" customFormat="1" ht="409" customHeight="1" spans="1:50">
      <c r="A33" s="157">
        <v>9</v>
      </c>
      <c r="B33" s="158" t="s">
        <v>107</v>
      </c>
      <c r="C33" s="162">
        <v>2025</v>
      </c>
      <c r="D33" s="163" t="s">
        <v>108</v>
      </c>
      <c r="E33" s="160" t="s">
        <v>40</v>
      </c>
      <c r="F33" s="160" t="s">
        <v>109</v>
      </c>
      <c r="G33" s="160" t="s">
        <v>47</v>
      </c>
      <c r="H33" s="160" t="s">
        <v>110</v>
      </c>
      <c r="I33" s="160" t="s">
        <v>111</v>
      </c>
      <c r="J33" s="163" t="s">
        <v>309</v>
      </c>
      <c r="K33" s="160">
        <v>600</v>
      </c>
      <c r="L33" s="158">
        <v>336</v>
      </c>
      <c r="M33" s="158">
        <v>1251</v>
      </c>
      <c r="N33" s="160">
        <v>300</v>
      </c>
      <c r="O33" s="158">
        <v>300</v>
      </c>
      <c r="P33" s="158"/>
      <c r="Q33" s="158"/>
      <c r="R33" s="158"/>
      <c r="S33" s="158"/>
      <c r="T33" s="158"/>
      <c r="U33" s="158"/>
      <c r="V33" s="158"/>
      <c r="W33" s="163" t="s">
        <v>113</v>
      </c>
      <c r="X33" s="160" t="s">
        <v>114</v>
      </c>
      <c r="Y33" s="160" t="s">
        <v>72</v>
      </c>
      <c r="Z33" s="158" t="s">
        <v>54</v>
      </c>
      <c r="AA33" s="158" t="s">
        <v>55</v>
      </c>
      <c r="AB33" s="159" t="s">
        <v>310</v>
      </c>
      <c r="AC33" s="193" t="s">
        <v>391</v>
      </c>
      <c r="AD33" s="158"/>
      <c r="AE33" s="329"/>
      <c r="AF33" s="194" t="s">
        <v>312</v>
      </c>
      <c r="AH33" s="208"/>
      <c r="AI33" s="208"/>
      <c r="AJ33" s="208"/>
      <c r="AK33" s="208"/>
      <c r="AL33" s="208"/>
      <c r="AM33" s="208"/>
      <c r="AN33" s="208"/>
      <c r="AO33" s="208"/>
      <c r="AP33" s="208"/>
      <c r="AQ33" s="208"/>
      <c r="AR33" s="208"/>
      <c r="AS33" s="208"/>
      <c r="AT33" s="208"/>
      <c r="AU33" s="208"/>
      <c r="AV33" s="208"/>
      <c r="AW33" s="208"/>
      <c r="AX33" s="212"/>
    </row>
    <row r="34" s="123" customFormat="1" ht="312" customHeight="1" spans="1:50">
      <c r="A34" s="157">
        <v>10</v>
      </c>
      <c r="B34" s="158" t="s">
        <v>392</v>
      </c>
      <c r="C34" s="164">
        <v>2025</v>
      </c>
      <c r="D34" s="164" t="s">
        <v>393</v>
      </c>
      <c r="E34" s="160" t="s">
        <v>40</v>
      </c>
      <c r="F34" s="160" t="s">
        <v>46</v>
      </c>
      <c r="G34" s="158" t="s">
        <v>47</v>
      </c>
      <c r="H34" s="165" t="s">
        <v>315</v>
      </c>
      <c r="I34" s="165" t="s">
        <v>70</v>
      </c>
      <c r="J34" s="164" t="s">
        <v>394</v>
      </c>
      <c r="K34" s="180">
        <v>400</v>
      </c>
      <c r="L34" s="180">
        <v>338</v>
      </c>
      <c r="M34" s="180">
        <v>1138</v>
      </c>
      <c r="N34" s="180">
        <v>190</v>
      </c>
      <c r="O34" s="180">
        <v>190</v>
      </c>
      <c r="P34" s="180"/>
      <c r="Q34" s="180"/>
      <c r="R34" s="180"/>
      <c r="S34" s="180"/>
      <c r="T34" s="180"/>
      <c r="U34" s="180"/>
      <c r="V34" s="180"/>
      <c r="W34" s="186" t="s">
        <v>317</v>
      </c>
      <c r="X34" s="186" t="s">
        <v>318</v>
      </c>
      <c r="Y34" s="186" t="s">
        <v>72</v>
      </c>
      <c r="Z34" s="158" t="s">
        <v>54</v>
      </c>
      <c r="AA34" s="158" t="s">
        <v>55</v>
      </c>
      <c r="AB34" s="159" t="s">
        <v>395</v>
      </c>
      <c r="AC34" s="159" t="s">
        <v>396</v>
      </c>
      <c r="AD34" s="158"/>
      <c r="AE34" s="329"/>
      <c r="AF34" s="158" t="s">
        <v>367</v>
      </c>
      <c r="AG34" s="207" t="s">
        <v>368</v>
      </c>
      <c r="AH34" s="208"/>
      <c r="AI34" s="208"/>
      <c r="AJ34" s="208"/>
      <c r="AK34" s="208"/>
      <c r="AL34" s="208"/>
      <c r="AM34" s="208"/>
      <c r="AN34" s="208"/>
      <c r="AO34" s="208"/>
      <c r="AP34" s="208"/>
      <c r="AQ34" s="208"/>
      <c r="AR34" s="208"/>
      <c r="AS34" s="208"/>
      <c r="AT34" s="208"/>
      <c r="AU34" s="208"/>
      <c r="AV34" s="208"/>
      <c r="AW34" s="208"/>
      <c r="AX34" s="212"/>
    </row>
    <row r="35" s="126" customFormat="1" ht="346" customHeight="1" spans="1:50">
      <c r="A35" s="157">
        <v>11</v>
      </c>
      <c r="B35" s="158" t="s">
        <v>313</v>
      </c>
      <c r="C35" s="163">
        <v>2025</v>
      </c>
      <c r="D35" s="163" t="s">
        <v>314</v>
      </c>
      <c r="E35" s="160" t="s">
        <v>40</v>
      </c>
      <c r="F35" s="160" t="s">
        <v>46</v>
      </c>
      <c r="G35" s="158" t="s">
        <v>47</v>
      </c>
      <c r="H35" s="160" t="s">
        <v>315</v>
      </c>
      <c r="I35" s="160" t="s">
        <v>70</v>
      </c>
      <c r="J35" s="163" t="s">
        <v>397</v>
      </c>
      <c r="K35" s="181">
        <v>300</v>
      </c>
      <c r="L35" s="181">
        <v>338</v>
      </c>
      <c r="M35" s="181">
        <v>1138</v>
      </c>
      <c r="N35" s="181">
        <v>160</v>
      </c>
      <c r="O35" s="181">
        <v>160</v>
      </c>
      <c r="P35" s="181"/>
      <c r="Q35" s="181"/>
      <c r="R35" s="181"/>
      <c r="S35" s="181"/>
      <c r="T35" s="181"/>
      <c r="U35" s="181"/>
      <c r="V35" s="181"/>
      <c r="W35" s="158" t="s">
        <v>317</v>
      </c>
      <c r="X35" s="158" t="s">
        <v>318</v>
      </c>
      <c r="Y35" s="158" t="s">
        <v>72</v>
      </c>
      <c r="Z35" s="158" t="s">
        <v>54</v>
      </c>
      <c r="AA35" s="158" t="s">
        <v>55</v>
      </c>
      <c r="AB35" s="159" t="s">
        <v>395</v>
      </c>
      <c r="AC35" s="159" t="s">
        <v>396</v>
      </c>
      <c r="AD35" s="181"/>
      <c r="AE35" s="181"/>
      <c r="AF35" s="158" t="s">
        <v>367</v>
      </c>
      <c r="AG35" s="207" t="s">
        <v>368</v>
      </c>
      <c r="AH35" s="210"/>
      <c r="AI35" s="210"/>
      <c r="AJ35" s="210"/>
      <c r="AK35" s="210"/>
      <c r="AL35" s="210"/>
      <c r="AM35" s="210"/>
      <c r="AN35" s="210"/>
      <c r="AO35" s="210"/>
      <c r="AP35" s="210"/>
      <c r="AQ35" s="210"/>
      <c r="AR35" s="210"/>
      <c r="AS35" s="210"/>
      <c r="AT35" s="210"/>
      <c r="AU35" s="210"/>
      <c r="AV35" s="210"/>
      <c r="AW35" s="210"/>
      <c r="AX35" s="214"/>
    </row>
    <row r="36" s="125" customFormat="1" ht="100" customHeight="1" spans="1:49">
      <c r="A36" s="156" t="s">
        <v>58</v>
      </c>
      <c r="B36" s="148" t="s">
        <v>117</v>
      </c>
      <c r="C36" s="148"/>
      <c r="D36" s="148"/>
      <c r="E36" s="149"/>
      <c r="F36" s="149"/>
      <c r="G36" s="149"/>
      <c r="H36" s="149"/>
      <c r="I36" s="149"/>
      <c r="J36" s="148"/>
      <c r="K36" s="174"/>
      <c r="L36" s="174"/>
      <c r="M36" s="174"/>
      <c r="N36" s="174"/>
      <c r="O36" s="174"/>
      <c r="P36" s="174"/>
      <c r="Q36" s="174"/>
      <c r="R36" s="174"/>
      <c r="S36" s="174"/>
      <c r="T36" s="174"/>
      <c r="U36" s="174"/>
      <c r="V36" s="174"/>
      <c r="W36" s="183"/>
      <c r="X36" s="185"/>
      <c r="Y36" s="183"/>
      <c r="Z36" s="185"/>
      <c r="AA36" s="192"/>
      <c r="AB36" s="188"/>
      <c r="AC36" s="188"/>
      <c r="AD36" s="188"/>
      <c r="AE36" s="188"/>
      <c r="AF36" s="188"/>
      <c r="AG36" s="192"/>
      <c r="AH36" s="209"/>
      <c r="AI36" s="209"/>
      <c r="AJ36" s="209"/>
      <c r="AK36" s="209"/>
      <c r="AL36" s="209"/>
      <c r="AM36" s="209"/>
      <c r="AN36" s="209"/>
      <c r="AO36" s="209"/>
      <c r="AP36" s="209"/>
      <c r="AQ36" s="209"/>
      <c r="AR36" s="209"/>
      <c r="AS36" s="209"/>
      <c r="AT36" s="209"/>
      <c r="AU36" s="209"/>
      <c r="AV36" s="209"/>
      <c r="AW36" s="209"/>
    </row>
    <row r="37" s="122" customFormat="1" ht="100" customHeight="1" spans="1:49">
      <c r="A37" s="156" t="s">
        <v>58</v>
      </c>
      <c r="B37" s="148" t="s">
        <v>118</v>
      </c>
      <c r="C37" s="148"/>
      <c r="D37" s="148"/>
      <c r="E37" s="149"/>
      <c r="F37" s="149"/>
      <c r="G37" s="149"/>
      <c r="H37" s="149"/>
      <c r="I37" s="149"/>
      <c r="J37" s="148"/>
      <c r="K37" s="178"/>
      <c r="L37" s="178"/>
      <c r="M37" s="178"/>
      <c r="N37" s="178"/>
      <c r="O37" s="178"/>
      <c r="P37" s="178"/>
      <c r="Q37" s="178"/>
      <c r="R37" s="178"/>
      <c r="S37" s="178"/>
      <c r="T37" s="178"/>
      <c r="U37" s="178"/>
      <c r="V37" s="178"/>
      <c r="W37" s="184"/>
      <c r="X37" s="184"/>
      <c r="Y37" s="184"/>
      <c r="Z37" s="184"/>
      <c r="AA37" s="190"/>
      <c r="AB37" s="190"/>
      <c r="AC37" s="190"/>
      <c r="AD37" s="190"/>
      <c r="AE37" s="190"/>
      <c r="AF37" s="190"/>
      <c r="AG37" s="190"/>
      <c r="AH37" s="206"/>
      <c r="AI37" s="206"/>
      <c r="AJ37" s="206"/>
      <c r="AK37" s="206"/>
      <c r="AL37" s="206"/>
      <c r="AM37" s="206"/>
      <c r="AN37" s="206"/>
      <c r="AO37" s="206"/>
      <c r="AP37" s="206"/>
      <c r="AQ37" s="206"/>
      <c r="AR37" s="206"/>
      <c r="AS37" s="206"/>
      <c r="AT37" s="206"/>
      <c r="AU37" s="206"/>
      <c r="AV37" s="206"/>
      <c r="AW37" s="206"/>
    </row>
    <row r="38" s="122" customFormat="1" ht="100" customHeight="1" spans="1:49">
      <c r="A38" s="156" t="s">
        <v>41</v>
      </c>
      <c r="B38" s="148" t="s">
        <v>119</v>
      </c>
      <c r="C38" s="148"/>
      <c r="D38" s="148"/>
      <c r="E38" s="149"/>
      <c r="F38" s="149"/>
      <c r="G38" s="149"/>
      <c r="H38" s="149"/>
      <c r="I38" s="149"/>
      <c r="J38" s="148"/>
      <c r="K38" s="178">
        <f t="shared" ref="K38:V38" si="12">K39+K44+K45</f>
        <v>43.507</v>
      </c>
      <c r="L38" s="178">
        <f t="shared" si="12"/>
        <v>767</v>
      </c>
      <c r="M38" s="178">
        <f t="shared" si="12"/>
        <v>3098</v>
      </c>
      <c r="N38" s="178">
        <f t="shared" si="12"/>
        <v>4460</v>
      </c>
      <c r="O38" s="178">
        <f t="shared" si="12"/>
        <v>1100</v>
      </c>
      <c r="P38" s="178">
        <f t="shared" si="12"/>
        <v>3360</v>
      </c>
      <c r="Q38" s="178">
        <f t="shared" si="12"/>
        <v>0</v>
      </c>
      <c r="R38" s="178">
        <f t="shared" si="12"/>
        <v>0</v>
      </c>
      <c r="S38" s="178">
        <f t="shared" si="12"/>
        <v>0</v>
      </c>
      <c r="T38" s="178">
        <f t="shared" si="12"/>
        <v>0</v>
      </c>
      <c r="U38" s="178">
        <f t="shared" si="12"/>
        <v>0</v>
      </c>
      <c r="V38" s="178">
        <f t="shared" si="12"/>
        <v>0</v>
      </c>
      <c r="W38" s="184"/>
      <c r="X38" s="184"/>
      <c r="Y38" s="184"/>
      <c r="Z38" s="184"/>
      <c r="AA38" s="190"/>
      <c r="AB38" s="190"/>
      <c r="AC38" s="190"/>
      <c r="AD38" s="190"/>
      <c r="AE38" s="190"/>
      <c r="AF38" s="190"/>
      <c r="AG38" s="190"/>
      <c r="AH38" s="206"/>
      <c r="AI38" s="206"/>
      <c r="AJ38" s="206"/>
      <c r="AK38" s="206"/>
      <c r="AL38" s="206"/>
      <c r="AM38" s="206"/>
      <c r="AN38" s="206"/>
      <c r="AO38" s="206"/>
      <c r="AP38" s="206"/>
      <c r="AQ38" s="206"/>
      <c r="AR38" s="206"/>
      <c r="AS38" s="206"/>
      <c r="AT38" s="206"/>
      <c r="AU38" s="206"/>
      <c r="AV38" s="206"/>
      <c r="AW38" s="206"/>
    </row>
    <row r="39" s="122" customFormat="1" ht="100" customHeight="1" spans="1:49">
      <c r="A39" s="156" t="s">
        <v>58</v>
      </c>
      <c r="B39" s="148" t="s">
        <v>120</v>
      </c>
      <c r="C39" s="148"/>
      <c r="D39" s="148"/>
      <c r="E39" s="149"/>
      <c r="F39" s="149"/>
      <c r="G39" s="149"/>
      <c r="H39" s="149"/>
      <c r="I39" s="149"/>
      <c r="J39" s="148"/>
      <c r="K39" s="178">
        <f t="shared" ref="K39:V39" si="13">SUM(K40:K43)</f>
        <v>43.507</v>
      </c>
      <c r="L39" s="178">
        <f t="shared" si="13"/>
        <v>767</v>
      </c>
      <c r="M39" s="178">
        <f t="shared" si="13"/>
        <v>3098</v>
      </c>
      <c r="N39" s="178">
        <f t="shared" si="13"/>
        <v>4460</v>
      </c>
      <c r="O39" s="178">
        <f t="shared" si="13"/>
        <v>1100</v>
      </c>
      <c r="P39" s="178">
        <f t="shared" si="13"/>
        <v>3360</v>
      </c>
      <c r="Q39" s="178">
        <f t="shared" si="13"/>
        <v>0</v>
      </c>
      <c r="R39" s="178">
        <f t="shared" si="13"/>
        <v>0</v>
      </c>
      <c r="S39" s="178">
        <f t="shared" si="13"/>
        <v>0</v>
      </c>
      <c r="T39" s="178">
        <f t="shared" si="13"/>
        <v>0</v>
      </c>
      <c r="U39" s="178">
        <f t="shared" si="13"/>
        <v>0</v>
      </c>
      <c r="V39" s="178">
        <f t="shared" si="13"/>
        <v>0</v>
      </c>
      <c r="W39" s="184"/>
      <c r="X39" s="184"/>
      <c r="Y39" s="184"/>
      <c r="Z39" s="184"/>
      <c r="AA39" s="190"/>
      <c r="AB39" s="190"/>
      <c r="AC39" s="190"/>
      <c r="AD39" s="190"/>
      <c r="AE39" s="190"/>
      <c r="AF39" s="190"/>
      <c r="AG39" s="190"/>
      <c r="AH39" s="206"/>
      <c r="AI39" s="206"/>
      <c r="AJ39" s="206"/>
      <c r="AK39" s="206"/>
      <c r="AL39" s="206"/>
      <c r="AM39" s="206"/>
      <c r="AN39" s="206"/>
      <c r="AO39" s="206"/>
      <c r="AP39" s="206"/>
      <c r="AQ39" s="206"/>
      <c r="AR39" s="206"/>
      <c r="AS39" s="206"/>
      <c r="AT39" s="206"/>
      <c r="AU39" s="206"/>
      <c r="AV39" s="206"/>
      <c r="AW39" s="206"/>
    </row>
    <row r="40" s="123" customFormat="1" ht="369" customHeight="1" spans="1:50">
      <c r="A40" s="157">
        <v>12</v>
      </c>
      <c r="B40" s="158" t="s">
        <v>321</v>
      </c>
      <c r="C40" s="158">
        <v>2025</v>
      </c>
      <c r="D40" s="163" t="s">
        <v>322</v>
      </c>
      <c r="E40" s="160" t="s">
        <v>123</v>
      </c>
      <c r="F40" s="160" t="s">
        <v>79</v>
      </c>
      <c r="G40" s="160" t="s">
        <v>47</v>
      </c>
      <c r="H40" s="160" t="s">
        <v>323</v>
      </c>
      <c r="I40" s="160" t="s">
        <v>70</v>
      </c>
      <c r="J40" s="163" t="s">
        <v>324</v>
      </c>
      <c r="K40" s="160">
        <v>13.736</v>
      </c>
      <c r="L40" s="160">
        <v>92</v>
      </c>
      <c r="M40" s="160">
        <v>326</v>
      </c>
      <c r="N40" s="160">
        <v>900</v>
      </c>
      <c r="O40" s="158">
        <v>900</v>
      </c>
      <c r="P40" s="158"/>
      <c r="Q40" s="158"/>
      <c r="R40" s="158"/>
      <c r="S40" s="158"/>
      <c r="T40" s="158"/>
      <c r="U40" s="158"/>
      <c r="V40" s="158"/>
      <c r="W40" s="163" t="s">
        <v>325</v>
      </c>
      <c r="X40" s="158" t="s">
        <v>326</v>
      </c>
      <c r="Y40" s="160" t="s">
        <v>72</v>
      </c>
      <c r="Z40" s="158" t="s">
        <v>54</v>
      </c>
      <c r="AA40" s="158" t="s">
        <v>55</v>
      </c>
      <c r="AB40" s="163" t="s">
        <v>398</v>
      </c>
      <c r="AC40" s="163" t="s">
        <v>328</v>
      </c>
      <c r="AD40" s="322"/>
      <c r="AE40" s="158"/>
      <c r="AF40" s="158" t="s">
        <v>367</v>
      </c>
      <c r="AH40" s="208"/>
      <c r="AI40" s="208"/>
      <c r="AJ40" s="208"/>
      <c r="AK40" s="208"/>
      <c r="AL40" s="208"/>
      <c r="AM40" s="208"/>
      <c r="AN40" s="208"/>
      <c r="AO40" s="208"/>
      <c r="AP40" s="208"/>
      <c r="AQ40" s="208"/>
      <c r="AR40" s="208"/>
      <c r="AS40" s="208"/>
      <c r="AT40" s="208"/>
      <c r="AU40" s="208"/>
      <c r="AV40" s="208"/>
      <c r="AW40" s="208"/>
      <c r="AX40" s="212"/>
    </row>
    <row r="41" s="123" customFormat="1" ht="360" customHeight="1" spans="1:50">
      <c r="A41" s="157">
        <v>13</v>
      </c>
      <c r="B41" s="158" t="s">
        <v>329</v>
      </c>
      <c r="C41" s="158">
        <v>2025</v>
      </c>
      <c r="D41" s="163" t="s">
        <v>330</v>
      </c>
      <c r="E41" s="160" t="s">
        <v>123</v>
      </c>
      <c r="F41" s="160" t="s">
        <v>79</v>
      </c>
      <c r="G41" s="160" t="s">
        <v>47</v>
      </c>
      <c r="H41" s="160" t="s">
        <v>331</v>
      </c>
      <c r="I41" s="160" t="s">
        <v>70</v>
      </c>
      <c r="J41" s="163" t="s">
        <v>332</v>
      </c>
      <c r="K41" s="160">
        <v>2.658</v>
      </c>
      <c r="L41" s="160">
        <v>207</v>
      </c>
      <c r="M41" s="160">
        <v>768</v>
      </c>
      <c r="N41" s="160">
        <v>200</v>
      </c>
      <c r="O41" s="158">
        <v>200</v>
      </c>
      <c r="P41" s="158"/>
      <c r="Q41" s="158"/>
      <c r="R41" s="158"/>
      <c r="S41" s="158"/>
      <c r="T41" s="158"/>
      <c r="U41" s="158"/>
      <c r="V41" s="158"/>
      <c r="W41" s="163" t="s">
        <v>113</v>
      </c>
      <c r="X41" s="158" t="s">
        <v>114</v>
      </c>
      <c r="Y41" s="160" t="s">
        <v>72</v>
      </c>
      <c r="Z41" s="158" t="s">
        <v>54</v>
      </c>
      <c r="AA41" s="158" t="s">
        <v>55</v>
      </c>
      <c r="AB41" s="163" t="s">
        <v>399</v>
      </c>
      <c r="AC41" s="163" t="s">
        <v>328</v>
      </c>
      <c r="AD41" s="322"/>
      <c r="AE41" s="158"/>
      <c r="AF41" s="194" t="s">
        <v>334</v>
      </c>
      <c r="AH41" s="208"/>
      <c r="AI41" s="208"/>
      <c r="AJ41" s="208"/>
      <c r="AK41" s="208"/>
      <c r="AL41" s="208"/>
      <c r="AM41" s="208"/>
      <c r="AN41" s="208"/>
      <c r="AO41" s="208"/>
      <c r="AP41" s="208"/>
      <c r="AQ41" s="208"/>
      <c r="AR41" s="208"/>
      <c r="AS41" s="208"/>
      <c r="AT41" s="208"/>
      <c r="AU41" s="208"/>
      <c r="AV41" s="208"/>
      <c r="AW41" s="208"/>
      <c r="AX41" s="212"/>
    </row>
    <row r="42" s="124" customFormat="1" ht="218" customHeight="1" spans="1:50">
      <c r="A42" s="151">
        <v>14</v>
      </c>
      <c r="B42" s="152" t="s">
        <v>128</v>
      </c>
      <c r="C42" s="152">
        <v>2025</v>
      </c>
      <c r="D42" s="153" t="s">
        <v>129</v>
      </c>
      <c r="E42" s="154" t="s">
        <v>123</v>
      </c>
      <c r="F42" s="154" t="s">
        <v>79</v>
      </c>
      <c r="G42" s="154" t="s">
        <v>47</v>
      </c>
      <c r="H42" s="154" t="s">
        <v>130</v>
      </c>
      <c r="I42" s="154" t="s">
        <v>131</v>
      </c>
      <c r="J42" s="153" t="s">
        <v>335</v>
      </c>
      <c r="K42" s="154">
        <v>9.113</v>
      </c>
      <c r="L42" s="175">
        <v>468</v>
      </c>
      <c r="M42" s="175">
        <v>2004</v>
      </c>
      <c r="N42" s="152">
        <v>2800</v>
      </c>
      <c r="O42" s="152"/>
      <c r="P42" s="175">
        <v>2800</v>
      </c>
      <c r="Q42" s="175"/>
      <c r="R42" s="175"/>
      <c r="S42" s="175"/>
      <c r="T42" s="175"/>
      <c r="U42" s="175"/>
      <c r="V42" s="175"/>
      <c r="W42" s="152" t="s">
        <v>133</v>
      </c>
      <c r="X42" s="152" t="s">
        <v>134</v>
      </c>
      <c r="Y42" s="152" t="s">
        <v>135</v>
      </c>
      <c r="Z42" s="152" t="s">
        <v>136</v>
      </c>
      <c r="AA42" s="152" t="s">
        <v>137</v>
      </c>
      <c r="AB42" s="153" t="s">
        <v>336</v>
      </c>
      <c r="AC42" s="153" t="s">
        <v>139</v>
      </c>
      <c r="AD42" s="224"/>
      <c r="AE42" s="233"/>
      <c r="AF42" s="233" t="s">
        <v>334</v>
      </c>
      <c r="AH42" s="134"/>
      <c r="AI42" s="134"/>
      <c r="AJ42" s="134"/>
      <c r="AK42" s="134"/>
      <c r="AL42" s="134"/>
      <c r="AM42" s="134"/>
      <c r="AN42" s="134"/>
      <c r="AO42" s="134"/>
      <c r="AP42" s="134"/>
      <c r="AQ42" s="134"/>
      <c r="AR42" s="134"/>
      <c r="AS42" s="134"/>
      <c r="AT42" s="134"/>
      <c r="AU42" s="134"/>
      <c r="AV42" s="134"/>
      <c r="AW42" s="134"/>
      <c r="AX42" s="213"/>
    </row>
    <row r="43" s="124" customFormat="1" ht="254" customHeight="1" spans="1:50">
      <c r="A43" s="166">
        <v>15</v>
      </c>
      <c r="B43" s="152" t="s">
        <v>140</v>
      </c>
      <c r="C43" s="161">
        <v>2025</v>
      </c>
      <c r="D43" s="167" t="s">
        <v>141</v>
      </c>
      <c r="E43" s="152" t="s">
        <v>123</v>
      </c>
      <c r="F43" s="152" t="s">
        <v>142</v>
      </c>
      <c r="G43" s="152" t="s">
        <v>47</v>
      </c>
      <c r="H43" s="152" t="s">
        <v>143</v>
      </c>
      <c r="I43" s="152" t="s">
        <v>70</v>
      </c>
      <c r="J43" s="167" t="s">
        <v>144</v>
      </c>
      <c r="K43" s="152">
        <v>18</v>
      </c>
      <c r="L43" s="152"/>
      <c r="M43" s="152"/>
      <c r="N43" s="152">
        <v>560</v>
      </c>
      <c r="O43" s="152"/>
      <c r="P43" s="175">
        <v>560</v>
      </c>
      <c r="Q43" s="175"/>
      <c r="R43" s="175"/>
      <c r="S43" s="175"/>
      <c r="T43" s="175"/>
      <c r="U43" s="175"/>
      <c r="V43" s="175"/>
      <c r="W43" s="167" t="s">
        <v>145</v>
      </c>
      <c r="X43" s="152" t="s">
        <v>146</v>
      </c>
      <c r="Y43" s="152" t="s">
        <v>145</v>
      </c>
      <c r="Z43" s="152" t="s">
        <v>146</v>
      </c>
      <c r="AA43" s="167"/>
      <c r="AB43" s="167" t="s">
        <v>147</v>
      </c>
      <c r="AC43" s="167" t="s">
        <v>148</v>
      </c>
      <c r="AD43" s="224"/>
      <c r="AE43" s="337"/>
      <c r="AF43" s="152" t="s">
        <v>367</v>
      </c>
      <c r="AH43" s="134"/>
      <c r="AI43" s="134"/>
      <c r="AJ43" s="134"/>
      <c r="AK43" s="134"/>
      <c r="AL43" s="134"/>
      <c r="AM43" s="134"/>
      <c r="AN43" s="134"/>
      <c r="AO43" s="134"/>
      <c r="AP43" s="134"/>
      <c r="AQ43" s="134"/>
      <c r="AR43" s="134"/>
      <c r="AS43" s="134"/>
      <c r="AT43" s="134"/>
      <c r="AU43" s="134"/>
      <c r="AV43" s="134"/>
      <c r="AW43" s="134"/>
      <c r="AX43" s="213"/>
    </row>
    <row r="44" s="122" customFormat="1" ht="100" customHeight="1" spans="1:49">
      <c r="A44" s="156" t="s">
        <v>58</v>
      </c>
      <c r="B44" s="148" t="s">
        <v>149</v>
      </c>
      <c r="C44" s="148"/>
      <c r="D44" s="148"/>
      <c r="E44" s="149"/>
      <c r="F44" s="149"/>
      <c r="G44" s="149"/>
      <c r="H44" s="149"/>
      <c r="I44" s="149"/>
      <c r="J44" s="148"/>
      <c r="K44" s="178"/>
      <c r="L44" s="178"/>
      <c r="M44" s="178"/>
      <c r="N44" s="178"/>
      <c r="O44" s="178"/>
      <c r="P44" s="178"/>
      <c r="Q44" s="178"/>
      <c r="R44" s="178"/>
      <c r="S44" s="178"/>
      <c r="T44" s="178"/>
      <c r="U44" s="178"/>
      <c r="V44" s="178"/>
      <c r="W44" s="184"/>
      <c r="X44" s="184"/>
      <c r="Y44" s="184"/>
      <c r="Z44" s="184"/>
      <c r="AA44" s="190"/>
      <c r="AB44" s="190"/>
      <c r="AC44" s="190"/>
      <c r="AD44" s="190"/>
      <c r="AE44" s="190"/>
      <c r="AF44" s="190"/>
      <c r="AG44" s="190"/>
      <c r="AH44" s="206"/>
      <c r="AI44" s="206"/>
      <c r="AJ44" s="206"/>
      <c r="AK44" s="206"/>
      <c r="AL44" s="206"/>
      <c r="AM44" s="206"/>
      <c r="AN44" s="206"/>
      <c r="AO44" s="206"/>
      <c r="AP44" s="206"/>
      <c r="AQ44" s="206"/>
      <c r="AR44" s="206"/>
      <c r="AS44" s="206"/>
      <c r="AT44" s="206"/>
      <c r="AU44" s="206"/>
      <c r="AV44" s="206"/>
      <c r="AW44" s="206"/>
    </row>
    <row r="45" s="122" customFormat="1" ht="100" customHeight="1" spans="1:49">
      <c r="A45" s="156" t="s">
        <v>58</v>
      </c>
      <c r="B45" s="148" t="s">
        <v>150</v>
      </c>
      <c r="C45" s="148"/>
      <c r="D45" s="148"/>
      <c r="E45" s="149"/>
      <c r="F45" s="149"/>
      <c r="G45" s="149"/>
      <c r="H45" s="149"/>
      <c r="I45" s="149"/>
      <c r="J45" s="148"/>
      <c r="K45" s="178"/>
      <c r="L45" s="178"/>
      <c r="M45" s="178"/>
      <c r="N45" s="178"/>
      <c r="O45" s="178"/>
      <c r="P45" s="178"/>
      <c r="Q45" s="178"/>
      <c r="R45" s="178"/>
      <c r="S45" s="178"/>
      <c r="T45" s="178"/>
      <c r="U45" s="178"/>
      <c r="V45" s="178"/>
      <c r="W45" s="184"/>
      <c r="X45" s="184"/>
      <c r="Y45" s="184"/>
      <c r="Z45" s="184"/>
      <c r="AA45" s="190"/>
      <c r="AB45" s="190"/>
      <c r="AC45" s="190"/>
      <c r="AD45" s="190"/>
      <c r="AE45" s="190"/>
      <c r="AF45" s="190"/>
      <c r="AG45" s="190"/>
      <c r="AH45" s="206"/>
      <c r="AI45" s="206"/>
      <c r="AJ45" s="206"/>
      <c r="AK45" s="206"/>
      <c r="AL45" s="206"/>
      <c r="AM45" s="206"/>
      <c r="AN45" s="206"/>
      <c r="AO45" s="206"/>
      <c r="AP45" s="206"/>
      <c r="AQ45" s="206"/>
      <c r="AR45" s="206"/>
      <c r="AS45" s="206"/>
      <c r="AT45" s="206"/>
      <c r="AU45" s="206"/>
      <c r="AV45" s="206"/>
      <c r="AW45" s="206"/>
    </row>
    <row r="46" s="122" customFormat="1" ht="100" customHeight="1" spans="1:49">
      <c r="A46" s="156" t="s">
        <v>41</v>
      </c>
      <c r="B46" s="148" t="s">
        <v>151</v>
      </c>
      <c r="C46" s="148"/>
      <c r="D46" s="148"/>
      <c r="E46" s="149"/>
      <c r="F46" s="149"/>
      <c r="G46" s="149"/>
      <c r="H46" s="149"/>
      <c r="I46" s="149"/>
      <c r="J46" s="148"/>
      <c r="K46" s="178">
        <f t="shared" ref="K46:V46" si="14">K47+K48+K49+K50</f>
        <v>0</v>
      </c>
      <c r="L46" s="178">
        <f t="shared" si="14"/>
        <v>0</v>
      </c>
      <c r="M46" s="178">
        <f t="shared" si="14"/>
        <v>0</v>
      </c>
      <c r="N46" s="178">
        <f t="shared" si="14"/>
        <v>0</v>
      </c>
      <c r="O46" s="178">
        <f t="shared" si="14"/>
        <v>0</v>
      </c>
      <c r="P46" s="178">
        <f t="shared" si="14"/>
        <v>0</v>
      </c>
      <c r="Q46" s="178">
        <f t="shared" si="14"/>
        <v>0</v>
      </c>
      <c r="R46" s="178">
        <f t="shared" si="14"/>
        <v>0</v>
      </c>
      <c r="S46" s="178">
        <f t="shared" si="14"/>
        <v>0</v>
      </c>
      <c r="T46" s="178">
        <f t="shared" si="14"/>
        <v>0</v>
      </c>
      <c r="U46" s="178">
        <f t="shared" si="14"/>
        <v>0</v>
      </c>
      <c r="V46" s="178">
        <f t="shared" si="14"/>
        <v>0</v>
      </c>
      <c r="W46" s="184"/>
      <c r="X46" s="184"/>
      <c r="Y46" s="184"/>
      <c r="Z46" s="184"/>
      <c r="AA46" s="190"/>
      <c r="AB46" s="190"/>
      <c r="AC46" s="190"/>
      <c r="AD46" s="190"/>
      <c r="AE46" s="190"/>
      <c r="AF46" s="190"/>
      <c r="AG46" s="190"/>
      <c r="AH46" s="206"/>
      <c r="AI46" s="206"/>
      <c r="AJ46" s="206"/>
      <c r="AK46" s="206"/>
      <c r="AL46" s="206"/>
      <c r="AM46" s="206"/>
      <c r="AN46" s="206"/>
      <c r="AO46" s="206"/>
      <c r="AP46" s="206"/>
      <c r="AQ46" s="206"/>
      <c r="AR46" s="206"/>
      <c r="AS46" s="206"/>
      <c r="AT46" s="206"/>
      <c r="AU46" s="206"/>
      <c r="AV46" s="206"/>
      <c r="AW46" s="206"/>
    </row>
    <row r="47" s="122" customFormat="1" ht="100" customHeight="1" spans="1:49">
      <c r="A47" s="156" t="s">
        <v>58</v>
      </c>
      <c r="B47" s="148" t="s">
        <v>152</v>
      </c>
      <c r="C47" s="148"/>
      <c r="D47" s="148"/>
      <c r="E47" s="149"/>
      <c r="F47" s="149"/>
      <c r="G47" s="149"/>
      <c r="H47" s="149"/>
      <c r="I47" s="149"/>
      <c r="J47" s="148"/>
      <c r="K47" s="178"/>
      <c r="L47" s="178"/>
      <c r="M47" s="178"/>
      <c r="N47" s="178"/>
      <c r="O47" s="178"/>
      <c r="P47" s="178"/>
      <c r="Q47" s="178"/>
      <c r="R47" s="178"/>
      <c r="S47" s="178"/>
      <c r="T47" s="178"/>
      <c r="U47" s="178"/>
      <c r="V47" s="178"/>
      <c r="W47" s="184"/>
      <c r="X47" s="184"/>
      <c r="Y47" s="184"/>
      <c r="Z47" s="184"/>
      <c r="AA47" s="190"/>
      <c r="AB47" s="190"/>
      <c r="AC47" s="190"/>
      <c r="AD47" s="190"/>
      <c r="AE47" s="190"/>
      <c r="AF47" s="190"/>
      <c r="AG47" s="190"/>
      <c r="AH47" s="206"/>
      <c r="AI47" s="206"/>
      <c r="AJ47" s="206"/>
      <c r="AK47" s="206"/>
      <c r="AL47" s="206"/>
      <c r="AM47" s="206"/>
      <c r="AN47" s="206"/>
      <c r="AO47" s="206"/>
      <c r="AP47" s="206"/>
      <c r="AQ47" s="206"/>
      <c r="AR47" s="206"/>
      <c r="AS47" s="206"/>
      <c r="AT47" s="206"/>
      <c r="AU47" s="206"/>
      <c r="AV47" s="206"/>
      <c r="AW47" s="206"/>
    </row>
    <row r="48" s="122" customFormat="1" ht="100" customHeight="1" spans="1:49">
      <c r="A48" s="156" t="s">
        <v>58</v>
      </c>
      <c r="B48" s="148" t="s">
        <v>153</v>
      </c>
      <c r="C48" s="148"/>
      <c r="D48" s="148"/>
      <c r="E48" s="149"/>
      <c r="F48" s="149"/>
      <c r="G48" s="149"/>
      <c r="H48" s="149"/>
      <c r="I48" s="149"/>
      <c r="J48" s="148"/>
      <c r="K48" s="178"/>
      <c r="L48" s="178"/>
      <c r="M48" s="178"/>
      <c r="N48" s="178"/>
      <c r="O48" s="178"/>
      <c r="P48" s="178"/>
      <c r="Q48" s="178"/>
      <c r="R48" s="178"/>
      <c r="S48" s="178"/>
      <c r="T48" s="178"/>
      <c r="U48" s="178"/>
      <c r="V48" s="178"/>
      <c r="W48" s="184"/>
      <c r="X48" s="184"/>
      <c r="Y48" s="184"/>
      <c r="Z48" s="184"/>
      <c r="AA48" s="190"/>
      <c r="AB48" s="190"/>
      <c r="AC48" s="190"/>
      <c r="AD48" s="190"/>
      <c r="AE48" s="190"/>
      <c r="AF48" s="190"/>
      <c r="AG48" s="190"/>
      <c r="AH48" s="206"/>
      <c r="AI48" s="206"/>
      <c r="AJ48" s="206"/>
      <c r="AK48" s="206"/>
      <c r="AL48" s="206"/>
      <c r="AM48" s="206"/>
      <c r="AN48" s="206"/>
      <c r="AO48" s="206"/>
      <c r="AP48" s="206"/>
      <c r="AQ48" s="206"/>
      <c r="AR48" s="206"/>
      <c r="AS48" s="206"/>
      <c r="AT48" s="206"/>
      <c r="AU48" s="206"/>
      <c r="AV48" s="206"/>
      <c r="AW48" s="206"/>
    </row>
    <row r="49" s="122" customFormat="1" ht="100" customHeight="1" spans="1:49">
      <c r="A49" s="156" t="s">
        <v>58</v>
      </c>
      <c r="B49" s="148" t="s">
        <v>154</v>
      </c>
      <c r="C49" s="148"/>
      <c r="D49" s="148"/>
      <c r="E49" s="149"/>
      <c r="F49" s="149"/>
      <c r="G49" s="149"/>
      <c r="H49" s="149"/>
      <c r="I49" s="149"/>
      <c r="J49" s="148"/>
      <c r="K49" s="178"/>
      <c r="L49" s="178"/>
      <c r="M49" s="178"/>
      <c r="N49" s="178"/>
      <c r="O49" s="178"/>
      <c r="P49" s="178"/>
      <c r="Q49" s="178"/>
      <c r="R49" s="178"/>
      <c r="S49" s="178"/>
      <c r="T49" s="178"/>
      <c r="U49" s="178"/>
      <c r="V49" s="178"/>
      <c r="W49" s="184"/>
      <c r="X49" s="184"/>
      <c r="Y49" s="184"/>
      <c r="Z49" s="184"/>
      <c r="AA49" s="190"/>
      <c r="AB49" s="190"/>
      <c r="AC49" s="190"/>
      <c r="AD49" s="190"/>
      <c r="AE49" s="190"/>
      <c r="AF49" s="190"/>
      <c r="AG49" s="190"/>
      <c r="AH49" s="206"/>
      <c r="AI49" s="206"/>
      <c r="AJ49" s="206"/>
      <c r="AK49" s="206"/>
      <c r="AL49" s="206"/>
      <c r="AM49" s="206"/>
      <c r="AN49" s="206"/>
      <c r="AO49" s="206"/>
      <c r="AP49" s="206"/>
      <c r="AQ49" s="206"/>
      <c r="AR49" s="206"/>
      <c r="AS49" s="206"/>
      <c r="AT49" s="206"/>
      <c r="AU49" s="206"/>
      <c r="AV49" s="206"/>
      <c r="AW49" s="206"/>
    </row>
    <row r="50" s="122" customFormat="1" ht="100" customHeight="1" spans="1:49">
      <c r="A50" s="156" t="s">
        <v>58</v>
      </c>
      <c r="B50" s="148" t="s">
        <v>155</v>
      </c>
      <c r="C50" s="148"/>
      <c r="D50" s="148"/>
      <c r="E50" s="149"/>
      <c r="F50" s="149"/>
      <c r="G50" s="149"/>
      <c r="H50" s="149"/>
      <c r="I50" s="149"/>
      <c r="J50" s="148"/>
      <c r="K50" s="178"/>
      <c r="L50" s="178"/>
      <c r="M50" s="178"/>
      <c r="N50" s="178"/>
      <c r="O50" s="178"/>
      <c r="P50" s="178"/>
      <c r="Q50" s="178"/>
      <c r="R50" s="178"/>
      <c r="S50" s="178"/>
      <c r="T50" s="178"/>
      <c r="U50" s="178"/>
      <c r="V50" s="178"/>
      <c r="W50" s="184"/>
      <c r="X50" s="184"/>
      <c r="Y50" s="184"/>
      <c r="Z50" s="184"/>
      <c r="AA50" s="190"/>
      <c r="AB50" s="190"/>
      <c r="AC50" s="190"/>
      <c r="AD50" s="190"/>
      <c r="AE50" s="190"/>
      <c r="AF50" s="190"/>
      <c r="AG50" s="190"/>
      <c r="AH50" s="206"/>
      <c r="AI50" s="206"/>
      <c r="AJ50" s="206"/>
      <c r="AK50" s="206"/>
      <c r="AL50" s="206"/>
      <c r="AM50" s="206"/>
      <c r="AN50" s="206"/>
      <c r="AO50" s="206"/>
      <c r="AP50" s="206"/>
      <c r="AQ50" s="206"/>
      <c r="AR50" s="206"/>
      <c r="AS50" s="206"/>
      <c r="AT50" s="206"/>
      <c r="AU50" s="206"/>
      <c r="AV50" s="206"/>
      <c r="AW50" s="206"/>
    </row>
    <row r="51" s="122" customFormat="1" ht="100" customHeight="1" spans="1:49">
      <c r="A51" s="156" t="s">
        <v>41</v>
      </c>
      <c r="B51" s="148" t="s">
        <v>156</v>
      </c>
      <c r="C51" s="148"/>
      <c r="D51" s="148"/>
      <c r="E51" s="149"/>
      <c r="F51" s="149"/>
      <c r="G51" s="149"/>
      <c r="H51" s="149"/>
      <c r="I51" s="149"/>
      <c r="J51" s="148"/>
      <c r="K51" s="178">
        <f t="shared" ref="K51:V51" si="15">K52+K54+K55+K56+K57</f>
        <v>0</v>
      </c>
      <c r="L51" s="178">
        <f t="shared" si="15"/>
        <v>1300</v>
      </c>
      <c r="M51" s="178">
        <f t="shared" si="15"/>
        <v>0</v>
      </c>
      <c r="N51" s="178">
        <f t="shared" si="15"/>
        <v>250</v>
      </c>
      <c r="O51" s="178">
        <f t="shared" si="15"/>
        <v>0</v>
      </c>
      <c r="P51" s="178">
        <f t="shared" si="15"/>
        <v>250</v>
      </c>
      <c r="Q51" s="178">
        <f t="shared" si="15"/>
        <v>0</v>
      </c>
      <c r="R51" s="178">
        <f t="shared" si="15"/>
        <v>0</v>
      </c>
      <c r="S51" s="178">
        <f t="shared" si="15"/>
        <v>0</v>
      </c>
      <c r="T51" s="178">
        <f t="shared" si="15"/>
        <v>0</v>
      </c>
      <c r="U51" s="178">
        <f t="shared" si="15"/>
        <v>0</v>
      </c>
      <c r="V51" s="178">
        <f t="shared" si="15"/>
        <v>0</v>
      </c>
      <c r="W51" s="184"/>
      <c r="X51" s="184"/>
      <c r="Y51" s="184"/>
      <c r="Z51" s="184"/>
      <c r="AA51" s="190"/>
      <c r="AB51" s="190"/>
      <c r="AC51" s="190"/>
      <c r="AD51" s="190"/>
      <c r="AE51" s="190"/>
      <c r="AF51" s="190"/>
      <c r="AG51" s="190"/>
      <c r="AH51" s="206"/>
      <c r="AI51" s="206"/>
      <c r="AJ51" s="206"/>
      <c r="AK51" s="206"/>
      <c r="AL51" s="206"/>
      <c r="AM51" s="206"/>
      <c r="AN51" s="206"/>
      <c r="AO51" s="206"/>
      <c r="AP51" s="206"/>
      <c r="AQ51" s="206"/>
      <c r="AR51" s="206"/>
      <c r="AS51" s="206"/>
      <c r="AT51" s="206"/>
      <c r="AU51" s="206"/>
      <c r="AV51" s="206"/>
      <c r="AW51" s="206"/>
    </row>
    <row r="52" s="122" customFormat="1" ht="100" customHeight="1" spans="1:49">
      <c r="A52" s="156" t="s">
        <v>58</v>
      </c>
      <c r="B52" s="148" t="s">
        <v>157</v>
      </c>
      <c r="C52" s="148"/>
      <c r="D52" s="148"/>
      <c r="E52" s="149"/>
      <c r="F52" s="149"/>
      <c r="G52" s="149"/>
      <c r="H52" s="149"/>
      <c r="I52" s="149"/>
      <c r="J52" s="148"/>
      <c r="K52" s="178">
        <f t="shared" ref="K52:V52" si="16">SUM(K53)</f>
        <v>0</v>
      </c>
      <c r="L52" s="178">
        <f t="shared" si="16"/>
        <v>1300</v>
      </c>
      <c r="M52" s="178">
        <f t="shared" si="16"/>
        <v>0</v>
      </c>
      <c r="N52" s="178">
        <f t="shared" si="16"/>
        <v>250</v>
      </c>
      <c r="O52" s="178">
        <f t="shared" si="16"/>
        <v>0</v>
      </c>
      <c r="P52" s="178">
        <f t="shared" si="16"/>
        <v>250</v>
      </c>
      <c r="Q52" s="178">
        <f t="shared" si="16"/>
        <v>0</v>
      </c>
      <c r="R52" s="178">
        <f t="shared" si="16"/>
        <v>0</v>
      </c>
      <c r="S52" s="178">
        <f t="shared" si="16"/>
        <v>0</v>
      </c>
      <c r="T52" s="178">
        <f t="shared" si="16"/>
        <v>0</v>
      </c>
      <c r="U52" s="178">
        <f t="shared" si="16"/>
        <v>0</v>
      </c>
      <c r="V52" s="178">
        <f t="shared" si="16"/>
        <v>0</v>
      </c>
      <c r="W52" s="184"/>
      <c r="X52" s="184"/>
      <c r="Y52" s="184"/>
      <c r="Z52" s="184"/>
      <c r="AA52" s="190"/>
      <c r="AB52" s="190"/>
      <c r="AC52" s="190"/>
      <c r="AD52" s="190"/>
      <c r="AE52" s="190"/>
      <c r="AF52" s="190"/>
      <c r="AG52" s="190"/>
      <c r="AH52" s="206"/>
      <c r="AI52" s="206"/>
      <c r="AJ52" s="206"/>
      <c r="AK52" s="206"/>
      <c r="AL52" s="206"/>
      <c r="AM52" s="206"/>
      <c r="AN52" s="206"/>
      <c r="AO52" s="206"/>
      <c r="AP52" s="206"/>
      <c r="AQ52" s="206"/>
      <c r="AR52" s="206"/>
      <c r="AS52" s="206"/>
      <c r="AT52" s="206"/>
      <c r="AU52" s="206"/>
      <c r="AV52" s="206"/>
      <c r="AW52" s="206"/>
    </row>
    <row r="53" s="124" customFormat="1" ht="168.75" spans="1:50">
      <c r="A53" s="151">
        <v>16</v>
      </c>
      <c r="B53" s="152" t="s">
        <v>158</v>
      </c>
      <c r="C53" s="161">
        <v>2025</v>
      </c>
      <c r="D53" s="167" t="s">
        <v>159</v>
      </c>
      <c r="E53" s="152" t="s">
        <v>40</v>
      </c>
      <c r="F53" s="152" t="s">
        <v>160</v>
      </c>
      <c r="G53" s="152" t="s">
        <v>47</v>
      </c>
      <c r="H53" s="152" t="s">
        <v>48</v>
      </c>
      <c r="I53" s="152" t="s">
        <v>49</v>
      </c>
      <c r="J53" s="167" t="s">
        <v>161</v>
      </c>
      <c r="K53" s="175"/>
      <c r="L53" s="175">
        <v>1300</v>
      </c>
      <c r="M53" s="175"/>
      <c r="N53" s="175">
        <v>250</v>
      </c>
      <c r="O53" s="152"/>
      <c r="P53" s="175">
        <v>250</v>
      </c>
      <c r="Q53" s="175"/>
      <c r="R53" s="175"/>
      <c r="S53" s="175"/>
      <c r="T53" s="175"/>
      <c r="U53" s="175"/>
      <c r="V53" s="175"/>
      <c r="W53" s="152" t="s">
        <v>72</v>
      </c>
      <c r="X53" s="152" t="s">
        <v>54</v>
      </c>
      <c r="Y53" s="152" t="s">
        <v>53</v>
      </c>
      <c r="Z53" s="152" t="s">
        <v>54</v>
      </c>
      <c r="AA53" s="152" t="s">
        <v>55</v>
      </c>
      <c r="AB53" s="167" t="s">
        <v>162</v>
      </c>
      <c r="AC53" s="167" t="s">
        <v>163</v>
      </c>
      <c r="AD53" s="224"/>
      <c r="AE53" s="233"/>
      <c r="AF53" s="152" t="s">
        <v>367</v>
      </c>
      <c r="AH53" s="134"/>
      <c r="AI53" s="134"/>
      <c r="AJ53" s="134"/>
      <c r="AK53" s="134"/>
      <c r="AL53" s="134"/>
      <c r="AM53" s="134"/>
      <c r="AN53" s="134"/>
      <c r="AO53" s="134"/>
      <c r="AP53" s="134"/>
      <c r="AQ53" s="134"/>
      <c r="AR53" s="134"/>
      <c r="AS53" s="134"/>
      <c r="AT53" s="134"/>
      <c r="AU53" s="134"/>
      <c r="AV53" s="134"/>
      <c r="AW53" s="134"/>
      <c r="AX53" s="213"/>
    </row>
    <row r="54" s="122" customFormat="1" ht="100" customHeight="1" spans="1:49">
      <c r="A54" s="156" t="s">
        <v>58</v>
      </c>
      <c r="B54" s="148" t="s">
        <v>164</v>
      </c>
      <c r="C54" s="148"/>
      <c r="D54" s="148"/>
      <c r="E54" s="149"/>
      <c r="F54" s="149"/>
      <c r="G54" s="149"/>
      <c r="H54" s="149"/>
      <c r="I54" s="149"/>
      <c r="J54" s="148"/>
      <c r="K54" s="178"/>
      <c r="L54" s="178"/>
      <c r="M54" s="178"/>
      <c r="N54" s="178"/>
      <c r="O54" s="178"/>
      <c r="P54" s="178"/>
      <c r="Q54" s="178"/>
      <c r="R54" s="178"/>
      <c r="S54" s="178"/>
      <c r="T54" s="178"/>
      <c r="U54" s="178"/>
      <c r="V54" s="178"/>
      <c r="W54" s="184"/>
      <c r="X54" s="184"/>
      <c r="Y54" s="184"/>
      <c r="Z54" s="184"/>
      <c r="AA54" s="190"/>
      <c r="AB54" s="190"/>
      <c r="AC54" s="190"/>
      <c r="AD54" s="190"/>
      <c r="AE54" s="190"/>
      <c r="AF54" s="190"/>
      <c r="AG54" s="190"/>
      <c r="AH54" s="206"/>
      <c r="AI54" s="206"/>
      <c r="AJ54" s="206"/>
      <c r="AK54" s="206"/>
      <c r="AL54" s="206"/>
      <c r="AM54" s="206"/>
      <c r="AN54" s="206"/>
      <c r="AO54" s="206"/>
      <c r="AP54" s="206"/>
      <c r="AQ54" s="206"/>
      <c r="AR54" s="206"/>
      <c r="AS54" s="206"/>
      <c r="AT54" s="206"/>
      <c r="AU54" s="206"/>
      <c r="AV54" s="206"/>
      <c r="AW54" s="206"/>
    </row>
    <row r="55" s="122" customFormat="1" ht="100" customHeight="1" spans="1:49">
      <c r="A55" s="156" t="s">
        <v>58</v>
      </c>
      <c r="B55" s="148" t="s">
        <v>165</v>
      </c>
      <c r="C55" s="148"/>
      <c r="D55" s="148"/>
      <c r="E55" s="149"/>
      <c r="F55" s="149"/>
      <c r="G55" s="149"/>
      <c r="H55" s="149"/>
      <c r="I55" s="149"/>
      <c r="J55" s="148"/>
      <c r="K55" s="178"/>
      <c r="L55" s="178"/>
      <c r="M55" s="178"/>
      <c r="N55" s="178"/>
      <c r="O55" s="178"/>
      <c r="P55" s="178"/>
      <c r="Q55" s="178"/>
      <c r="R55" s="178"/>
      <c r="S55" s="178"/>
      <c r="T55" s="178"/>
      <c r="U55" s="178"/>
      <c r="V55" s="178"/>
      <c r="W55" s="184"/>
      <c r="X55" s="184"/>
      <c r="Y55" s="184"/>
      <c r="Z55" s="184"/>
      <c r="AA55" s="190"/>
      <c r="AB55" s="190"/>
      <c r="AC55" s="190"/>
      <c r="AD55" s="190"/>
      <c r="AE55" s="190"/>
      <c r="AF55" s="190"/>
      <c r="AG55" s="190"/>
      <c r="AH55" s="206"/>
      <c r="AI55" s="206"/>
      <c r="AJ55" s="206"/>
      <c r="AK55" s="206"/>
      <c r="AL55" s="206"/>
      <c r="AM55" s="206"/>
      <c r="AN55" s="206"/>
      <c r="AO55" s="206"/>
      <c r="AP55" s="206"/>
      <c r="AQ55" s="206"/>
      <c r="AR55" s="206"/>
      <c r="AS55" s="206"/>
      <c r="AT55" s="206"/>
      <c r="AU55" s="206"/>
      <c r="AV55" s="206"/>
      <c r="AW55" s="206"/>
    </row>
    <row r="56" s="122" customFormat="1" ht="100" customHeight="1" spans="1:49">
      <c r="A56" s="156" t="s">
        <v>58</v>
      </c>
      <c r="B56" s="148" t="s">
        <v>166</v>
      </c>
      <c r="C56" s="148"/>
      <c r="D56" s="148"/>
      <c r="E56" s="149"/>
      <c r="F56" s="149"/>
      <c r="G56" s="149"/>
      <c r="H56" s="149"/>
      <c r="I56" s="149"/>
      <c r="J56" s="148"/>
      <c r="K56" s="178"/>
      <c r="L56" s="178"/>
      <c r="M56" s="178"/>
      <c r="N56" s="178"/>
      <c r="O56" s="178"/>
      <c r="P56" s="178"/>
      <c r="Q56" s="178"/>
      <c r="R56" s="178"/>
      <c r="S56" s="178"/>
      <c r="T56" s="178"/>
      <c r="U56" s="178"/>
      <c r="V56" s="178"/>
      <c r="W56" s="184"/>
      <c r="X56" s="184"/>
      <c r="Y56" s="184"/>
      <c r="Z56" s="184"/>
      <c r="AA56" s="190"/>
      <c r="AB56" s="190"/>
      <c r="AC56" s="190"/>
      <c r="AD56" s="190"/>
      <c r="AE56" s="190"/>
      <c r="AF56" s="190"/>
      <c r="AG56" s="190"/>
      <c r="AH56" s="206"/>
      <c r="AI56" s="206"/>
      <c r="AJ56" s="206"/>
      <c r="AK56" s="206"/>
      <c r="AL56" s="206"/>
      <c r="AM56" s="206"/>
      <c r="AN56" s="206"/>
      <c r="AO56" s="206"/>
      <c r="AP56" s="206"/>
      <c r="AQ56" s="206"/>
      <c r="AR56" s="206"/>
      <c r="AS56" s="206"/>
      <c r="AT56" s="206"/>
      <c r="AU56" s="206"/>
      <c r="AV56" s="206"/>
      <c r="AW56" s="206"/>
    </row>
    <row r="57" s="122" customFormat="1" ht="100" customHeight="1" spans="1:49">
      <c r="A57" s="156" t="s">
        <v>58</v>
      </c>
      <c r="B57" s="148" t="s">
        <v>167</v>
      </c>
      <c r="C57" s="148"/>
      <c r="D57" s="148"/>
      <c r="E57" s="149"/>
      <c r="F57" s="149"/>
      <c r="G57" s="149"/>
      <c r="H57" s="149"/>
      <c r="I57" s="149"/>
      <c r="J57" s="148"/>
      <c r="K57" s="178"/>
      <c r="L57" s="178"/>
      <c r="M57" s="178"/>
      <c r="N57" s="178"/>
      <c r="O57" s="178"/>
      <c r="P57" s="178"/>
      <c r="Q57" s="178"/>
      <c r="R57" s="178"/>
      <c r="S57" s="178"/>
      <c r="T57" s="178"/>
      <c r="U57" s="178"/>
      <c r="V57" s="178"/>
      <c r="W57" s="184"/>
      <c r="X57" s="184"/>
      <c r="Y57" s="184"/>
      <c r="Z57" s="184"/>
      <c r="AA57" s="190"/>
      <c r="AB57" s="190"/>
      <c r="AC57" s="190"/>
      <c r="AD57" s="190"/>
      <c r="AE57" s="190"/>
      <c r="AF57" s="190"/>
      <c r="AG57" s="190"/>
      <c r="AH57" s="206"/>
      <c r="AI57" s="206"/>
      <c r="AJ57" s="206"/>
      <c r="AK57" s="206"/>
      <c r="AL57" s="206"/>
      <c r="AM57" s="206"/>
      <c r="AN57" s="206"/>
      <c r="AO57" s="206"/>
      <c r="AP57" s="206"/>
      <c r="AQ57" s="206"/>
      <c r="AR57" s="206"/>
      <c r="AS57" s="206"/>
      <c r="AT57" s="206"/>
      <c r="AU57" s="206"/>
      <c r="AV57" s="206"/>
      <c r="AW57" s="206"/>
    </row>
    <row r="58" s="122" customFormat="1" ht="100" customHeight="1" spans="1:49">
      <c r="A58" s="147" t="s">
        <v>39</v>
      </c>
      <c r="B58" s="148" t="s">
        <v>168</v>
      </c>
      <c r="C58" s="148"/>
      <c r="D58" s="148"/>
      <c r="E58" s="149"/>
      <c r="F58" s="149"/>
      <c r="G58" s="149"/>
      <c r="H58" s="149"/>
      <c r="I58" s="149"/>
      <c r="J58" s="148"/>
      <c r="K58" s="178">
        <f t="shared" ref="K58:V58" si="17">K59+K63+K67+K70+K74</f>
        <v>0</v>
      </c>
      <c r="L58" s="178">
        <f t="shared" si="17"/>
        <v>0</v>
      </c>
      <c r="M58" s="178">
        <f t="shared" si="17"/>
        <v>0</v>
      </c>
      <c r="N58" s="178">
        <f t="shared" si="17"/>
        <v>100</v>
      </c>
      <c r="O58" s="178">
        <f t="shared" si="17"/>
        <v>60</v>
      </c>
      <c r="P58" s="178">
        <f t="shared" si="17"/>
        <v>40</v>
      </c>
      <c r="Q58" s="178">
        <f t="shared" si="17"/>
        <v>0</v>
      </c>
      <c r="R58" s="178">
        <f t="shared" si="17"/>
        <v>0</v>
      </c>
      <c r="S58" s="178">
        <f t="shared" si="17"/>
        <v>0</v>
      </c>
      <c r="T58" s="178">
        <f t="shared" si="17"/>
        <v>0</v>
      </c>
      <c r="U58" s="178">
        <f t="shared" si="17"/>
        <v>0</v>
      </c>
      <c r="V58" s="178">
        <f t="shared" si="17"/>
        <v>0</v>
      </c>
      <c r="W58" s="184"/>
      <c r="X58" s="184"/>
      <c r="Y58" s="184"/>
      <c r="Z58" s="184"/>
      <c r="AA58" s="190"/>
      <c r="AB58" s="190"/>
      <c r="AC58" s="190"/>
      <c r="AD58" s="190"/>
      <c r="AE58" s="190"/>
      <c r="AF58" s="190"/>
      <c r="AG58" s="190"/>
      <c r="AH58" s="206"/>
      <c r="AI58" s="206"/>
      <c r="AJ58" s="206"/>
      <c r="AK58" s="206"/>
      <c r="AL58" s="206"/>
      <c r="AM58" s="206"/>
      <c r="AN58" s="206"/>
      <c r="AO58" s="206"/>
      <c r="AP58" s="206"/>
      <c r="AQ58" s="206"/>
      <c r="AR58" s="206"/>
      <c r="AS58" s="206"/>
      <c r="AT58" s="206"/>
      <c r="AU58" s="206"/>
      <c r="AV58" s="206"/>
      <c r="AW58" s="206"/>
    </row>
    <row r="59" s="122" customFormat="1" ht="100" customHeight="1" spans="1:49">
      <c r="A59" s="147" t="s">
        <v>41</v>
      </c>
      <c r="B59" s="148" t="s">
        <v>169</v>
      </c>
      <c r="C59" s="148"/>
      <c r="D59" s="148"/>
      <c r="E59" s="149"/>
      <c r="F59" s="149"/>
      <c r="G59" s="149"/>
      <c r="H59" s="149"/>
      <c r="I59" s="149"/>
      <c r="J59" s="148"/>
      <c r="K59" s="178">
        <f t="shared" ref="K59:V59" si="18">K60+K62</f>
        <v>0</v>
      </c>
      <c r="L59" s="178">
        <f t="shared" si="18"/>
        <v>0</v>
      </c>
      <c r="M59" s="178">
        <f t="shared" si="18"/>
        <v>0</v>
      </c>
      <c r="N59" s="178">
        <f t="shared" si="18"/>
        <v>100</v>
      </c>
      <c r="O59" s="178">
        <f t="shared" si="18"/>
        <v>60</v>
      </c>
      <c r="P59" s="178">
        <f t="shared" si="18"/>
        <v>40</v>
      </c>
      <c r="Q59" s="178">
        <f t="shared" si="18"/>
        <v>0</v>
      </c>
      <c r="R59" s="178">
        <f t="shared" si="18"/>
        <v>0</v>
      </c>
      <c r="S59" s="178">
        <f t="shared" si="18"/>
        <v>0</v>
      </c>
      <c r="T59" s="178">
        <f t="shared" si="18"/>
        <v>0</v>
      </c>
      <c r="U59" s="178">
        <f t="shared" si="18"/>
        <v>0</v>
      </c>
      <c r="V59" s="178">
        <f t="shared" si="18"/>
        <v>0</v>
      </c>
      <c r="W59" s="184"/>
      <c r="X59" s="184"/>
      <c r="Y59" s="184"/>
      <c r="Z59" s="184"/>
      <c r="AA59" s="190"/>
      <c r="AB59" s="190"/>
      <c r="AC59" s="190"/>
      <c r="AD59" s="190"/>
      <c r="AE59" s="190"/>
      <c r="AF59" s="190"/>
      <c r="AG59" s="190"/>
      <c r="AH59" s="206"/>
      <c r="AI59" s="206"/>
      <c r="AJ59" s="206"/>
      <c r="AK59" s="206"/>
      <c r="AL59" s="206"/>
      <c r="AM59" s="206"/>
      <c r="AN59" s="206"/>
      <c r="AO59" s="206"/>
      <c r="AP59" s="206"/>
      <c r="AQ59" s="206"/>
      <c r="AR59" s="206"/>
      <c r="AS59" s="206"/>
      <c r="AT59" s="206"/>
      <c r="AU59" s="206"/>
      <c r="AV59" s="206"/>
      <c r="AW59" s="206"/>
    </row>
    <row r="60" s="122" customFormat="1" ht="100" customHeight="1" spans="1:49">
      <c r="A60" s="156" t="s">
        <v>58</v>
      </c>
      <c r="B60" s="148" t="s">
        <v>170</v>
      </c>
      <c r="C60" s="148"/>
      <c r="D60" s="148"/>
      <c r="E60" s="149"/>
      <c r="F60" s="149"/>
      <c r="G60" s="149"/>
      <c r="H60" s="149"/>
      <c r="I60" s="149"/>
      <c r="J60" s="148"/>
      <c r="K60" s="178">
        <f t="shared" ref="K60:V60" si="19">SUM(K61)</f>
        <v>0</v>
      </c>
      <c r="L60" s="178">
        <f t="shared" si="19"/>
        <v>0</v>
      </c>
      <c r="M60" s="178">
        <f t="shared" si="19"/>
        <v>0</v>
      </c>
      <c r="N60" s="178">
        <f t="shared" si="19"/>
        <v>100</v>
      </c>
      <c r="O60" s="178">
        <f t="shared" si="19"/>
        <v>60</v>
      </c>
      <c r="P60" s="178">
        <f t="shared" si="19"/>
        <v>40</v>
      </c>
      <c r="Q60" s="178">
        <f t="shared" si="19"/>
        <v>0</v>
      </c>
      <c r="R60" s="178">
        <f t="shared" si="19"/>
        <v>0</v>
      </c>
      <c r="S60" s="178">
        <f t="shared" si="19"/>
        <v>0</v>
      </c>
      <c r="T60" s="178">
        <f t="shared" si="19"/>
        <v>0</v>
      </c>
      <c r="U60" s="178">
        <f t="shared" si="19"/>
        <v>0</v>
      </c>
      <c r="V60" s="178">
        <f t="shared" si="19"/>
        <v>0</v>
      </c>
      <c r="W60" s="184"/>
      <c r="X60" s="184"/>
      <c r="Y60" s="184"/>
      <c r="Z60" s="184"/>
      <c r="AA60" s="190"/>
      <c r="AB60" s="190"/>
      <c r="AC60" s="190"/>
      <c r="AD60" s="190"/>
      <c r="AE60" s="190"/>
      <c r="AF60" s="190"/>
      <c r="AG60" s="190"/>
      <c r="AH60" s="206"/>
      <c r="AI60" s="206"/>
      <c r="AJ60" s="206"/>
      <c r="AK60" s="206"/>
      <c r="AL60" s="206"/>
      <c r="AM60" s="206"/>
      <c r="AN60" s="206"/>
      <c r="AO60" s="206"/>
      <c r="AP60" s="206"/>
      <c r="AQ60" s="206"/>
      <c r="AR60" s="206"/>
      <c r="AS60" s="206"/>
      <c r="AT60" s="206"/>
      <c r="AU60" s="206"/>
      <c r="AV60" s="206"/>
      <c r="AW60" s="206"/>
    </row>
    <row r="61" s="124" customFormat="1" ht="298" customHeight="1" spans="1:50">
      <c r="A61" s="151">
        <v>17</v>
      </c>
      <c r="B61" s="152" t="s">
        <v>171</v>
      </c>
      <c r="C61" s="161">
        <v>2025</v>
      </c>
      <c r="D61" s="167" t="s">
        <v>172</v>
      </c>
      <c r="E61" s="152" t="s">
        <v>168</v>
      </c>
      <c r="F61" s="152" t="s">
        <v>170</v>
      </c>
      <c r="G61" s="152" t="s">
        <v>47</v>
      </c>
      <c r="H61" s="152" t="s">
        <v>48</v>
      </c>
      <c r="I61" s="152" t="s">
        <v>49</v>
      </c>
      <c r="J61" s="167" t="s">
        <v>173</v>
      </c>
      <c r="K61" s="175"/>
      <c r="L61" s="175"/>
      <c r="M61" s="175"/>
      <c r="N61" s="175">
        <v>100</v>
      </c>
      <c r="O61" s="152">
        <v>60</v>
      </c>
      <c r="P61" s="175">
        <v>40</v>
      </c>
      <c r="Q61" s="175"/>
      <c r="R61" s="175"/>
      <c r="S61" s="175"/>
      <c r="T61" s="175"/>
      <c r="U61" s="175"/>
      <c r="V61" s="175"/>
      <c r="W61" s="152" t="s">
        <v>174</v>
      </c>
      <c r="X61" s="152" t="s">
        <v>175</v>
      </c>
      <c r="Y61" s="152" t="s">
        <v>174</v>
      </c>
      <c r="Z61" s="152" t="s">
        <v>175</v>
      </c>
      <c r="AA61" s="152" t="s">
        <v>176</v>
      </c>
      <c r="AB61" s="167" t="s">
        <v>177</v>
      </c>
      <c r="AC61" s="167" t="s">
        <v>178</v>
      </c>
      <c r="AD61" s="224"/>
      <c r="AE61" s="233"/>
      <c r="AF61" s="152" t="s">
        <v>367</v>
      </c>
      <c r="AH61" s="134"/>
      <c r="AI61" s="134"/>
      <c r="AJ61" s="134"/>
      <c r="AK61" s="134"/>
      <c r="AL61" s="134"/>
      <c r="AM61" s="134"/>
      <c r="AN61" s="134"/>
      <c r="AO61" s="134"/>
      <c r="AP61" s="134"/>
      <c r="AQ61" s="134"/>
      <c r="AR61" s="134"/>
      <c r="AS61" s="134"/>
      <c r="AT61" s="134"/>
      <c r="AU61" s="134"/>
      <c r="AV61" s="134"/>
      <c r="AW61" s="134"/>
      <c r="AX61" s="213"/>
    </row>
    <row r="62" s="122" customFormat="1" ht="100" customHeight="1" spans="1:49">
      <c r="A62" s="156" t="s">
        <v>58</v>
      </c>
      <c r="B62" s="148" t="s">
        <v>179</v>
      </c>
      <c r="C62" s="148"/>
      <c r="D62" s="148"/>
      <c r="E62" s="149"/>
      <c r="F62" s="149"/>
      <c r="G62" s="149"/>
      <c r="H62" s="149"/>
      <c r="I62" s="149"/>
      <c r="J62" s="148"/>
      <c r="K62" s="178"/>
      <c r="L62" s="178"/>
      <c r="M62" s="178"/>
      <c r="N62" s="178"/>
      <c r="O62" s="178"/>
      <c r="P62" s="178"/>
      <c r="Q62" s="178"/>
      <c r="R62" s="178"/>
      <c r="S62" s="178"/>
      <c r="T62" s="178"/>
      <c r="U62" s="178"/>
      <c r="V62" s="178"/>
      <c r="W62" s="184"/>
      <c r="X62" s="184"/>
      <c r="Y62" s="184"/>
      <c r="Z62" s="184"/>
      <c r="AA62" s="190"/>
      <c r="AB62" s="190"/>
      <c r="AC62" s="190"/>
      <c r="AD62" s="190"/>
      <c r="AE62" s="190"/>
      <c r="AF62" s="190"/>
      <c r="AG62" s="190"/>
      <c r="AH62" s="206"/>
      <c r="AI62" s="206"/>
      <c r="AJ62" s="206"/>
      <c r="AK62" s="206"/>
      <c r="AL62" s="206"/>
      <c r="AM62" s="206"/>
      <c r="AN62" s="206"/>
      <c r="AO62" s="206"/>
      <c r="AP62" s="206"/>
      <c r="AQ62" s="206"/>
      <c r="AR62" s="206"/>
      <c r="AS62" s="206"/>
      <c r="AT62" s="206"/>
      <c r="AU62" s="206"/>
      <c r="AV62" s="206"/>
      <c r="AW62" s="206"/>
    </row>
    <row r="63" s="122" customFormat="1" ht="100" customHeight="1" spans="1:49">
      <c r="A63" s="156" t="s">
        <v>41</v>
      </c>
      <c r="B63" s="148" t="s">
        <v>180</v>
      </c>
      <c r="C63" s="148"/>
      <c r="D63" s="148"/>
      <c r="E63" s="149"/>
      <c r="F63" s="149"/>
      <c r="G63" s="149"/>
      <c r="H63" s="149"/>
      <c r="I63" s="149"/>
      <c r="J63" s="148"/>
      <c r="K63" s="178">
        <f t="shared" ref="K63:V63" si="20">K64+K65+K66</f>
        <v>0</v>
      </c>
      <c r="L63" s="178">
        <f t="shared" si="20"/>
        <v>0</v>
      </c>
      <c r="M63" s="178">
        <f t="shared" si="20"/>
        <v>0</v>
      </c>
      <c r="N63" s="178">
        <f t="shared" si="20"/>
        <v>0</v>
      </c>
      <c r="O63" s="178">
        <f t="shared" si="20"/>
        <v>0</v>
      </c>
      <c r="P63" s="178">
        <f t="shared" si="20"/>
        <v>0</v>
      </c>
      <c r="Q63" s="178">
        <f t="shared" si="20"/>
        <v>0</v>
      </c>
      <c r="R63" s="178">
        <f t="shared" si="20"/>
        <v>0</v>
      </c>
      <c r="S63" s="178">
        <f t="shared" si="20"/>
        <v>0</v>
      </c>
      <c r="T63" s="178">
        <f t="shared" si="20"/>
        <v>0</v>
      </c>
      <c r="U63" s="178">
        <f t="shared" si="20"/>
        <v>0</v>
      </c>
      <c r="V63" s="178">
        <f t="shared" si="20"/>
        <v>0</v>
      </c>
      <c r="W63" s="184"/>
      <c r="X63" s="184"/>
      <c r="Y63" s="184"/>
      <c r="Z63" s="184"/>
      <c r="AA63" s="190"/>
      <c r="AB63" s="190"/>
      <c r="AC63" s="190"/>
      <c r="AD63" s="190"/>
      <c r="AE63" s="190"/>
      <c r="AF63" s="190"/>
      <c r="AG63" s="190"/>
      <c r="AH63" s="206"/>
      <c r="AI63" s="206"/>
      <c r="AJ63" s="206"/>
      <c r="AK63" s="206"/>
      <c r="AL63" s="206"/>
      <c r="AM63" s="206"/>
      <c r="AN63" s="206"/>
      <c r="AO63" s="206"/>
      <c r="AP63" s="206"/>
      <c r="AQ63" s="206"/>
      <c r="AR63" s="206"/>
      <c r="AS63" s="206"/>
      <c r="AT63" s="206"/>
      <c r="AU63" s="206"/>
      <c r="AV63" s="206"/>
      <c r="AW63" s="206"/>
    </row>
    <row r="64" s="122" customFormat="1" ht="100" customHeight="1" spans="1:49">
      <c r="A64" s="156" t="s">
        <v>58</v>
      </c>
      <c r="B64" s="148" t="s">
        <v>181</v>
      </c>
      <c r="C64" s="148"/>
      <c r="D64" s="148"/>
      <c r="E64" s="149"/>
      <c r="F64" s="149"/>
      <c r="G64" s="149"/>
      <c r="H64" s="149"/>
      <c r="I64" s="149"/>
      <c r="J64" s="148"/>
      <c r="K64" s="178"/>
      <c r="L64" s="178"/>
      <c r="M64" s="178"/>
      <c r="N64" s="178"/>
      <c r="O64" s="178"/>
      <c r="P64" s="178"/>
      <c r="Q64" s="178"/>
      <c r="R64" s="178"/>
      <c r="S64" s="178"/>
      <c r="T64" s="178"/>
      <c r="U64" s="178"/>
      <c r="V64" s="178"/>
      <c r="W64" s="184"/>
      <c r="X64" s="184"/>
      <c r="Y64" s="184"/>
      <c r="Z64" s="184"/>
      <c r="AA64" s="190"/>
      <c r="AB64" s="190"/>
      <c r="AC64" s="190"/>
      <c r="AD64" s="190"/>
      <c r="AE64" s="190"/>
      <c r="AF64" s="190"/>
      <c r="AG64" s="190"/>
      <c r="AH64" s="206"/>
      <c r="AI64" s="206"/>
      <c r="AJ64" s="206"/>
      <c r="AK64" s="206"/>
      <c r="AL64" s="206"/>
      <c r="AM64" s="206"/>
      <c r="AN64" s="206"/>
      <c r="AO64" s="206"/>
      <c r="AP64" s="206"/>
      <c r="AQ64" s="206"/>
      <c r="AR64" s="206"/>
      <c r="AS64" s="206"/>
      <c r="AT64" s="206"/>
      <c r="AU64" s="206"/>
      <c r="AV64" s="206"/>
      <c r="AW64" s="206"/>
    </row>
    <row r="65" s="122" customFormat="1" ht="100" customHeight="1" spans="1:49">
      <c r="A65" s="156" t="s">
        <v>58</v>
      </c>
      <c r="B65" s="148" t="s">
        <v>182</v>
      </c>
      <c r="C65" s="148"/>
      <c r="D65" s="148"/>
      <c r="E65" s="149"/>
      <c r="F65" s="149"/>
      <c r="G65" s="149"/>
      <c r="H65" s="149"/>
      <c r="I65" s="149"/>
      <c r="J65" s="148"/>
      <c r="K65" s="178"/>
      <c r="L65" s="178"/>
      <c r="M65" s="178"/>
      <c r="N65" s="178"/>
      <c r="O65" s="178"/>
      <c r="P65" s="178"/>
      <c r="Q65" s="178"/>
      <c r="R65" s="178"/>
      <c r="S65" s="178"/>
      <c r="T65" s="178"/>
      <c r="U65" s="178"/>
      <c r="V65" s="178"/>
      <c r="W65" s="184"/>
      <c r="X65" s="184"/>
      <c r="Y65" s="184"/>
      <c r="Z65" s="184"/>
      <c r="AA65" s="190"/>
      <c r="AB65" s="190"/>
      <c r="AC65" s="190"/>
      <c r="AD65" s="190"/>
      <c r="AE65" s="190"/>
      <c r="AF65" s="190"/>
      <c r="AG65" s="190"/>
      <c r="AH65" s="206"/>
      <c r="AI65" s="206"/>
      <c r="AJ65" s="206"/>
      <c r="AK65" s="206"/>
      <c r="AL65" s="206"/>
      <c r="AM65" s="206"/>
      <c r="AN65" s="206"/>
      <c r="AO65" s="206"/>
      <c r="AP65" s="206"/>
      <c r="AQ65" s="206"/>
      <c r="AR65" s="206"/>
      <c r="AS65" s="206"/>
      <c r="AT65" s="206"/>
      <c r="AU65" s="206"/>
      <c r="AV65" s="206"/>
      <c r="AW65" s="206"/>
    </row>
    <row r="66" s="122" customFormat="1" ht="100" customHeight="1" spans="1:49">
      <c r="A66" s="156" t="s">
        <v>58</v>
      </c>
      <c r="B66" s="148" t="s">
        <v>183</v>
      </c>
      <c r="C66" s="148"/>
      <c r="D66" s="148"/>
      <c r="E66" s="149"/>
      <c r="F66" s="149"/>
      <c r="G66" s="149"/>
      <c r="H66" s="149"/>
      <c r="I66" s="149"/>
      <c r="J66" s="148"/>
      <c r="K66" s="178"/>
      <c r="L66" s="178"/>
      <c r="M66" s="178"/>
      <c r="N66" s="178"/>
      <c r="O66" s="178"/>
      <c r="P66" s="178"/>
      <c r="Q66" s="178"/>
      <c r="R66" s="178"/>
      <c r="S66" s="178"/>
      <c r="T66" s="178"/>
      <c r="U66" s="178"/>
      <c r="V66" s="178"/>
      <c r="W66" s="184"/>
      <c r="X66" s="184"/>
      <c r="Y66" s="184"/>
      <c r="Z66" s="184"/>
      <c r="AA66" s="190"/>
      <c r="AB66" s="190"/>
      <c r="AC66" s="190"/>
      <c r="AD66" s="190"/>
      <c r="AE66" s="190"/>
      <c r="AF66" s="190"/>
      <c r="AG66" s="190"/>
      <c r="AH66" s="206"/>
      <c r="AI66" s="206"/>
      <c r="AJ66" s="206"/>
      <c r="AK66" s="206"/>
      <c r="AL66" s="206"/>
      <c r="AM66" s="206"/>
      <c r="AN66" s="206"/>
      <c r="AO66" s="206"/>
      <c r="AP66" s="206"/>
      <c r="AQ66" s="206"/>
      <c r="AR66" s="206"/>
      <c r="AS66" s="206"/>
      <c r="AT66" s="206"/>
      <c r="AU66" s="206"/>
      <c r="AV66" s="206"/>
      <c r="AW66" s="206"/>
    </row>
    <row r="67" s="122" customFormat="1" ht="100" customHeight="1" spans="1:49">
      <c r="A67" s="156" t="s">
        <v>41</v>
      </c>
      <c r="B67" s="148" t="s">
        <v>184</v>
      </c>
      <c r="C67" s="148"/>
      <c r="D67" s="148"/>
      <c r="E67" s="149"/>
      <c r="F67" s="149"/>
      <c r="G67" s="149"/>
      <c r="H67" s="149"/>
      <c r="I67" s="149"/>
      <c r="J67" s="148"/>
      <c r="K67" s="178">
        <f t="shared" ref="K67:V67" si="21">K68+K69</f>
        <v>0</v>
      </c>
      <c r="L67" s="178">
        <f t="shared" si="21"/>
        <v>0</v>
      </c>
      <c r="M67" s="178">
        <f t="shared" si="21"/>
        <v>0</v>
      </c>
      <c r="N67" s="178">
        <f t="shared" si="21"/>
        <v>0</v>
      </c>
      <c r="O67" s="178">
        <f t="shared" si="21"/>
        <v>0</v>
      </c>
      <c r="P67" s="178">
        <f t="shared" si="21"/>
        <v>0</v>
      </c>
      <c r="Q67" s="178">
        <f t="shared" si="21"/>
        <v>0</v>
      </c>
      <c r="R67" s="178">
        <f t="shared" si="21"/>
        <v>0</v>
      </c>
      <c r="S67" s="178">
        <f t="shared" si="21"/>
        <v>0</v>
      </c>
      <c r="T67" s="178">
        <f t="shared" si="21"/>
        <v>0</v>
      </c>
      <c r="U67" s="178">
        <f t="shared" si="21"/>
        <v>0</v>
      </c>
      <c r="V67" s="178">
        <f t="shared" si="21"/>
        <v>0</v>
      </c>
      <c r="W67" s="184"/>
      <c r="X67" s="184"/>
      <c r="Y67" s="184"/>
      <c r="Z67" s="184"/>
      <c r="AA67" s="190"/>
      <c r="AB67" s="190"/>
      <c r="AC67" s="190"/>
      <c r="AD67" s="190"/>
      <c r="AE67" s="190"/>
      <c r="AF67" s="190"/>
      <c r="AG67" s="190"/>
      <c r="AH67" s="206"/>
      <c r="AI67" s="206"/>
      <c r="AJ67" s="206"/>
      <c r="AK67" s="206"/>
      <c r="AL67" s="206"/>
      <c r="AM67" s="206"/>
      <c r="AN67" s="206"/>
      <c r="AO67" s="206"/>
      <c r="AP67" s="206"/>
      <c r="AQ67" s="206"/>
      <c r="AR67" s="206"/>
      <c r="AS67" s="206"/>
      <c r="AT67" s="206"/>
      <c r="AU67" s="206"/>
      <c r="AV67" s="206"/>
      <c r="AW67" s="206"/>
    </row>
    <row r="68" s="122" customFormat="1" ht="100" customHeight="1" spans="1:49">
      <c r="A68" s="156" t="s">
        <v>58</v>
      </c>
      <c r="B68" s="148" t="s">
        <v>185</v>
      </c>
      <c r="C68" s="148"/>
      <c r="D68" s="148"/>
      <c r="E68" s="149"/>
      <c r="F68" s="149"/>
      <c r="G68" s="149"/>
      <c r="H68" s="149"/>
      <c r="I68" s="149"/>
      <c r="J68" s="148"/>
      <c r="K68" s="178"/>
      <c r="L68" s="178"/>
      <c r="M68" s="178"/>
      <c r="N68" s="178"/>
      <c r="O68" s="178"/>
      <c r="P68" s="178"/>
      <c r="Q68" s="178"/>
      <c r="R68" s="178"/>
      <c r="S68" s="178"/>
      <c r="T68" s="178"/>
      <c r="U68" s="178"/>
      <c r="V68" s="178"/>
      <c r="W68" s="184"/>
      <c r="X68" s="184"/>
      <c r="Y68" s="184"/>
      <c r="Z68" s="184"/>
      <c r="AA68" s="190"/>
      <c r="AB68" s="190"/>
      <c r="AC68" s="190"/>
      <c r="AD68" s="190"/>
      <c r="AE68" s="190"/>
      <c r="AF68" s="190"/>
      <c r="AG68" s="190"/>
      <c r="AH68" s="206"/>
      <c r="AI68" s="206"/>
      <c r="AJ68" s="206"/>
      <c r="AK68" s="206"/>
      <c r="AL68" s="206"/>
      <c r="AM68" s="206"/>
      <c r="AN68" s="206"/>
      <c r="AO68" s="206"/>
      <c r="AP68" s="206"/>
      <c r="AQ68" s="206"/>
      <c r="AR68" s="206"/>
      <c r="AS68" s="206"/>
      <c r="AT68" s="206"/>
      <c r="AU68" s="206"/>
      <c r="AV68" s="206"/>
      <c r="AW68" s="206"/>
    </row>
    <row r="69" s="122" customFormat="1" ht="100" customHeight="1" spans="1:49">
      <c r="A69" s="156" t="s">
        <v>58</v>
      </c>
      <c r="B69" s="148" t="s">
        <v>186</v>
      </c>
      <c r="C69" s="148"/>
      <c r="D69" s="148"/>
      <c r="E69" s="149"/>
      <c r="F69" s="149"/>
      <c r="G69" s="149"/>
      <c r="H69" s="149"/>
      <c r="I69" s="149"/>
      <c r="J69" s="148"/>
      <c r="K69" s="178"/>
      <c r="L69" s="178"/>
      <c r="M69" s="178"/>
      <c r="N69" s="178"/>
      <c r="O69" s="178"/>
      <c r="P69" s="178"/>
      <c r="Q69" s="178"/>
      <c r="R69" s="178"/>
      <c r="S69" s="178"/>
      <c r="T69" s="178"/>
      <c r="U69" s="178"/>
      <c r="V69" s="178"/>
      <c r="W69" s="184"/>
      <c r="X69" s="184"/>
      <c r="Y69" s="184"/>
      <c r="Z69" s="184"/>
      <c r="AA69" s="190"/>
      <c r="AB69" s="190"/>
      <c r="AC69" s="190"/>
      <c r="AD69" s="190"/>
      <c r="AE69" s="190"/>
      <c r="AF69" s="190"/>
      <c r="AG69" s="190"/>
      <c r="AH69" s="206"/>
      <c r="AI69" s="206"/>
      <c r="AJ69" s="206"/>
      <c r="AK69" s="206"/>
      <c r="AL69" s="206"/>
      <c r="AM69" s="206"/>
      <c r="AN69" s="206"/>
      <c r="AO69" s="206"/>
      <c r="AP69" s="206"/>
      <c r="AQ69" s="206"/>
      <c r="AR69" s="206"/>
      <c r="AS69" s="206"/>
      <c r="AT69" s="206"/>
      <c r="AU69" s="206"/>
      <c r="AV69" s="206"/>
      <c r="AW69" s="206"/>
    </row>
    <row r="70" s="122" customFormat="1" ht="100" customHeight="1" spans="1:49">
      <c r="A70" s="156" t="s">
        <v>41</v>
      </c>
      <c r="B70" s="148" t="s">
        <v>187</v>
      </c>
      <c r="C70" s="148"/>
      <c r="D70" s="148"/>
      <c r="E70" s="149"/>
      <c r="F70" s="149"/>
      <c r="G70" s="149"/>
      <c r="H70" s="149"/>
      <c r="I70" s="149"/>
      <c r="J70" s="148"/>
      <c r="K70" s="178">
        <f t="shared" ref="K70:V70" si="22">K71+K72+K73</f>
        <v>0</v>
      </c>
      <c r="L70" s="178">
        <f t="shared" si="22"/>
        <v>0</v>
      </c>
      <c r="M70" s="178">
        <f t="shared" si="22"/>
        <v>0</v>
      </c>
      <c r="N70" s="178">
        <f t="shared" si="22"/>
        <v>0</v>
      </c>
      <c r="O70" s="178">
        <f t="shared" si="22"/>
        <v>0</v>
      </c>
      <c r="P70" s="178">
        <f t="shared" si="22"/>
        <v>0</v>
      </c>
      <c r="Q70" s="178">
        <f t="shared" si="22"/>
        <v>0</v>
      </c>
      <c r="R70" s="178">
        <f t="shared" si="22"/>
        <v>0</v>
      </c>
      <c r="S70" s="178">
        <f t="shared" si="22"/>
        <v>0</v>
      </c>
      <c r="T70" s="178">
        <f t="shared" si="22"/>
        <v>0</v>
      </c>
      <c r="U70" s="178">
        <f t="shared" si="22"/>
        <v>0</v>
      </c>
      <c r="V70" s="178">
        <f t="shared" si="22"/>
        <v>0</v>
      </c>
      <c r="W70" s="184"/>
      <c r="X70" s="184"/>
      <c r="Y70" s="184"/>
      <c r="Z70" s="184"/>
      <c r="AA70" s="190"/>
      <c r="AB70" s="190"/>
      <c r="AC70" s="190"/>
      <c r="AD70" s="190"/>
      <c r="AE70" s="190"/>
      <c r="AF70" s="190"/>
      <c r="AG70" s="190"/>
      <c r="AH70" s="206"/>
      <c r="AI70" s="206"/>
      <c r="AJ70" s="206"/>
      <c r="AK70" s="206"/>
      <c r="AL70" s="206"/>
      <c r="AM70" s="206"/>
      <c r="AN70" s="206"/>
      <c r="AO70" s="206"/>
      <c r="AP70" s="206"/>
      <c r="AQ70" s="206"/>
      <c r="AR70" s="206"/>
      <c r="AS70" s="206"/>
      <c r="AT70" s="206"/>
      <c r="AU70" s="206"/>
      <c r="AV70" s="206"/>
      <c r="AW70" s="206"/>
    </row>
    <row r="71" s="122" customFormat="1" ht="100" customHeight="1" spans="1:49">
      <c r="A71" s="156" t="s">
        <v>58</v>
      </c>
      <c r="B71" s="148" t="s">
        <v>188</v>
      </c>
      <c r="C71" s="148"/>
      <c r="D71" s="148"/>
      <c r="E71" s="149"/>
      <c r="F71" s="149"/>
      <c r="G71" s="149"/>
      <c r="H71" s="149"/>
      <c r="I71" s="149"/>
      <c r="J71" s="148"/>
      <c r="K71" s="178"/>
      <c r="L71" s="178"/>
      <c r="M71" s="178"/>
      <c r="N71" s="178"/>
      <c r="O71" s="178"/>
      <c r="P71" s="178"/>
      <c r="Q71" s="178"/>
      <c r="R71" s="178"/>
      <c r="S71" s="178"/>
      <c r="T71" s="178"/>
      <c r="U71" s="178"/>
      <c r="V71" s="178"/>
      <c r="W71" s="184"/>
      <c r="X71" s="184"/>
      <c r="Y71" s="184"/>
      <c r="Z71" s="184"/>
      <c r="AA71" s="190"/>
      <c r="AB71" s="190"/>
      <c r="AC71" s="190"/>
      <c r="AD71" s="190"/>
      <c r="AE71" s="190"/>
      <c r="AF71" s="190"/>
      <c r="AG71" s="190"/>
      <c r="AH71" s="206"/>
      <c r="AI71" s="206"/>
      <c r="AJ71" s="206"/>
      <c r="AK71" s="206"/>
      <c r="AL71" s="206"/>
      <c r="AM71" s="206"/>
      <c r="AN71" s="206"/>
      <c r="AO71" s="206"/>
      <c r="AP71" s="206"/>
      <c r="AQ71" s="206"/>
      <c r="AR71" s="206"/>
      <c r="AS71" s="206"/>
      <c r="AT71" s="206"/>
      <c r="AU71" s="206"/>
      <c r="AV71" s="206"/>
      <c r="AW71" s="206"/>
    </row>
    <row r="72" s="122" customFormat="1" ht="100" customHeight="1" spans="1:49">
      <c r="A72" s="156" t="s">
        <v>58</v>
      </c>
      <c r="B72" s="148" t="s">
        <v>189</v>
      </c>
      <c r="C72" s="148"/>
      <c r="D72" s="148"/>
      <c r="E72" s="149"/>
      <c r="F72" s="149"/>
      <c r="G72" s="149"/>
      <c r="H72" s="149"/>
      <c r="I72" s="149"/>
      <c r="J72" s="148"/>
      <c r="K72" s="178"/>
      <c r="L72" s="178"/>
      <c r="M72" s="178"/>
      <c r="N72" s="178"/>
      <c r="O72" s="178"/>
      <c r="P72" s="178"/>
      <c r="Q72" s="178"/>
      <c r="R72" s="178"/>
      <c r="S72" s="178"/>
      <c r="T72" s="178"/>
      <c r="U72" s="178"/>
      <c r="V72" s="178"/>
      <c r="W72" s="184"/>
      <c r="X72" s="184"/>
      <c r="Y72" s="184"/>
      <c r="Z72" s="184"/>
      <c r="AA72" s="190"/>
      <c r="AB72" s="190"/>
      <c r="AC72" s="190"/>
      <c r="AD72" s="190"/>
      <c r="AE72" s="190"/>
      <c r="AF72" s="190"/>
      <c r="AG72" s="190"/>
      <c r="AH72" s="206"/>
      <c r="AI72" s="206"/>
      <c r="AJ72" s="206"/>
      <c r="AK72" s="206"/>
      <c r="AL72" s="206"/>
      <c r="AM72" s="206"/>
      <c r="AN72" s="206"/>
      <c r="AO72" s="206"/>
      <c r="AP72" s="206"/>
      <c r="AQ72" s="206"/>
      <c r="AR72" s="206"/>
      <c r="AS72" s="206"/>
      <c r="AT72" s="206"/>
      <c r="AU72" s="206"/>
      <c r="AV72" s="206"/>
      <c r="AW72" s="206"/>
    </row>
    <row r="73" s="122" customFormat="1" ht="100" customHeight="1" spans="1:49">
      <c r="A73" s="156" t="s">
        <v>58</v>
      </c>
      <c r="B73" s="148" t="s">
        <v>190</v>
      </c>
      <c r="C73" s="148"/>
      <c r="D73" s="148"/>
      <c r="E73" s="149"/>
      <c r="F73" s="149"/>
      <c r="G73" s="149"/>
      <c r="H73" s="149"/>
      <c r="I73" s="149"/>
      <c r="J73" s="148"/>
      <c r="K73" s="178"/>
      <c r="L73" s="178"/>
      <c r="M73" s="178"/>
      <c r="N73" s="178"/>
      <c r="O73" s="178"/>
      <c r="P73" s="178"/>
      <c r="Q73" s="178"/>
      <c r="R73" s="178"/>
      <c r="S73" s="178"/>
      <c r="T73" s="178"/>
      <c r="U73" s="178"/>
      <c r="V73" s="178"/>
      <c r="W73" s="184"/>
      <c r="X73" s="184"/>
      <c r="Y73" s="184"/>
      <c r="Z73" s="184"/>
      <c r="AA73" s="190"/>
      <c r="AB73" s="190"/>
      <c r="AC73" s="190"/>
      <c r="AD73" s="190"/>
      <c r="AE73" s="190"/>
      <c r="AF73" s="190"/>
      <c r="AG73" s="190"/>
      <c r="AH73" s="206"/>
      <c r="AI73" s="206"/>
      <c r="AJ73" s="206"/>
      <c r="AK73" s="206"/>
      <c r="AL73" s="206"/>
      <c r="AM73" s="206"/>
      <c r="AN73" s="206"/>
      <c r="AO73" s="206"/>
      <c r="AP73" s="206"/>
      <c r="AQ73" s="206"/>
      <c r="AR73" s="206"/>
      <c r="AS73" s="206"/>
      <c r="AT73" s="206"/>
      <c r="AU73" s="206"/>
      <c r="AV73" s="206"/>
      <c r="AW73" s="206"/>
    </row>
    <row r="74" s="122" customFormat="1" ht="100" customHeight="1" spans="1:49">
      <c r="A74" s="156" t="s">
        <v>41</v>
      </c>
      <c r="B74" s="148" t="s">
        <v>191</v>
      </c>
      <c r="C74" s="148"/>
      <c r="D74" s="148"/>
      <c r="E74" s="149"/>
      <c r="F74" s="149"/>
      <c r="G74" s="149"/>
      <c r="H74" s="149"/>
      <c r="I74" s="149"/>
      <c r="J74" s="148"/>
      <c r="K74" s="178">
        <f t="shared" ref="K74:V74" si="23">K75</f>
        <v>0</v>
      </c>
      <c r="L74" s="178">
        <f t="shared" si="23"/>
        <v>0</v>
      </c>
      <c r="M74" s="178">
        <f t="shared" si="23"/>
        <v>0</v>
      </c>
      <c r="N74" s="178">
        <f t="shared" si="23"/>
        <v>0</v>
      </c>
      <c r="O74" s="178">
        <f t="shared" si="23"/>
        <v>0</v>
      </c>
      <c r="P74" s="178">
        <f t="shared" si="23"/>
        <v>0</v>
      </c>
      <c r="Q74" s="178">
        <f t="shared" si="23"/>
        <v>0</v>
      </c>
      <c r="R74" s="178">
        <f t="shared" si="23"/>
        <v>0</v>
      </c>
      <c r="S74" s="178">
        <f t="shared" si="23"/>
        <v>0</v>
      </c>
      <c r="T74" s="178">
        <f t="shared" si="23"/>
        <v>0</v>
      </c>
      <c r="U74" s="178">
        <f t="shared" si="23"/>
        <v>0</v>
      </c>
      <c r="V74" s="178">
        <f t="shared" si="23"/>
        <v>0</v>
      </c>
      <c r="W74" s="184"/>
      <c r="X74" s="184"/>
      <c r="Y74" s="184"/>
      <c r="Z74" s="184"/>
      <c r="AA74" s="190"/>
      <c r="AB74" s="190"/>
      <c r="AC74" s="190"/>
      <c r="AD74" s="190"/>
      <c r="AE74" s="190"/>
      <c r="AF74" s="190"/>
      <c r="AG74" s="190"/>
      <c r="AH74" s="206"/>
      <c r="AI74" s="206"/>
      <c r="AJ74" s="206"/>
      <c r="AK74" s="206"/>
      <c r="AL74" s="206"/>
      <c r="AM74" s="206"/>
      <c r="AN74" s="206"/>
      <c r="AO74" s="206"/>
      <c r="AP74" s="206"/>
      <c r="AQ74" s="206"/>
      <c r="AR74" s="206"/>
      <c r="AS74" s="206"/>
      <c r="AT74" s="206"/>
      <c r="AU74" s="206"/>
      <c r="AV74" s="206"/>
      <c r="AW74" s="206"/>
    </row>
    <row r="75" s="122" customFormat="1" ht="100" customHeight="1" spans="1:49">
      <c r="A75" s="156" t="s">
        <v>58</v>
      </c>
      <c r="B75" s="148" t="s">
        <v>191</v>
      </c>
      <c r="C75" s="148"/>
      <c r="D75" s="148"/>
      <c r="E75" s="149"/>
      <c r="F75" s="149"/>
      <c r="G75" s="149"/>
      <c r="H75" s="149"/>
      <c r="I75" s="149"/>
      <c r="J75" s="148"/>
      <c r="K75" s="178"/>
      <c r="L75" s="178"/>
      <c r="M75" s="178"/>
      <c r="N75" s="178"/>
      <c r="O75" s="178"/>
      <c r="P75" s="178"/>
      <c r="Q75" s="178"/>
      <c r="R75" s="178"/>
      <c r="S75" s="178"/>
      <c r="T75" s="178"/>
      <c r="U75" s="178"/>
      <c r="V75" s="178"/>
      <c r="W75" s="184"/>
      <c r="X75" s="184"/>
      <c r="Y75" s="184"/>
      <c r="Z75" s="184"/>
      <c r="AA75" s="190"/>
      <c r="AB75" s="190"/>
      <c r="AC75" s="190"/>
      <c r="AD75" s="190"/>
      <c r="AE75" s="190"/>
      <c r="AF75" s="190"/>
      <c r="AG75" s="190"/>
      <c r="AH75" s="206"/>
      <c r="AI75" s="206"/>
      <c r="AJ75" s="206"/>
      <c r="AK75" s="206"/>
      <c r="AL75" s="206"/>
      <c r="AM75" s="206"/>
      <c r="AN75" s="206"/>
      <c r="AO75" s="206"/>
      <c r="AP75" s="206"/>
      <c r="AQ75" s="206"/>
      <c r="AR75" s="206"/>
      <c r="AS75" s="206"/>
      <c r="AT75" s="206"/>
      <c r="AU75" s="206"/>
      <c r="AV75" s="206"/>
      <c r="AW75" s="206"/>
    </row>
    <row r="76" s="122" customFormat="1" ht="100" customHeight="1" spans="1:49">
      <c r="A76" s="147" t="s">
        <v>39</v>
      </c>
      <c r="B76" s="148" t="s">
        <v>192</v>
      </c>
      <c r="C76" s="148"/>
      <c r="D76" s="148"/>
      <c r="E76" s="149"/>
      <c r="F76" s="149"/>
      <c r="G76" s="149"/>
      <c r="H76" s="149"/>
      <c r="I76" s="149"/>
      <c r="J76" s="148"/>
      <c r="K76" s="178">
        <f t="shared" ref="K76:V76" si="24">K77+K89+K97</f>
        <v>45.744</v>
      </c>
      <c r="L76" s="178">
        <f t="shared" si="24"/>
        <v>3334</v>
      </c>
      <c r="M76" s="178">
        <f t="shared" si="24"/>
        <v>12057</v>
      </c>
      <c r="N76" s="178">
        <f t="shared" si="24"/>
        <v>5329.41</v>
      </c>
      <c r="O76" s="178">
        <f t="shared" si="24"/>
        <v>3050</v>
      </c>
      <c r="P76" s="178">
        <f t="shared" si="24"/>
        <v>1579.41</v>
      </c>
      <c r="Q76" s="178">
        <f t="shared" si="24"/>
        <v>0</v>
      </c>
      <c r="R76" s="178">
        <f t="shared" si="24"/>
        <v>0</v>
      </c>
      <c r="S76" s="178">
        <f t="shared" si="24"/>
        <v>0</v>
      </c>
      <c r="T76" s="178">
        <f t="shared" si="24"/>
        <v>700</v>
      </c>
      <c r="U76" s="178">
        <f t="shared" si="24"/>
        <v>0</v>
      </c>
      <c r="V76" s="178">
        <f t="shared" si="24"/>
        <v>0</v>
      </c>
      <c r="W76" s="184"/>
      <c r="X76" s="184"/>
      <c r="Y76" s="184"/>
      <c r="Z76" s="184"/>
      <c r="AA76" s="190"/>
      <c r="AB76" s="190"/>
      <c r="AC76" s="190"/>
      <c r="AD76" s="190"/>
      <c r="AE76" s="190"/>
      <c r="AF76" s="190"/>
      <c r="AG76" s="190"/>
      <c r="AH76" s="206"/>
      <c r="AI76" s="206"/>
      <c r="AJ76" s="206"/>
      <c r="AK76" s="206"/>
      <c r="AL76" s="206"/>
      <c r="AM76" s="206"/>
      <c r="AN76" s="206"/>
      <c r="AO76" s="206"/>
      <c r="AP76" s="206"/>
      <c r="AQ76" s="206"/>
      <c r="AR76" s="206"/>
      <c r="AS76" s="206"/>
      <c r="AT76" s="206"/>
      <c r="AU76" s="206"/>
      <c r="AV76" s="206"/>
      <c r="AW76" s="206"/>
    </row>
    <row r="77" s="122" customFormat="1" ht="100" customHeight="1" spans="1:49">
      <c r="A77" s="147" t="s">
        <v>41</v>
      </c>
      <c r="B77" s="148" t="s">
        <v>193</v>
      </c>
      <c r="C77" s="148"/>
      <c r="D77" s="148"/>
      <c r="E77" s="149"/>
      <c r="F77" s="149"/>
      <c r="G77" s="149"/>
      <c r="H77" s="149"/>
      <c r="I77" s="149"/>
      <c r="J77" s="148"/>
      <c r="K77" s="178">
        <f t="shared" ref="K77:V77" si="25">K78+K79+K80+K81+K84+K85+K86+K87+K88</f>
        <v>14.18</v>
      </c>
      <c r="L77" s="178">
        <f t="shared" si="25"/>
        <v>2495</v>
      </c>
      <c r="M77" s="178">
        <f t="shared" si="25"/>
        <v>9265</v>
      </c>
      <c r="N77" s="178">
        <f t="shared" si="25"/>
        <v>3379.41</v>
      </c>
      <c r="O77" s="178">
        <f t="shared" si="25"/>
        <v>2000</v>
      </c>
      <c r="P77" s="178">
        <f t="shared" si="25"/>
        <v>679.41</v>
      </c>
      <c r="Q77" s="178">
        <f t="shared" si="25"/>
        <v>0</v>
      </c>
      <c r="R77" s="178">
        <f t="shared" si="25"/>
        <v>0</v>
      </c>
      <c r="S77" s="178">
        <f t="shared" si="25"/>
        <v>0</v>
      </c>
      <c r="T77" s="178">
        <f t="shared" si="25"/>
        <v>700</v>
      </c>
      <c r="U77" s="178">
        <f t="shared" si="25"/>
        <v>0</v>
      </c>
      <c r="V77" s="178">
        <f t="shared" si="25"/>
        <v>0</v>
      </c>
      <c r="W77" s="184"/>
      <c r="X77" s="184"/>
      <c r="Y77" s="184"/>
      <c r="Z77" s="184"/>
      <c r="AA77" s="190"/>
      <c r="AB77" s="190"/>
      <c r="AC77" s="190"/>
      <c r="AD77" s="190"/>
      <c r="AE77" s="190"/>
      <c r="AF77" s="190"/>
      <c r="AG77" s="190"/>
      <c r="AH77" s="206"/>
      <c r="AI77" s="206"/>
      <c r="AJ77" s="206"/>
      <c r="AK77" s="206"/>
      <c r="AL77" s="206"/>
      <c r="AM77" s="206"/>
      <c r="AN77" s="206"/>
      <c r="AO77" s="206"/>
      <c r="AP77" s="206"/>
      <c r="AQ77" s="206"/>
      <c r="AR77" s="206"/>
      <c r="AS77" s="206"/>
      <c r="AT77" s="206"/>
      <c r="AU77" s="206"/>
      <c r="AV77" s="206"/>
      <c r="AW77" s="206"/>
    </row>
    <row r="78" s="127" customFormat="1" ht="100" customHeight="1" spans="1:49">
      <c r="A78" s="156" t="s">
        <v>58</v>
      </c>
      <c r="B78" s="148" t="s">
        <v>194</v>
      </c>
      <c r="C78" s="148"/>
      <c r="D78" s="148"/>
      <c r="E78" s="149"/>
      <c r="F78" s="149"/>
      <c r="G78" s="149"/>
      <c r="H78" s="149"/>
      <c r="I78" s="149"/>
      <c r="J78" s="148"/>
      <c r="K78" s="178"/>
      <c r="L78" s="178"/>
      <c r="M78" s="178"/>
      <c r="N78" s="178"/>
      <c r="O78" s="178"/>
      <c r="P78" s="178"/>
      <c r="Q78" s="178"/>
      <c r="R78" s="178"/>
      <c r="S78" s="178"/>
      <c r="T78" s="178"/>
      <c r="U78" s="178"/>
      <c r="V78" s="178"/>
      <c r="W78" s="184"/>
      <c r="X78" s="184"/>
      <c r="Y78" s="184"/>
      <c r="Z78" s="184"/>
      <c r="AA78" s="217"/>
      <c r="AB78" s="217"/>
      <c r="AC78" s="217"/>
      <c r="AD78" s="217"/>
      <c r="AE78" s="217"/>
      <c r="AF78" s="217"/>
      <c r="AG78" s="217"/>
      <c r="AH78" s="218"/>
      <c r="AI78" s="218"/>
      <c r="AJ78" s="218"/>
      <c r="AK78" s="218"/>
      <c r="AL78" s="218"/>
      <c r="AM78" s="218"/>
      <c r="AN78" s="218"/>
      <c r="AO78" s="218"/>
      <c r="AP78" s="218"/>
      <c r="AQ78" s="218"/>
      <c r="AR78" s="218"/>
      <c r="AS78" s="218"/>
      <c r="AT78" s="218"/>
      <c r="AU78" s="218"/>
      <c r="AV78" s="218"/>
      <c r="AW78" s="218"/>
    </row>
    <row r="79" s="127" customFormat="1" ht="100" customHeight="1" spans="1:49">
      <c r="A79" s="156" t="s">
        <v>58</v>
      </c>
      <c r="B79" s="148" t="s">
        <v>195</v>
      </c>
      <c r="C79" s="148"/>
      <c r="D79" s="148"/>
      <c r="E79" s="149"/>
      <c r="F79" s="149"/>
      <c r="G79" s="149"/>
      <c r="H79" s="149"/>
      <c r="I79" s="149"/>
      <c r="J79" s="148"/>
      <c r="K79" s="178"/>
      <c r="L79" s="178"/>
      <c r="M79" s="178"/>
      <c r="N79" s="178"/>
      <c r="O79" s="178"/>
      <c r="P79" s="178"/>
      <c r="Q79" s="178"/>
      <c r="R79" s="178"/>
      <c r="S79" s="178"/>
      <c r="T79" s="178"/>
      <c r="U79" s="178"/>
      <c r="V79" s="178"/>
      <c r="W79" s="184"/>
      <c r="X79" s="184"/>
      <c r="Y79" s="184"/>
      <c r="Z79" s="184"/>
      <c r="AA79" s="217"/>
      <c r="AB79" s="217"/>
      <c r="AC79" s="217"/>
      <c r="AD79" s="217"/>
      <c r="AE79" s="217"/>
      <c r="AF79" s="217"/>
      <c r="AG79" s="217"/>
      <c r="AH79" s="218"/>
      <c r="AI79" s="218"/>
      <c r="AJ79" s="218"/>
      <c r="AK79" s="218"/>
      <c r="AL79" s="218"/>
      <c r="AM79" s="218"/>
      <c r="AN79" s="218"/>
      <c r="AO79" s="218"/>
      <c r="AP79" s="218"/>
      <c r="AQ79" s="218"/>
      <c r="AR79" s="218"/>
      <c r="AS79" s="218"/>
      <c r="AT79" s="218"/>
      <c r="AU79" s="218"/>
      <c r="AV79" s="218"/>
      <c r="AW79" s="218"/>
    </row>
    <row r="80" s="127" customFormat="1" ht="100" customHeight="1" spans="1:49">
      <c r="A80" s="156" t="s">
        <v>58</v>
      </c>
      <c r="B80" s="148" t="s">
        <v>196</v>
      </c>
      <c r="C80" s="148"/>
      <c r="D80" s="148"/>
      <c r="E80" s="149"/>
      <c r="F80" s="149"/>
      <c r="G80" s="149"/>
      <c r="H80" s="149"/>
      <c r="I80" s="149"/>
      <c r="J80" s="148"/>
      <c r="K80" s="178"/>
      <c r="L80" s="178"/>
      <c r="M80" s="178"/>
      <c r="N80" s="178"/>
      <c r="O80" s="178"/>
      <c r="P80" s="178"/>
      <c r="Q80" s="178"/>
      <c r="R80" s="178"/>
      <c r="S80" s="178"/>
      <c r="T80" s="178"/>
      <c r="U80" s="178"/>
      <c r="V80" s="178"/>
      <c r="W80" s="184"/>
      <c r="X80" s="184"/>
      <c r="Y80" s="184"/>
      <c r="Z80" s="184"/>
      <c r="AA80" s="217"/>
      <c r="AB80" s="217"/>
      <c r="AC80" s="217"/>
      <c r="AD80" s="217"/>
      <c r="AE80" s="217"/>
      <c r="AF80" s="217"/>
      <c r="AG80" s="217"/>
      <c r="AH80" s="218"/>
      <c r="AI80" s="218"/>
      <c r="AJ80" s="218"/>
      <c r="AK80" s="218"/>
      <c r="AL80" s="218"/>
      <c r="AM80" s="218"/>
      <c r="AN80" s="218"/>
      <c r="AO80" s="218"/>
      <c r="AP80" s="218"/>
      <c r="AQ80" s="218"/>
      <c r="AR80" s="218"/>
      <c r="AS80" s="218"/>
      <c r="AT80" s="218"/>
      <c r="AU80" s="218"/>
      <c r="AV80" s="218"/>
      <c r="AW80" s="218"/>
    </row>
    <row r="81" s="127" customFormat="1" ht="100" customHeight="1" spans="1:49">
      <c r="A81" s="156" t="s">
        <v>58</v>
      </c>
      <c r="B81" s="148" t="s">
        <v>197</v>
      </c>
      <c r="C81" s="148"/>
      <c r="D81" s="148"/>
      <c r="E81" s="149"/>
      <c r="F81" s="149"/>
      <c r="G81" s="149"/>
      <c r="H81" s="149"/>
      <c r="I81" s="149"/>
      <c r="J81" s="148"/>
      <c r="K81" s="178">
        <f t="shared" ref="K81:V81" si="26">SUM(K82:K83)</f>
        <v>14.18</v>
      </c>
      <c r="L81" s="178">
        <f t="shared" si="26"/>
        <v>2495</v>
      </c>
      <c r="M81" s="178">
        <f t="shared" si="26"/>
        <v>9265</v>
      </c>
      <c r="N81" s="178">
        <f t="shared" si="26"/>
        <v>3379.41</v>
      </c>
      <c r="O81" s="178">
        <f t="shared" si="26"/>
        <v>2000</v>
      </c>
      <c r="P81" s="178">
        <f t="shared" si="26"/>
        <v>679.41</v>
      </c>
      <c r="Q81" s="178">
        <f t="shared" si="26"/>
        <v>0</v>
      </c>
      <c r="R81" s="178">
        <f t="shared" si="26"/>
        <v>0</v>
      </c>
      <c r="S81" s="178">
        <f t="shared" si="26"/>
        <v>0</v>
      </c>
      <c r="T81" s="178">
        <f t="shared" si="26"/>
        <v>700</v>
      </c>
      <c r="U81" s="178">
        <f t="shared" si="26"/>
        <v>0</v>
      </c>
      <c r="V81" s="178">
        <f t="shared" si="26"/>
        <v>0</v>
      </c>
      <c r="W81" s="184"/>
      <c r="X81" s="184"/>
      <c r="Y81" s="184"/>
      <c r="Z81" s="184"/>
      <c r="AA81" s="217"/>
      <c r="AB81" s="217"/>
      <c r="AC81" s="217"/>
      <c r="AD81" s="217"/>
      <c r="AE81" s="217"/>
      <c r="AF81" s="217"/>
      <c r="AG81" s="217"/>
      <c r="AH81" s="218"/>
      <c r="AI81" s="218"/>
      <c r="AJ81" s="218"/>
      <c r="AK81" s="218"/>
      <c r="AL81" s="218"/>
      <c r="AM81" s="218"/>
      <c r="AN81" s="218"/>
      <c r="AO81" s="218"/>
      <c r="AP81" s="218"/>
      <c r="AQ81" s="218"/>
      <c r="AR81" s="218"/>
      <c r="AS81" s="218"/>
      <c r="AT81" s="218"/>
      <c r="AU81" s="218"/>
      <c r="AV81" s="218"/>
      <c r="AW81" s="218"/>
    </row>
    <row r="82" s="124" customFormat="1" ht="409" customHeight="1" spans="1:50">
      <c r="A82" s="151">
        <v>18</v>
      </c>
      <c r="B82" s="152" t="s">
        <v>198</v>
      </c>
      <c r="C82" s="161">
        <v>2025</v>
      </c>
      <c r="D82" s="215" t="s">
        <v>199</v>
      </c>
      <c r="E82" s="152" t="s">
        <v>123</v>
      </c>
      <c r="F82" s="152" t="s">
        <v>142</v>
      </c>
      <c r="G82" s="154" t="s">
        <v>200</v>
      </c>
      <c r="H82" s="152" t="s">
        <v>201</v>
      </c>
      <c r="I82" s="154" t="s">
        <v>202</v>
      </c>
      <c r="J82" s="215" t="s">
        <v>337</v>
      </c>
      <c r="K82" s="152">
        <v>4.18</v>
      </c>
      <c r="L82" s="175">
        <v>2363</v>
      </c>
      <c r="M82" s="175">
        <v>8581</v>
      </c>
      <c r="N82" s="175">
        <v>2579.41</v>
      </c>
      <c r="O82" s="152">
        <v>2000</v>
      </c>
      <c r="P82" s="175">
        <v>579.41</v>
      </c>
      <c r="Q82" s="175"/>
      <c r="R82" s="175"/>
      <c r="S82" s="175"/>
      <c r="T82" s="175"/>
      <c r="U82" s="175"/>
      <c r="V82" s="175"/>
      <c r="W82" s="152" t="s">
        <v>204</v>
      </c>
      <c r="X82" s="152" t="s">
        <v>205</v>
      </c>
      <c r="Y82" s="152" t="s">
        <v>135</v>
      </c>
      <c r="Z82" s="152" t="s">
        <v>136</v>
      </c>
      <c r="AA82" s="152" t="s">
        <v>137</v>
      </c>
      <c r="AB82" s="153" t="s">
        <v>338</v>
      </c>
      <c r="AC82" s="153" t="s">
        <v>207</v>
      </c>
      <c r="AD82" s="224"/>
      <c r="AE82" s="233"/>
      <c r="AF82" s="152" t="s">
        <v>367</v>
      </c>
      <c r="AH82" s="134"/>
      <c r="AI82" s="134"/>
      <c r="AJ82" s="134"/>
      <c r="AK82" s="134"/>
      <c r="AL82" s="134"/>
      <c r="AM82" s="134"/>
      <c r="AN82" s="134"/>
      <c r="AO82" s="134"/>
      <c r="AP82" s="134"/>
      <c r="AQ82" s="134"/>
      <c r="AR82" s="134"/>
      <c r="AS82" s="134"/>
      <c r="AT82" s="134"/>
      <c r="AU82" s="134"/>
      <c r="AV82" s="134"/>
      <c r="AW82" s="134"/>
      <c r="AX82" s="213"/>
    </row>
    <row r="83" s="124" customFormat="1" ht="202.5" spans="1:50">
      <c r="A83" s="151">
        <v>19</v>
      </c>
      <c r="B83" s="152" t="s">
        <v>208</v>
      </c>
      <c r="C83" s="152">
        <v>2025</v>
      </c>
      <c r="D83" s="153" t="s">
        <v>209</v>
      </c>
      <c r="E83" s="152" t="s">
        <v>123</v>
      </c>
      <c r="F83" s="152" t="s">
        <v>142</v>
      </c>
      <c r="G83" s="154" t="s">
        <v>200</v>
      </c>
      <c r="H83" s="152" t="s">
        <v>210</v>
      </c>
      <c r="I83" s="152" t="s">
        <v>211</v>
      </c>
      <c r="J83" s="167" t="s">
        <v>339</v>
      </c>
      <c r="K83" s="152">
        <v>10</v>
      </c>
      <c r="L83" s="175">
        <v>132</v>
      </c>
      <c r="M83" s="175">
        <v>684</v>
      </c>
      <c r="N83" s="152">
        <v>800</v>
      </c>
      <c r="O83" s="152"/>
      <c r="P83" s="152">
        <v>100</v>
      </c>
      <c r="Q83" s="152"/>
      <c r="R83" s="152"/>
      <c r="S83" s="152"/>
      <c r="T83" s="152">
        <v>700</v>
      </c>
      <c r="U83" s="152" t="s">
        <v>213</v>
      </c>
      <c r="V83" s="152"/>
      <c r="W83" s="152" t="s">
        <v>204</v>
      </c>
      <c r="X83" s="152" t="s">
        <v>205</v>
      </c>
      <c r="Y83" s="152" t="s">
        <v>135</v>
      </c>
      <c r="Z83" s="152" t="s">
        <v>136</v>
      </c>
      <c r="AA83" s="152" t="s">
        <v>137</v>
      </c>
      <c r="AB83" s="153" t="s">
        <v>340</v>
      </c>
      <c r="AC83" s="153" t="s">
        <v>215</v>
      </c>
      <c r="AD83" s="215"/>
      <c r="AE83" s="233"/>
      <c r="AF83" s="152" t="s">
        <v>367</v>
      </c>
      <c r="AH83" s="134"/>
      <c r="AI83" s="134"/>
      <c r="AJ83" s="134"/>
      <c r="AK83" s="134"/>
      <c r="AL83" s="134"/>
      <c r="AM83" s="134"/>
      <c r="AN83" s="134"/>
      <c r="AO83" s="134"/>
      <c r="AP83" s="134"/>
      <c r="AQ83" s="134"/>
      <c r="AR83" s="134"/>
      <c r="AS83" s="134"/>
      <c r="AT83" s="134"/>
      <c r="AU83" s="134"/>
      <c r="AV83" s="134"/>
      <c r="AW83" s="134"/>
      <c r="AX83" s="213"/>
    </row>
    <row r="84" s="127" customFormat="1" ht="100" customHeight="1" spans="1:49">
      <c r="A84" s="156" t="s">
        <v>58</v>
      </c>
      <c r="B84" s="148" t="s">
        <v>216</v>
      </c>
      <c r="C84" s="148"/>
      <c r="D84" s="148"/>
      <c r="E84" s="149"/>
      <c r="F84" s="149"/>
      <c r="G84" s="149"/>
      <c r="H84" s="149"/>
      <c r="I84" s="149"/>
      <c r="J84" s="148"/>
      <c r="K84" s="178"/>
      <c r="L84" s="178"/>
      <c r="M84" s="178"/>
      <c r="N84" s="178"/>
      <c r="O84" s="178"/>
      <c r="P84" s="178"/>
      <c r="Q84" s="178"/>
      <c r="R84" s="178"/>
      <c r="S84" s="178"/>
      <c r="T84" s="178"/>
      <c r="U84" s="178"/>
      <c r="V84" s="178"/>
      <c r="W84" s="184"/>
      <c r="X84" s="184"/>
      <c r="Y84" s="184"/>
      <c r="Z84" s="184"/>
      <c r="AA84" s="217"/>
      <c r="AB84" s="217"/>
      <c r="AC84" s="217"/>
      <c r="AD84" s="217"/>
      <c r="AE84" s="217"/>
      <c r="AF84" s="217"/>
      <c r="AG84" s="217"/>
      <c r="AH84" s="218"/>
      <c r="AI84" s="218"/>
      <c r="AJ84" s="218"/>
      <c r="AK84" s="218"/>
      <c r="AL84" s="218"/>
      <c r="AM84" s="218"/>
      <c r="AN84" s="218"/>
      <c r="AO84" s="218"/>
      <c r="AP84" s="218"/>
      <c r="AQ84" s="218"/>
      <c r="AR84" s="218"/>
      <c r="AS84" s="218"/>
      <c r="AT84" s="218"/>
      <c r="AU84" s="218"/>
      <c r="AV84" s="218"/>
      <c r="AW84" s="218"/>
    </row>
    <row r="85" s="127" customFormat="1" ht="100" customHeight="1" spans="1:49">
      <c r="A85" s="156" t="s">
        <v>58</v>
      </c>
      <c r="B85" s="148" t="s">
        <v>217</v>
      </c>
      <c r="C85" s="148"/>
      <c r="D85" s="148"/>
      <c r="E85" s="149"/>
      <c r="F85" s="149"/>
      <c r="G85" s="149"/>
      <c r="H85" s="149"/>
      <c r="I85" s="149"/>
      <c r="J85" s="148"/>
      <c r="K85" s="178"/>
      <c r="L85" s="178"/>
      <c r="M85" s="178"/>
      <c r="N85" s="178"/>
      <c r="O85" s="178"/>
      <c r="P85" s="178"/>
      <c r="Q85" s="178"/>
      <c r="R85" s="178"/>
      <c r="S85" s="178"/>
      <c r="T85" s="178"/>
      <c r="U85" s="178"/>
      <c r="V85" s="178"/>
      <c r="W85" s="184"/>
      <c r="X85" s="184"/>
      <c r="Y85" s="184"/>
      <c r="Z85" s="184"/>
      <c r="AA85" s="217"/>
      <c r="AB85" s="217"/>
      <c r="AC85" s="217"/>
      <c r="AD85" s="217"/>
      <c r="AE85" s="217"/>
      <c r="AF85" s="217"/>
      <c r="AG85" s="217"/>
      <c r="AH85" s="218"/>
      <c r="AI85" s="218"/>
      <c r="AJ85" s="218"/>
      <c r="AK85" s="218"/>
      <c r="AL85" s="218"/>
      <c r="AM85" s="218"/>
      <c r="AN85" s="218"/>
      <c r="AO85" s="218"/>
      <c r="AP85" s="218"/>
      <c r="AQ85" s="218"/>
      <c r="AR85" s="218"/>
      <c r="AS85" s="218"/>
      <c r="AT85" s="218"/>
      <c r="AU85" s="218"/>
      <c r="AV85" s="218"/>
      <c r="AW85" s="218"/>
    </row>
    <row r="86" s="127" customFormat="1" ht="100" customHeight="1" spans="1:49">
      <c r="A86" s="156" t="s">
        <v>58</v>
      </c>
      <c r="B86" s="148" t="s">
        <v>218</v>
      </c>
      <c r="C86" s="148"/>
      <c r="D86" s="148"/>
      <c r="E86" s="149"/>
      <c r="F86" s="149"/>
      <c r="G86" s="149"/>
      <c r="H86" s="149"/>
      <c r="I86" s="149"/>
      <c r="J86" s="148"/>
      <c r="K86" s="178"/>
      <c r="L86" s="178"/>
      <c r="M86" s="178"/>
      <c r="N86" s="178"/>
      <c r="O86" s="178"/>
      <c r="P86" s="178"/>
      <c r="Q86" s="178"/>
      <c r="R86" s="178"/>
      <c r="S86" s="178"/>
      <c r="T86" s="178"/>
      <c r="U86" s="178"/>
      <c r="V86" s="178"/>
      <c r="W86" s="184"/>
      <c r="X86" s="184"/>
      <c r="Y86" s="184"/>
      <c r="Z86" s="184"/>
      <c r="AA86" s="217"/>
      <c r="AB86" s="217"/>
      <c r="AC86" s="217"/>
      <c r="AD86" s="217"/>
      <c r="AE86" s="217"/>
      <c r="AF86" s="217"/>
      <c r="AG86" s="217"/>
      <c r="AH86" s="218"/>
      <c r="AI86" s="218"/>
      <c r="AJ86" s="218"/>
      <c r="AK86" s="218"/>
      <c r="AL86" s="218"/>
      <c r="AM86" s="218"/>
      <c r="AN86" s="218"/>
      <c r="AO86" s="218"/>
      <c r="AP86" s="218"/>
      <c r="AQ86" s="218"/>
      <c r="AR86" s="218"/>
      <c r="AS86" s="218"/>
      <c r="AT86" s="218"/>
      <c r="AU86" s="218"/>
      <c r="AV86" s="218"/>
      <c r="AW86" s="218"/>
    </row>
    <row r="87" s="127" customFormat="1" ht="100" customHeight="1" spans="1:49">
      <c r="A87" s="156" t="s">
        <v>58</v>
      </c>
      <c r="B87" s="148" t="s">
        <v>219</v>
      </c>
      <c r="C87" s="148"/>
      <c r="D87" s="148"/>
      <c r="E87" s="149"/>
      <c r="F87" s="149"/>
      <c r="G87" s="149"/>
      <c r="H87" s="149"/>
      <c r="I87" s="149"/>
      <c r="J87" s="148"/>
      <c r="K87" s="178"/>
      <c r="L87" s="178"/>
      <c r="M87" s="178"/>
      <c r="N87" s="178"/>
      <c r="O87" s="178"/>
      <c r="P87" s="178"/>
      <c r="Q87" s="178"/>
      <c r="R87" s="178"/>
      <c r="S87" s="178"/>
      <c r="T87" s="178"/>
      <c r="U87" s="178"/>
      <c r="V87" s="178"/>
      <c r="W87" s="184"/>
      <c r="X87" s="184"/>
      <c r="Y87" s="184"/>
      <c r="Z87" s="184"/>
      <c r="AA87" s="217"/>
      <c r="AB87" s="217"/>
      <c r="AC87" s="217"/>
      <c r="AD87" s="217"/>
      <c r="AE87" s="217"/>
      <c r="AF87" s="217"/>
      <c r="AG87" s="217"/>
      <c r="AH87" s="218"/>
      <c r="AI87" s="218"/>
      <c r="AJ87" s="218"/>
      <c r="AK87" s="218"/>
      <c r="AL87" s="218"/>
      <c r="AM87" s="218"/>
      <c r="AN87" s="218"/>
      <c r="AO87" s="218"/>
      <c r="AP87" s="218"/>
      <c r="AQ87" s="218"/>
      <c r="AR87" s="218"/>
      <c r="AS87" s="218"/>
      <c r="AT87" s="218"/>
      <c r="AU87" s="218"/>
      <c r="AV87" s="218"/>
      <c r="AW87" s="218"/>
    </row>
    <row r="88" s="127" customFormat="1" ht="100" customHeight="1" spans="1:49">
      <c r="A88" s="156" t="s">
        <v>58</v>
      </c>
      <c r="B88" s="148" t="s">
        <v>220</v>
      </c>
      <c r="C88" s="148"/>
      <c r="D88" s="148"/>
      <c r="E88" s="149"/>
      <c r="F88" s="149"/>
      <c r="G88" s="149"/>
      <c r="H88" s="149"/>
      <c r="I88" s="149"/>
      <c r="J88" s="148"/>
      <c r="K88" s="178"/>
      <c r="L88" s="178"/>
      <c r="M88" s="178"/>
      <c r="N88" s="178"/>
      <c r="O88" s="178"/>
      <c r="P88" s="178"/>
      <c r="Q88" s="178"/>
      <c r="R88" s="178"/>
      <c r="S88" s="178"/>
      <c r="T88" s="178"/>
      <c r="U88" s="178"/>
      <c r="V88" s="178"/>
      <c r="W88" s="184"/>
      <c r="X88" s="184"/>
      <c r="Y88" s="184"/>
      <c r="Z88" s="184"/>
      <c r="AA88" s="217"/>
      <c r="AB88" s="217"/>
      <c r="AC88" s="217"/>
      <c r="AD88" s="217"/>
      <c r="AE88" s="217"/>
      <c r="AF88" s="217"/>
      <c r="AG88" s="217"/>
      <c r="AH88" s="218"/>
      <c r="AI88" s="218"/>
      <c r="AJ88" s="218"/>
      <c r="AK88" s="218"/>
      <c r="AL88" s="218"/>
      <c r="AM88" s="218"/>
      <c r="AN88" s="218"/>
      <c r="AO88" s="218"/>
      <c r="AP88" s="218"/>
      <c r="AQ88" s="218"/>
      <c r="AR88" s="218"/>
      <c r="AS88" s="218"/>
      <c r="AT88" s="218"/>
      <c r="AU88" s="218"/>
      <c r="AV88" s="218"/>
      <c r="AW88" s="218"/>
    </row>
    <row r="89" s="127" customFormat="1" ht="100" customHeight="1" spans="1:49">
      <c r="A89" s="149" t="s">
        <v>41</v>
      </c>
      <c r="B89" s="148" t="s">
        <v>221</v>
      </c>
      <c r="C89" s="148"/>
      <c r="D89" s="148"/>
      <c r="E89" s="149"/>
      <c r="F89" s="149"/>
      <c r="G89" s="149"/>
      <c r="H89" s="149"/>
      <c r="I89" s="149"/>
      <c r="J89" s="148"/>
      <c r="K89" s="178">
        <f t="shared" ref="K89:V89" si="27">K90+K91+K95+K96</f>
        <v>31.564</v>
      </c>
      <c r="L89" s="178">
        <f t="shared" si="27"/>
        <v>839</v>
      </c>
      <c r="M89" s="178">
        <f t="shared" si="27"/>
        <v>2792</v>
      </c>
      <c r="N89" s="178">
        <f t="shared" si="27"/>
        <v>1950</v>
      </c>
      <c r="O89" s="178">
        <f t="shared" si="27"/>
        <v>1050</v>
      </c>
      <c r="P89" s="178">
        <f t="shared" si="27"/>
        <v>900</v>
      </c>
      <c r="Q89" s="178">
        <f t="shared" si="27"/>
        <v>0</v>
      </c>
      <c r="R89" s="178">
        <f t="shared" si="27"/>
        <v>0</v>
      </c>
      <c r="S89" s="178">
        <f t="shared" si="27"/>
        <v>0</v>
      </c>
      <c r="T89" s="178">
        <f t="shared" si="27"/>
        <v>0</v>
      </c>
      <c r="U89" s="178">
        <f t="shared" si="27"/>
        <v>0</v>
      </c>
      <c r="V89" s="178">
        <f t="shared" si="27"/>
        <v>0</v>
      </c>
      <c r="W89" s="184"/>
      <c r="X89" s="184"/>
      <c r="Y89" s="184"/>
      <c r="Z89" s="184"/>
      <c r="AA89" s="217"/>
      <c r="AB89" s="217"/>
      <c r="AC89" s="217"/>
      <c r="AD89" s="217"/>
      <c r="AE89" s="217"/>
      <c r="AF89" s="217"/>
      <c r="AG89" s="217"/>
      <c r="AH89" s="218"/>
      <c r="AI89" s="218"/>
      <c r="AJ89" s="218"/>
      <c r="AK89" s="218"/>
      <c r="AL89" s="218"/>
      <c r="AM89" s="218"/>
      <c r="AN89" s="218"/>
      <c r="AO89" s="218"/>
      <c r="AP89" s="218"/>
      <c r="AQ89" s="218"/>
      <c r="AR89" s="218"/>
      <c r="AS89" s="218"/>
      <c r="AT89" s="218"/>
      <c r="AU89" s="218"/>
      <c r="AV89" s="218"/>
      <c r="AW89" s="218"/>
    </row>
    <row r="90" s="127" customFormat="1" ht="100" customHeight="1" spans="1:49">
      <c r="A90" s="156" t="s">
        <v>58</v>
      </c>
      <c r="B90" s="148" t="s">
        <v>222</v>
      </c>
      <c r="C90" s="148"/>
      <c r="D90" s="148"/>
      <c r="E90" s="149"/>
      <c r="F90" s="149"/>
      <c r="G90" s="149"/>
      <c r="H90" s="149"/>
      <c r="I90" s="149"/>
      <c r="J90" s="148"/>
      <c r="K90" s="178"/>
      <c r="L90" s="178"/>
      <c r="M90" s="178"/>
      <c r="N90" s="178"/>
      <c r="O90" s="178"/>
      <c r="P90" s="178"/>
      <c r="Q90" s="178"/>
      <c r="R90" s="178"/>
      <c r="S90" s="178"/>
      <c r="T90" s="178"/>
      <c r="U90" s="178"/>
      <c r="V90" s="178"/>
      <c r="W90" s="184"/>
      <c r="X90" s="184"/>
      <c r="Y90" s="184"/>
      <c r="Z90" s="184"/>
      <c r="AA90" s="217"/>
      <c r="AB90" s="217"/>
      <c r="AC90" s="217"/>
      <c r="AD90" s="217"/>
      <c r="AE90" s="217"/>
      <c r="AF90" s="217"/>
      <c r="AG90" s="217"/>
      <c r="AH90" s="218"/>
      <c r="AI90" s="218"/>
      <c r="AJ90" s="218"/>
      <c r="AK90" s="218"/>
      <c r="AL90" s="218"/>
      <c r="AM90" s="218"/>
      <c r="AN90" s="218"/>
      <c r="AO90" s="218"/>
      <c r="AP90" s="218"/>
      <c r="AQ90" s="218"/>
      <c r="AR90" s="218"/>
      <c r="AS90" s="218"/>
      <c r="AT90" s="218"/>
      <c r="AU90" s="218"/>
      <c r="AV90" s="218"/>
      <c r="AW90" s="218"/>
    </row>
    <row r="91" s="127" customFormat="1" ht="100" customHeight="1" spans="1:49">
      <c r="A91" s="156" t="s">
        <v>58</v>
      </c>
      <c r="B91" s="148" t="s">
        <v>223</v>
      </c>
      <c r="C91" s="148"/>
      <c r="D91" s="148"/>
      <c r="E91" s="149"/>
      <c r="F91" s="149"/>
      <c r="G91" s="149"/>
      <c r="H91" s="149"/>
      <c r="I91" s="149"/>
      <c r="J91" s="148"/>
      <c r="K91" s="178">
        <f t="shared" ref="K91:V91" si="28">SUM(K92:K94)</f>
        <v>31.564</v>
      </c>
      <c r="L91" s="178">
        <f t="shared" si="28"/>
        <v>839</v>
      </c>
      <c r="M91" s="178">
        <f t="shared" si="28"/>
        <v>2792</v>
      </c>
      <c r="N91" s="178">
        <f t="shared" si="28"/>
        <v>1950</v>
      </c>
      <c r="O91" s="178">
        <f t="shared" si="28"/>
        <v>1050</v>
      </c>
      <c r="P91" s="178">
        <f t="shared" si="28"/>
        <v>900</v>
      </c>
      <c r="Q91" s="178">
        <f t="shared" si="28"/>
        <v>0</v>
      </c>
      <c r="R91" s="178">
        <f t="shared" si="28"/>
        <v>0</v>
      </c>
      <c r="S91" s="178">
        <f t="shared" si="28"/>
        <v>0</v>
      </c>
      <c r="T91" s="178">
        <f t="shared" si="28"/>
        <v>0</v>
      </c>
      <c r="U91" s="178">
        <f t="shared" si="28"/>
        <v>0</v>
      </c>
      <c r="V91" s="178">
        <f t="shared" si="28"/>
        <v>0</v>
      </c>
      <c r="W91" s="184"/>
      <c r="X91" s="184"/>
      <c r="Y91" s="184"/>
      <c r="Z91" s="184"/>
      <c r="AA91" s="217"/>
      <c r="AB91" s="217"/>
      <c r="AC91" s="217"/>
      <c r="AD91" s="217"/>
      <c r="AE91" s="217"/>
      <c r="AF91" s="217"/>
      <c r="AG91" s="217"/>
      <c r="AH91" s="218"/>
      <c r="AI91" s="218"/>
      <c r="AJ91" s="218"/>
      <c r="AK91" s="218"/>
      <c r="AL91" s="218"/>
      <c r="AM91" s="218"/>
      <c r="AN91" s="218"/>
      <c r="AO91" s="218"/>
      <c r="AP91" s="218"/>
      <c r="AQ91" s="218"/>
      <c r="AR91" s="218"/>
      <c r="AS91" s="218"/>
      <c r="AT91" s="218"/>
      <c r="AU91" s="218"/>
      <c r="AV91" s="218"/>
      <c r="AW91" s="218"/>
    </row>
    <row r="92" s="123" customFormat="1" ht="241" customHeight="1" spans="1:50">
      <c r="A92" s="157">
        <v>20</v>
      </c>
      <c r="B92" s="163" t="s">
        <v>341</v>
      </c>
      <c r="C92" s="162">
        <v>2025</v>
      </c>
      <c r="D92" s="163" t="s">
        <v>342</v>
      </c>
      <c r="E92" s="158" t="s">
        <v>123</v>
      </c>
      <c r="F92" s="160" t="s">
        <v>223</v>
      </c>
      <c r="G92" s="160" t="s">
        <v>47</v>
      </c>
      <c r="H92" s="160" t="s">
        <v>343</v>
      </c>
      <c r="I92" s="160" t="s">
        <v>100</v>
      </c>
      <c r="J92" s="163" t="s">
        <v>400</v>
      </c>
      <c r="K92" s="160">
        <v>12.559</v>
      </c>
      <c r="L92" s="160">
        <v>367</v>
      </c>
      <c r="M92" s="160">
        <v>1386</v>
      </c>
      <c r="N92" s="160">
        <v>850</v>
      </c>
      <c r="O92" s="158">
        <v>300</v>
      </c>
      <c r="P92" s="181">
        <v>550</v>
      </c>
      <c r="Q92" s="181"/>
      <c r="R92" s="181"/>
      <c r="S92" s="181"/>
      <c r="T92" s="181"/>
      <c r="U92" s="181"/>
      <c r="V92" s="181"/>
      <c r="W92" s="158" t="s">
        <v>345</v>
      </c>
      <c r="X92" s="158" t="s">
        <v>346</v>
      </c>
      <c r="Y92" s="158" t="s">
        <v>72</v>
      </c>
      <c r="Z92" s="158" t="s">
        <v>54</v>
      </c>
      <c r="AA92" s="158" t="s">
        <v>55</v>
      </c>
      <c r="AB92" s="159" t="s">
        <v>347</v>
      </c>
      <c r="AC92" s="159" t="s">
        <v>229</v>
      </c>
      <c r="AD92" s="322"/>
      <c r="AE92" s="329"/>
      <c r="AF92" s="158" t="s">
        <v>367</v>
      </c>
      <c r="AH92" s="208"/>
      <c r="AI92" s="208"/>
      <c r="AJ92" s="208"/>
      <c r="AK92" s="208"/>
      <c r="AL92" s="208"/>
      <c r="AM92" s="208"/>
      <c r="AN92" s="208"/>
      <c r="AO92" s="208"/>
      <c r="AP92" s="208"/>
      <c r="AQ92" s="208"/>
      <c r="AR92" s="208"/>
      <c r="AS92" s="208"/>
      <c r="AT92" s="208"/>
      <c r="AU92" s="208"/>
      <c r="AV92" s="208"/>
      <c r="AW92" s="208"/>
      <c r="AX92" s="212"/>
    </row>
    <row r="93" s="123" customFormat="1" ht="241" customHeight="1" spans="1:50">
      <c r="A93" s="157">
        <v>21</v>
      </c>
      <c r="B93" s="163" t="s">
        <v>348</v>
      </c>
      <c r="C93" s="162">
        <v>2025</v>
      </c>
      <c r="D93" s="163" t="s">
        <v>349</v>
      </c>
      <c r="E93" s="158" t="s">
        <v>123</v>
      </c>
      <c r="F93" s="160" t="s">
        <v>223</v>
      </c>
      <c r="G93" s="160" t="s">
        <v>47</v>
      </c>
      <c r="H93" s="160" t="s">
        <v>350</v>
      </c>
      <c r="I93" s="160" t="s">
        <v>100</v>
      </c>
      <c r="J93" s="163" t="s">
        <v>351</v>
      </c>
      <c r="K93" s="160">
        <v>12.405</v>
      </c>
      <c r="L93" s="158">
        <v>122</v>
      </c>
      <c r="M93" s="158">
        <v>441</v>
      </c>
      <c r="N93" s="160">
        <v>450</v>
      </c>
      <c r="O93" s="158">
        <v>100</v>
      </c>
      <c r="P93" s="181">
        <v>350</v>
      </c>
      <c r="Q93" s="181"/>
      <c r="R93" s="181"/>
      <c r="S93" s="181"/>
      <c r="T93" s="181"/>
      <c r="U93" s="181"/>
      <c r="V93" s="181"/>
      <c r="W93" s="158" t="s">
        <v>325</v>
      </c>
      <c r="X93" s="158" t="s">
        <v>326</v>
      </c>
      <c r="Y93" s="158" t="s">
        <v>72</v>
      </c>
      <c r="Z93" s="158" t="s">
        <v>54</v>
      </c>
      <c r="AA93" s="158" t="s">
        <v>55</v>
      </c>
      <c r="AB93" s="159" t="s">
        <v>352</v>
      </c>
      <c r="AC93" s="159" t="s">
        <v>229</v>
      </c>
      <c r="AD93" s="322"/>
      <c r="AE93" s="329"/>
      <c r="AF93" s="158" t="s">
        <v>367</v>
      </c>
      <c r="AH93" s="208"/>
      <c r="AI93" s="208"/>
      <c r="AJ93" s="208"/>
      <c r="AK93" s="208"/>
      <c r="AL93" s="208"/>
      <c r="AM93" s="208"/>
      <c r="AN93" s="208"/>
      <c r="AO93" s="208"/>
      <c r="AP93" s="208"/>
      <c r="AQ93" s="208"/>
      <c r="AR93" s="208"/>
      <c r="AS93" s="208"/>
      <c r="AT93" s="208"/>
      <c r="AU93" s="208"/>
      <c r="AV93" s="208"/>
      <c r="AW93" s="208"/>
      <c r="AX93" s="212"/>
    </row>
    <row r="94" s="123" customFormat="1" ht="241" customHeight="1" spans="1:50">
      <c r="A94" s="157">
        <v>22</v>
      </c>
      <c r="B94" s="163" t="s">
        <v>353</v>
      </c>
      <c r="C94" s="162">
        <v>2025</v>
      </c>
      <c r="D94" s="163" t="s">
        <v>354</v>
      </c>
      <c r="E94" s="158" t="s">
        <v>123</v>
      </c>
      <c r="F94" s="160" t="s">
        <v>223</v>
      </c>
      <c r="G94" s="160" t="s">
        <v>47</v>
      </c>
      <c r="H94" s="160" t="s">
        <v>355</v>
      </c>
      <c r="I94" s="160" t="s">
        <v>100</v>
      </c>
      <c r="J94" s="163" t="s">
        <v>356</v>
      </c>
      <c r="K94" s="160">
        <v>6.6</v>
      </c>
      <c r="L94" s="158">
        <v>350</v>
      </c>
      <c r="M94" s="160">
        <v>965</v>
      </c>
      <c r="N94" s="158">
        <v>650</v>
      </c>
      <c r="O94" s="158">
        <v>650</v>
      </c>
      <c r="P94" s="181"/>
      <c r="Q94" s="181"/>
      <c r="R94" s="181"/>
      <c r="S94" s="181"/>
      <c r="T94" s="181"/>
      <c r="U94" s="181"/>
      <c r="V94" s="181"/>
      <c r="W94" s="158" t="s">
        <v>317</v>
      </c>
      <c r="X94" s="158" t="s">
        <v>318</v>
      </c>
      <c r="Y94" s="158" t="s">
        <v>72</v>
      </c>
      <c r="Z94" s="158" t="s">
        <v>54</v>
      </c>
      <c r="AA94" s="158" t="s">
        <v>55</v>
      </c>
      <c r="AB94" s="159" t="s">
        <v>401</v>
      </c>
      <c r="AC94" s="159" t="s">
        <v>229</v>
      </c>
      <c r="AD94" s="322"/>
      <c r="AE94" s="329"/>
      <c r="AF94" s="194" t="s">
        <v>312</v>
      </c>
      <c r="AH94" s="208"/>
      <c r="AI94" s="208"/>
      <c r="AJ94" s="208"/>
      <c r="AK94" s="208"/>
      <c r="AL94" s="208"/>
      <c r="AM94" s="208"/>
      <c r="AN94" s="208"/>
      <c r="AO94" s="208"/>
      <c r="AP94" s="208"/>
      <c r="AQ94" s="208"/>
      <c r="AR94" s="208"/>
      <c r="AS94" s="208"/>
      <c r="AT94" s="208"/>
      <c r="AU94" s="208"/>
      <c r="AV94" s="208"/>
      <c r="AW94" s="208"/>
      <c r="AX94" s="212"/>
    </row>
    <row r="95" s="127" customFormat="1" ht="100" customHeight="1" spans="1:49">
      <c r="A95" s="156" t="s">
        <v>58</v>
      </c>
      <c r="B95" s="148" t="s">
        <v>230</v>
      </c>
      <c r="C95" s="148"/>
      <c r="D95" s="148"/>
      <c r="E95" s="149"/>
      <c r="F95" s="149"/>
      <c r="G95" s="149"/>
      <c r="H95" s="149"/>
      <c r="I95" s="149"/>
      <c r="J95" s="148"/>
      <c r="K95" s="178"/>
      <c r="L95" s="178"/>
      <c r="M95" s="178"/>
      <c r="N95" s="178"/>
      <c r="O95" s="178"/>
      <c r="P95" s="178"/>
      <c r="Q95" s="178"/>
      <c r="R95" s="178"/>
      <c r="S95" s="178"/>
      <c r="T95" s="178"/>
      <c r="U95" s="178"/>
      <c r="V95" s="178"/>
      <c r="W95" s="184"/>
      <c r="X95" s="184"/>
      <c r="Y95" s="184"/>
      <c r="Z95" s="184"/>
      <c r="AA95" s="217"/>
      <c r="AB95" s="217"/>
      <c r="AC95" s="217"/>
      <c r="AD95" s="217"/>
      <c r="AE95" s="217"/>
      <c r="AF95" s="217"/>
      <c r="AG95" s="217"/>
      <c r="AH95" s="218"/>
      <c r="AI95" s="218"/>
      <c r="AJ95" s="218"/>
      <c r="AK95" s="218"/>
      <c r="AL95" s="218"/>
      <c r="AM95" s="218"/>
      <c r="AN95" s="218"/>
      <c r="AO95" s="218"/>
      <c r="AP95" s="218"/>
      <c r="AQ95" s="218"/>
      <c r="AR95" s="218"/>
      <c r="AS95" s="218"/>
      <c r="AT95" s="218"/>
      <c r="AU95" s="218"/>
      <c r="AV95" s="218"/>
      <c r="AW95" s="218"/>
    </row>
    <row r="96" s="127" customFormat="1" ht="100" customHeight="1" spans="1:49">
      <c r="A96" s="156" t="s">
        <v>58</v>
      </c>
      <c r="B96" s="148" t="s">
        <v>231</v>
      </c>
      <c r="C96" s="148"/>
      <c r="D96" s="148"/>
      <c r="E96" s="149"/>
      <c r="F96" s="149"/>
      <c r="G96" s="149"/>
      <c r="H96" s="149"/>
      <c r="I96" s="149"/>
      <c r="J96" s="148"/>
      <c r="K96" s="178"/>
      <c r="L96" s="178"/>
      <c r="M96" s="178"/>
      <c r="N96" s="178"/>
      <c r="O96" s="178"/>
      <c r="P96" s="178"/>
      <c r="Q96" s="178"/>
      <c r="R96" s="178"/>
      <c r="S96" s="178"/>
      <c r="T96" s="178"/>
      <c r="U96" s="178"/>
      <c r="V96" s="178"/>
      <c r="W96" s="184"/>
      <c r="X96" s="184"/>
      <c r="Y96" s="184"/>
      <c r="Z96" s="184"/>
      <c r="AA96" s="217"/>
      <c r="AB96" s="217"/>
      <c r="AC96" s="217"/>
      <c r="AD96" s="217"/>
      <c r="AE96" s="217"/>
      <c r="AF96" s="217"/>
      <c r="AG96" s="217"/>
      <c r="AH96" s="218"/>
      <c r="AI96" s="218"/>
      <c r="AJ96" s="218"/>
      <c r="AK96" s="218"/>
      <c r="AL96" s="218"/>
      <c r="AM96" s="218"/>
      <c r="AN96" s="218"/>
      <c r="AO96" s="218"/>
      <c r="AP96" s="218"/>
      <c r="AQ96" s="218"/>
      <c r="AR96" s="218"/>
      <c r="AS96" s="218"/>
      <c r="AT96" s="218"/>
      <c r="AU96" s="218"/>
      <c r="AV96" s="218"/>
      <c r="AW96" s="218"/>
    </row>
    <row r="97" s="127" customFormat="1" ht="100" customHeight="1" spans="1:49">
      <c r="A97" s="149" t="s">
        <v>41</v>
      </c>
      <c r="B97" s="148" t="s">
        <v>232</v>
      </c>
      <c r="C97" s="148"/>
      <c r="D97" s="148"/>
      <c r="E97" s="149"/>
      <c r="F97" s="149"/>
      <c r="G97" s="149"/>
      <c r="H97" s="149"/>
      <c r="I97" s="149"/>
      <c r="J97" s="148"/>
      <c r="K97" s="178">
        <f t="shared" ref="K97:V97" si="29">K98+K99+K100+K101+K102+K103</f>
        <v>0</v>
      </c>
      <c r="L97" s="178">
        <f t="shared" si="29"/>
        <v>0</v>
      </c>
      <c r="M97" s="178">
        <f t="shared" si="29"/>
        <v>0</v>
      </c>
      <c r="N97" s="178">
        <f t="shared" si="29"/>
        <v>0</v>
      </c>
      <c r="O97" s="178">
        <f t="shared" si="29"/>
        <v>0</v>
      </c>
      <c r="P97" s="178">
        <f t="shared" si="29"/>
        <v>0</v>
      </c>
      <c r="Q97" s="178">
        <f t="shared" si="29"/>
        <v>0</v>
      </c>
      <c r="R97" s="178">
        <f t="shared" si="29"/>
        <v>0</v>
      </c>
      <c r="S97" s="178">
        <f t="shared" si="29"/>
        <v>0</v>
      </c>
      <c r="T97" s="178">
        <f t="shared" si="29"/>
        <v>0</v>
      </c>
      <c r="U97" s="178">
        <f t="shared" si="29"/>
        <v>0</v>
      </c>
      <c r="V97" s="178">
        <f t="shared" si="29"/>
        <v>0</v>
      </c>
      <c r="W97" s="184"/>
      <c r="X97" s="184"/>
      <c r="Y97" s="184"/>
      <c r="Z97" s="184"/>
      <c r="AA97" s="217"/>
      <c r="AB97" s="217"/>
      <c r="AC97" s="217"/>
      <c r="AD97" s="217"/>
      <c r="AE97" s="217"/>
      <c r="AF97" s="217"/>
      <c r="AG97" s="217"/>
      <c r="AH97" s="218"/>
      <c r="AI97" s="218"/>
      <c r="AJ97" s="218"/>
      <c r="AK97" s="218"/>
      <c r="AL97" s="218"/>
      <c r="AM97" s="218"/>
      <c r="AN97" s="218"/>
      <c r="AO97" s="218"/>
      <c r="AP97" s="218"/>
      <c r="AQ97" s="218"/>
      <c r="AR97" s="218"/>
      <c r="AS97" s="218"/>
      <c r="AT97" s="218"/>
      <c r="AU97" s="218"/>
      <c r="AV97" s="218"/>
      <c r="AW97" s="218"/>
    </row>
    <row r="98" s="127" customFormat="1" ht="100" customHeight="1" spans="1:49">
      <c r="A98" s="156" t="s">
        <v>58</v>
      </c>
      <c r="B98" s="148" t="s">
        <v>233</v>
      </c>
      <c r="C98" s="148"/>
      <c r="D98" s="148"/>
      <c r="E98" s="149"/>
      <c r="F98" s="149"/>
      <c r="G98" s="149"/>
      <c r="H98" s="149"/>
      <c r="I98" s="149"/>
      <c r="J98" s="148"/>
      <c r="K98" s="178"/>
      <c r="L98" s="178"/>
      <c r="M98" s="178"/>
      <c r="N98" s="178"/>
      <c r="O98" s="178"/>
      <c r="P98" s="178"/>
      <c r="Q98" s="178"/>
      <c r="R98" s="178"/>
      <c r="S98" s="178"/>
      <c r="T98" s="178"/>
      <c r="U98" s="178"/>
      <c r="V98" s="178"/>
      <c r="W98" s="184"/>
      <c r="X98" s="184"/>
      <c r="Y98" s="184"/>
      <c r="Z98" s="184"/>
      <c r="AA98" s="217"/>
      <c r="AB98" s="217"/>
      <c r="AC98" s="217"/>
      <c r="AD98" s="217"/>
      <c r="AE98" s="217"/>
      <c r="AF98" s="217"/>
      <c r="AG98" s="217"/>
      <c r="AH98" s="218"/>
      <c r="AI98" s="218"/>
      <c r="AJ98" s="218"/>
      <c r="AK98" s="218"/>
      <c r="AL98" s="218"/>
      <c r="AM98" s="218"/>
      <c r="AN98" s="218"/>
      <c r="AO98" s="218"/>
      <c r="AP98" s="218"/>
      <c r="AQ98" s="218"/>
      <c r="AR98" s="218"/>
      <c r="AS98" s="218"/>
      <c r="AT98" s="218"/>
      <c r="AU98" s="218"/>
      <c r="AV98" s="218"/>
      <c r="AW98" s="218"/>
    </row>
    <row r="99" s="127" customFormat="1" ht="100" customHeight="1" spans="1:49">
      <c r="A99" s="156" t="s">
        <v>58</v>
      </c>
      <c r="B99" s="148" t="s">
        <v>234</v>
      </c>
      <c r="C99" s="148"/>
      <c r="D99" s="148"/>
      <c r="E99" s="149"/>
      <c r="F99" s="149"/>
      <c r="G99" s="149"/>
      <c r="H99" s="149"/>
      <c r="I99" s="149"/>
      <c r="J99" s="148"/>
      <c r="K99" s="178"/>
      <c r="L99" s="178"/>
      <c r="M99" s="178"/>
      <c r="N99" s="178"/>
      <c r="O99" s="178"/>
      <c r="P99" s="178"/>
      <c r="Q99" s="178"/>
      <c r="R99" s="178"/>
      <c r="S99" s="178"/>
      <c r="T99" s="178"/>
      <c r="U99" s="178"/>
      <c r="V99" s="178"/>
      <c r="W99" s="184"/>
      <c r="X99" s="184"/>
      <c r="Y99" s="184"/>
      <c r="Z99" s="184"/>
      <c r="AA99" s="217"/>
      <c r="AB99" s="217"/>
      <c r="AC99" s="217"/>
      <c r="AD99" s="217"/>
      <c r="AE99" s="217"/>
      <c r="AF99" s="217"/>
      <c r="AG99" s="217"/>
      <c r="AH99" s="218"/>
      <c r="AI99" s="218"/>
      <c r="AJ99" s="218"/>
      <c r="AK99" s="218"/>
      <c r="AL99" s="218"/>
      <c r="AM99" s="218"/>
      <c r="AN99" s="218"/>
      <c r="AO99" s="218"/>
      <c r="AP99" s="218"/>
      <c r="AQ99" s="218"/>
      <c r="AR99" s="218"/>
      <c r="AS99" s="218"/>
      <c r="AT99" s="218"/>
      <c r="AU99" s="218"/>
      <c r="AV99" s="218"/>
      <c r="AW99" s="218"/>
    </row>
    <row r="100" s="127" customFormat="1" ht="100" customHeight="1" spans="1:49">
      <c r="A100" s="156" t="s">
        <v>58</v>
      </c>
      <c r="B100" s="148" t="s">
        <v>235</v>
      </c>
      <c r="C100" s="148"/>
      <c r="D100" s="148"/>
      <c r="E100" s="149"/>
      <c r="F100" s="149"/>
      <c r="G100" s="149"/>
      <c r="H100" s="149"/>
      <c r="I100" s="149"/>
      <c r="J100" s="148"/>
      <c r="K100" s="178"/>
      <c r="L100" s="178"/>
      <c r="M100" s="178"/>
      <c r="N100" s="178"/>
      <c r="O100" s="178"/>
      <c r="P100" s="178"/>
      <c r="Q100" s="178"/>
      <c r="R100" s="178"/>
      <c r="S100" s="178"/>
      <c r="T100" s="178"/>
      <c r="U100" s="178"/>
      <c r="V100" s="178"/>
      <c r="W100" s="184"/>
      <c r="X100" s="184"/>
      <c r="Y100" s="184"/>
      <c r="Z100" s="184"/>
      <c r="AA100" s="217"/>
      <c r="AB100" s="217"/>
      <c r="AC100" s="217"/>
      <c r="AD100" s="217"/>
      <c r="AE100" s="217"/>
      <c r="AF100" s="217"/>
      <c r="AG100" s="217"/>
      <c r="AH100" s="218"/>
      <c r="AI100" s="218"/>
      <c r="AJ100" s="218"/>
      <c r="AK100" s="218"/>
      <c r="AL100" s="218"/>
      <c r="AM100" s="218"/>
      <c r="AN100" s="218"/>
      <c r="AO100" s="218"/>
      <c r="AP100" s="218"/>
      <c r="AQ100" s="218"/>
      <c r="AR100" s="218"/>
      <c r="AS100" s="218"/>
      <c r="AT100" s="218"/>
      <c r="AU100" s="218"/>
      <c r="AV100" s="218"/>
      <c r="AW100" s="218"/>
    </row>
    <row r="101" s="127" customFormat="1" ht="100" customHeight="1" spans="1:49">
      <c r="A101" s="156" t="s">
        <v>58</v>
      </c>
      <c r="B101" s="148" t="s">
        <v>236</v>
      </c>
      <c r="C101" s="148"/>
      <c r="D101" s="148"/>
      <c r="E101" s="149"/>
      <c r="F101" s="149"/>
      <c r="G101" s="149"/>
      <c r="H101" s="149"/>
      <c r="I101" s="149"/>
      <c r="J101" s="148"/>
      <c r="K101" s="178"/>
      <c r="L101" s="178"/>
      <c r="M101" s="178"/>
      <c r="N101" s="178"/>
      <c r="O101" s="178"/>
      <c r="P101" s="178"/>
      <c r="Q101" s="178"/>
      <c r="R101" s="178"/>
      <c r="S101" s="178"/>
      <c r="T101" s="178"/>
      <c r="U101" s="178"/>
      <c r="V101" s="178"/>
      <c r="W101" s="184"/>
      <c r="X101" s="184"/>
      <c r="Y101" s="184"/>
      <c r="Z101" s="184"/>
      <c r="AA101" s="217"/>
      <c r="AB101" s="217"/>
      <c r="AC101" s="217"/>
      <c r="AD101" s="217"/>
      <c r="AE101" s="217"/>
      <c r="AF101" s="217"/>
      <c r="AG101" s="217"/>
      <c r="AH101" s="218"/>
      <c r="AI101" s="218"/>
      <c r="AJ101" s="218"/>
      <c r="AK101" s="218"/>
      <c r="AL101" s="218"/>
      <c r="AM101" s="218"/>
      <c r="AN101" s="218"/>
      <c r="AO101" s="218"/>
      <c r="AP101" s="218"/>
      <c r="AQ101" s="218"/>
      <c r="AR101" s="218"/>
      <c r="AS101" s="218"/>
      <c r="AT101" s="218"/>
      <c r="AU101" s="218"/>
      <c r="AV101" s="218"/>
      <c r="AW101" s="218"/>
    </row>
    <row r="102" s="127" customFormat="1" ht="100" customHeight="1" spans="1:49">
      <c r="A102" s="156" t="s">
        <v>58</v>
      </c>
      <c r="B102" s="148" t="s">
        <v>237</v>
      </c>
      <c r="C102" s="148"/>
      <c r="D102" s="148"/>
      <c r="E102" s="149"/>
      <c r="F102" s="149"/>
      <c r="G102" s="149"/>
      <c r="H102" s="149"/>
      <c r="I102" s="149"/>
      <c r="J102" s="148"/>
      <c r="K102" s="178"/>
      <c r="L102" s="178"/>
      <c r="M102" s="178"/>
      <c r="N102" s="178"/>
      <c r="O102" s="178"/>
      <c r="P102" s="178"/>
      <c r="Q102" s="178"/>
      <c r="R102" s="178"/>
      <c r="S102" s="178"/>
      <c r="T102" s="178"/>
      <c r="U102" s="178"/>
      <c r="V102" s="178"/>
      <c r="W102" s="184"/>
      <c r="X102" s="184"/>
      <c r="Y102" s="184"/>
      <c r="Z102" s="184"/>
      <c r="AA102" s="217"/>
      <c r="AB102" s="217"/>
      <c r="AC102" s="217"/>
      <c r="AD102" s="217"/>
      <c r="AE102" s="217"/>
      <c r="AF102" s="217"/>
      <c r="AG102" s="217"/>
      <c r="AH102" s="218"/>
      <c r="AI102" s="218"/>
      <c r="AJ102" s="218"/>
      <c r="AK102" s="218"/>
      <c r="AL102" s="218"/>
      <c r="AM102" s="218"/>
      <c r="AN102" s="218"/>
      <c r="AO102" s="218"/>
      <c r="AP102" s="218"/>
      <c r="AQ102" s="218"/>
      <c r="AR102" s="218"/>
      <c r="AS102" s="218"/>
      <c r="AT102" s="218"/>
      <c r="AU102" s="218"/>
      <c r="AV102" s="218"/>
      <c r="AW102" s="218"/>
    </row>
    <row r="103" s="127" customFormat="1" ht="100" customHeight="1" spans="1:49">
      <c r="A103" s="156" t="s">
        <v>58</v>
      </c>
      <c r="B103" s="148" t="s">
        <v>238</v>
      </c>
      <c r="C103" s="148"/>
      <c r="D103" s="148"/>
      <c r="E103" s="149"/>
      <c r="F103" s="149"/>
      <c r="G103" s="149"/>
      <c r="H103" s="149"/>
      <c r="I103" s="149"/>
      <c r="J103" s="148"/>
      <c r="K103" s="178"/>
      <c r="L103" s="178"/>
      <c r="M103" s="178"/>
      <c r="N103" s="178"/>
      <c r="O103" s="178"/>
      <c r="P103" s="178"/>
      <c r="Q103" s="178"/>
      <c r="R103" s="178"/>
      <c r="S103" s="178"/>
      <c r="T103" s="178"/>
      <c r="U103" s="178"/>
      <c r="V103" s="178"/>
      <c r="W103" s="184"/>
      <c r="X103" s="184"/>
      <c r="Y103" s="184"/>
      <c r="Z103" s="184"/>
      <c r="AA103" s="217"/>
      <c r="AB103" s="217"/>
      <c r="AC103" s="217"/>
      <c r="AD103" s="217"/>
      <c r="AE103" s="217"/>
      <c r="AF103" s="217"/>
      <c r="AG103" s="217"/>
      <c r="AH103" s="218"/>
      <c r="AI103" s="218"/>
      <c r="AJ103" s="218"/>
      <c r="AK103" s="218"/>
      <c r="AL103" s="218"/>
      <c r="AM103" s="218"/>
      <c r="AN103" s="218"/>
      <c r="AO103" s="218"/>
      <c r="AP103" s="218"/>
      <c r="AQ103" s="218"/>
      <c r="AR103" s="218"/>
      <c r="AS103" s="218"/>
      <c r="AT103" s="218"/>
      <c r="AU103" s="218"/>
      <c r="AV103" s="218"/>
      <c r="AW103" s="218"/>
    </row>
    <row r="104" s="127" customFormat="1" ht="100" customHeight="1" spans="1:49">
      <c r="A104" s="147" t="s">
        <v>39</v>
      </c>
      <c r="B104" s="148" t="s">
        <v>239</v>
      </c>
      <c r="C104" s="148"/>
      <c r="D104" s="148"/>
      <c r="E104" s="149"/>
      <c r="F104" s="149"/>
      <c r="G104" s="149"/>
      <c r="H104" s="149"/>
      <c r="I104" s="149"/>
      <c r="J104" s="148"/>
      <c r="K104" s="178">
        <f t="shared" ref="K104:V104" si="30">K105</f>
        <v>0</v>
      </c>
      <c r="L104" s="178">
        <f t="shared" si="30"/>
        <v>0</v>
      </c>
      <c r="M104" s="178">
        <f t="shared" si="30"/>
        <v>0</v>
      </c>
      <c r="N104" s="178">
        <f t="shared" si="30"/>
        <v>0</v>
      </c>
      <c r="O104" s="178">
        <f t="shared" si="30"/>
        <v>0</v>
      </c>
      <c r="P104" s="178">
        <f t="shared" si="30"/>
        <v>0</v>
      </c>
      <c r="Q104" s="178">
        <f t="shared" si="30"/>
        <v>0</v>
      </c>
      <c r="R104" s="178">
        <f t="shared" si="30"/>
        <v>0</v>
      </c>
      <c r="S104" s="178">
        <f t="shared" si="30"/>
        <v>0</v>
      </c>
      <c r="T104" s="178">
        <f t="shared" si="30"/>
        <v>0</v>
      </c>
      <c r="U104" s="178">
        <f t="shared" si="30"/>
        <v>0</v>
      </c>
      <c r="V104" s="178">
        <f t="shared" si="30"/>
        <v>0</v>
      </c>
      <c r="W104" s="184"/>
      <c r="X104" s="184"/>
      <c r="Y104" s="184"/>
      <c r="Z104" s="184"/>
      <c r="AA104" s="217"/>
      <c r="AB104" s="217"/>
      <c r="AC104" s="217"/>
      <c r="AD104" s="217"/>
      <c r="AE104" s="217"/>
      <c r="AF104" s="217"/>
      <c r="AG104" s="217"/>
      <c r="AH104" s="218"/>
      <c r="AI104" s="218"/>
      <c r="AJ104" s="218"/>
      <c r="AK104" s="218"/>
      <c r="AL104" s="218"/>
      <c r="AM104" s="218"/>
      <c r="AN104" s="218"/>
      <c r="AO104" s="218"/>
      <c r="AP104" s="218"/>
      <c r="AQ104" s="218"/>
      <c r="AR104" s="218"/>
      <c r="AS104" s="218"/>
      <c r="AT104" s="218"/>
      <c r="AU104" s="218"/>
      <c r="AV104" s="218"/>
      <c r="AW104" s="218"/>
    </row>
    <row r="105" s="127" customFormat="1" ht="100" customHeight="1" spans="1:49">
      <c r="A105" s="147" t="s">
        <v>41</v>
      </c>
      <c r="B105" s="148" t="s">
        <v>239</v>
      </c>
      <c r="C105" s="148"/>
      <c r="D105" s="148"/>
      <c r="E105" s="149"/>
      <c r="F105" s="149"/>
      <c r="G105" s="149"/>
      <c r="H105" s="149"/>
      <c r="I105" s="149"/>
      <c r="J105" s="148"/>
      <c r="K105" s="178">
        <f t="shared" ref="K105:V105" si="31">K106+K107+K108+K109+K110+K111</f>
        <v>0</v>
      </c>
      <c r="L105" s="178">
        <f t="shared" si="31"/>
        <v>0</v>
      </c>
      <c r="M105" s="178">
        <f t="shared" si="31"/>
        <v>0</v>
      </c>
      <c r="N105" s="178">
        <f t="shared" si="31"/>
        <v>0</v>
      </c>
      <c r="O105" s="178">
        <f t="shared" si="31"/>
        <v>0</v>
      </c>
      <c r="P105" s="178">
        <f t="shared" si="31"/>
        <v>0</v>
      </c>
      <c r="Q105" s="178">
        <f t="shared" si="31"/>
        <v>0</v>
      </c>
      <c r="R105" s="178">
        <f t="shared" si="31"/>
        <v>0</v>
      </c>
      <c r="S105" s="178">
        <f t="shared" si="31"/>
        <v>0</v>
      </c>
      <c r="T105" s="178">
        <f t="shared" si="31"/>
        <v>0</v>
      </c>
      <c r="U105" s="178">
        <f t="shared" si="31"/>
        <v>0</v>
      </c>
      <c r="V105" s="178">
        <f t="shared" si="31"/>
        <v>0</v>
      </c>
      <c r="W105" s="184"/>
      <c r="X105" s="184"/>
      <c r="Y105" s="184"/>
      <c r="Z105" s="184"/>
      <c r="AA105" s="217"/>
      <c r="AB105" s="217"/>
      <c r="AC105" s="217"/>
      <c r="AD105" s="217"/>
      <c r="AE105" s="217"/>
      <c r="AF105" s="217"/>
      <c r="AG105" s="217"/>
      <c r="AH105" s="218"/>
      <c r="AI105" s="218"/>
      <c r="AJ105" s="218"/>
      <c r="AK105" s="218"/>
      <c r="AL105" s="218"/>
      <c r="AM105" s="218"/>
      <c r="AN105" s="218"/>
      <c r="AO105" s="218"/>
      <c r="AP105" s="218"/>
      <c r="AQ105" s="218"/>
      <c r="AR105" s="218"/>
      <c r="AS105" s="218"/>
      <c r="AT105" s="218"/>
      <c r="AU105" s="218"/>
      <c r="AV105" s="218"/>
      <c r="AW105" s="218"/>
    </row>
    <row r="106" s="127" customFormat="1" ht="100" customHeight="1" spans="1:49">
      <c r="A106" s="156" t="s">
        <v>58</v>
      </c>
      <c r="B106" s="148" t="s">
        <v>240</v>
      </c>
      <c r="C106" s="148"/>
      <c r="D106" s="148"/>
      <c r="E106" s="149"/>
      <c r="F106" s="149"/>
      <c r="G106" s="149"/>
      <c r="H106" s="149"/>
      <c r="I106" s="149"/>
      <c r="J106" s="148"/>
      <c r="K106" s="178"/>
      <c r="L106" s="178"/>
      <c r="M106" s="178"/>
      <c r="N106" s="178"/>
      <c r="O106" s="178"/>
      <c r="P106" s="178"/>
      <c r="Q106" s="178"/>
      <c r="R106" s="178"/>
      <c r="S106" s="178"/>
      <c r="T106" s="178"/>
      <c r="U106" s="178"/>
      <c r="V106" s="178"/>
      <c r="W106" s="184"/>
      <c r="X106" s="184"/>
      <c r="Y106" s="184"/>
      <c r="Z106" s="184"/>
      <c r="AA106" s="217"/>
      <c r="AB106" s="217"/>
      <c r="AC106" s="217"/>
      <c r="AD106" s="217"/>
      <c r="AE106" s="217"/>
      <c r="AF106" s="217"/>
      <c r="AG106" s="217"/>
      <c r="AH106" s="218"/>
      <c r="AI106" s="218"/>
      <c r="AJ106" s="218"/>
      <c r="AK106" s="218"/>
      <c r="AL106" s="218"/>
      <c r="AM106" s="218"/>
      <c r="AN106" s="218"/>
      <c r="AO106" s="218"/>
      <c r="AP106" s="218"/>
      <c r="AQ106" s="218"/>
      <c r="AR106" s="218"/>
      <c r="AS106" s="218"/>
      <c r="AT106" s="218"/>
      <c r="AU106" s="218"/>
      <c r="AV106" s="218"/>
      <c r="AW106" s="218"/>
    </row>
    <row r="107" s="127" customFormat="1" ht="100" customHeight="1" spans="1:49">
      <c r="A107" s="156" t="s">
        <v>58</v>
      </c>
      <c r="B107" s="148" t="s">
        <v>241</v>
      </c>
      <c r="C107" s="148"/>
      <c r="D107" s="148"/>
      <c r="E107" s="149"/>
      <c r="F107" s="149"/>
      <c r="G107" s="149"/>
      <c r="H107" s="149"/>
      <c r="I107" s="149"/>
      <c r="J107" s="148"/>
      <c r="K107" s="178"/>
      <c r="L107" s="178"/>
      <c r="M107" s="178"/>
      <c r="N107" s="178"/>
      <c r="O107" s="178"/>
      <c r="P107" s="178"/>
      <c r="Q107" s="178"/>
      <c r="R107" s="178"/>
      <c r="S107" s="178"/>
      <c r="T107" s="178"/>
      <c r="U107" s="178"/>
      <c r="V107" s="178"/>
      <c r="W107" s="184"/>
      <c r="X107" s="184"/>
      <c r="Y107" s="184"/>
      <c r="Z107" s="184"/>
      <c r="AA107" s="217"/>
      <c r="AB107" s="217"/>
      <c r="AC107" s="217"/>
      <c r="AD107" s="217"/>
      <c r="AE107" s="217"/>
      <c r="AF107" s="217"/>
      <c r="AG107" s="217"/>
      <c r="AH107" s="218"/>
      <c r="AI107" s="218"/>
      <c r="AJ107" s="218"/>
      <c r="AK107" s="218"/>
      <c r="AL107" s="218"/>
      <c r="AM107" s="218"/>
      <c r="AN107" s="218"/>
      <c r="AO107" s="218"/>
      <c r="AP107" s="218"/>
      <c r="AQ107" s="218"/>
      <c r="AR107" s="218"/>
      <c r="AS107" s="218"/>
      <c r="AT107" s="218"/>
      <c r="AU107" s="218"/>
      <c r="AV107" s="218"/>
      <c r="AW107" s="218"/>
    </row>
    <row r="108" s="127" customFormat="1" ht="100" customHeight="1" spans="1:49">
      <c r="A108" s="156" t="s">
        <v>58</v>
      </c>
      <c r="B108" s="148" t="s">
        <v>242</v>
      </c>
      <c r="C108" s="148"/>
      <c r="D108" s="148"/>
      <c r="E108" s="149"/>
      <c r="F108" s="149"/>
      <c r="G108" s="149"/>
      <c r="H108" s="149"/>
      <c r="I108" s="149"/>
      <c r="J108" s="148"/>
      <c r="K108" s="178"/>
      <c r="L108" s="178"/>
      <c r="M108" s="178"/>
      <c r="N108" s="178"/>
      <c r="O108" s="178"/>
      <c r="P108" s="178"/>
      <c r="Q108" s="178"/>
      <c r="R108" s="178"/>
      <c r="S108" s="178"/>
      <c r="T108" s="178"/>
      <c r="U108" s="178"/>
      <c r="V108" s="178"/>
      <c r="W108" s="184"/>
      <c r="X108" s="184"/>
      <c r="Y108" s="184"/>
      <c r="Z108" s="184"/>
      <c r="AA108" s="217"/>
      <c r="AB108" s="217"/>
      <c r="AC108" s="217"/>
      <c r="AD108" s="217"/>
      <c r="AE108" s="217"/>
      <c r="AF108" s="217"/>
      <c r="AG108" s="217"/>
      <c r="AH108" s="218"/>
      <c r="AI108" s="218"/>
      <c r="AJ108" s="218"/>
      <c r="AK108" s="218"/>
      <c r="AL108" s="218"/>
      <c r="AM108" s="218"/>
      <c r="AN108" s="218"/>
      <c r="AO108" s="218"/>
      <c r="AP108" s="218"/>
      <c r="AQ108" s="218"/>
      <c r="AR108" s="218"/>
      <c r="AS108" s="218"/>
      <c r="AT108" s="218"/>
      <c r="AU108" s="218"/>
      <c r="AV108" s="218"/>
      <c r="AW108" s="218"/>
    </row>
    <row r="109" s="127" customFormat="1" ht="100" customHeight="1" spans="1:49">
      <c r="A109" s="156" t="s">
        <v>58</v>
      </c>
      <c r="B109" s="148" t="s">
        <v>243</v>
      </c>
      <c r="C109" s="148"/>
      <c r="D109" s="148"/>
      <c r="E109" s="149"/>
      <c r="F109" s="149"/>
      <c r="G109" s="149"/>
      <c r="H109" s="149"/>
      <c r="I109" s="149"/>
      <c r="J109" s="148"/>
      <c r="K109" s="178"/>
      <c r="L109" s="178"/>
      <c r="M109" s="178"/>
      <c r="N109" s="178"/>
      <c r="O109" s="178"/>
      <c r="P109" s="178"/>
      <c r="Q109" s="178"/>
      <c r="R109" s="178"/>
      <c r="S109" s="178"/>
      <c r="T109" s="178"/>
      <c r="U109" s="178"/>
      <c r="V109" s="178"/>
      <c r="W109" s="184"/>
      <c r="X109" s="184"/>
      <c r="Y109" s="184"/>
      <c r="Z109" s="184"/>
      <c r="AA109" s="217"/>
      <c r="AB109" s="217"/>
      <c r="AC109" s="217"/>
      <c r="AD109" s="217"/>
      <c r="AE109" s="217"/>
      <c r="AF109" s="217"/>
      <c r="AG109" s="217"/>
      <c r="AH109" s="218"/>
      <c r="AI109" s="218"/>
      <c r="AJ109" s="218"/>
      <c r="AK109" s="218"/>
      <c r="AL109" s="218"/>
      <c r="AM109" s="218"/>
      <c r="AN109" s="218"/>
      <c r="AO109" s="218"/>
      <c r="AP109" s="218"/>
      <c r="AQ109" s="218"/>
      <c r="AR109" s="218"/>
      <c r="AS109" s="218"/>
      <c r="AT109" s="218"/>
      <c r="AU109" s="218"/>
      <c r="AV109" s="218"/>
      <c r="AW109" s="218"/>
    </row>
    <row r="110" s="127" customFormat="1" ht="100" customHeight="1" spans="1:49">
      <c r="A110" s="156" t="s">
        <v>58</v>
      </c>
      <c r="B110" s="148" t="s">
        <v>244</v>
      </c>
      <c r="C110" s="148"/>
      <c r="D110" s="148"/>
      <c r="E110" s="149"/>
      <c r="F110" s="149"/>
      <c r="G110" s="149"/>
      <c r="H110" s="149"/>
      <c r="I110" s="149"/>
      <c r="J110" s="148"/>
      <c r="K110" s="178"/>
      <c r="L110" s="178"/>
      <c r="M110" s="178"/>
      <c r="N110" s="178"/>
      <c r="O110" s="178"/>
      <c r="P110" s="178"/>
      <c r="Q110" s="178"/>
      <c r="R110" s="178"/>
      <c r="S110" s="178"/>
      <c r="T110" s="178"/>
      <c r="U110" s="178"/>
      <c r="V110" s="178"/>
      <c r="W110" s="184"/>
      <c r="X110" s="184"/>
      <c r="Y110" s="184"/>
      <c r="Z110" s="184"/>
      <c r="AA110" s="217"/>
      <c r="AB110" s="217"/>
      <c r="AC110" s="217"/>
      <c r="AD110" s="217"/>
      <c r="AE110" s="217"/>
      <c r="AF110" s="217"/>
      <c r="AG110" s="217"/>
      <c r="AH110" s="218"/>
      <c r="AI110" s="218"/>
      <c r="AJ110" s="218"/>
      <c r="AK110" s="218"/>
      <c r="AL110" s="218"/>
      <c r="AM110" s="218"/>
      <c r="AN110" s="218"/>
      <c r="AO110" s="218"/>
      <c r="AP110" s="218"/>
      <c r="AQ110" s="218"/>
      <c r="AR110" s="218"/>
      <c r="AS110" s="218"/>
      <c r="AT110" s="218"/>
      <c r="AU110" s="218"/>
      <c r="AV110" s="218"/>
      <c r="AW110" s="218"/>
    </row>
    <row r="111" s="127" customFormat="1" ht="100" customHeight="1" spans="1:49">
      <c r="A111" s="156" t="s">
        <v>58</v>
      </c>
      <c r="B111" s="148" t="s">
        <v>245</v>
      </c>
      <c r="C111" s="148"/>
      <c r="D111" s="148"/>
      <c r="E111" s="149"/>
      <c r="F111" s="149"/>
      <c r="G111" s="149"/>
      <c r="H111" s="149"/>
      <c r="I111" s="149"/>
      <c r="J111" s="148"/>
      <c r="K111" s="178"/>
      <c r="L111" s="178"/>
      <c r="M111" s="178"/>
      <c r="N111" s="178"/>
      <c r="O111" s="178"/>
      <c r="P111" s="178"/>
      <c r="Q111" s="178"/>
      <c r="R111" s="178"/>
      <c r="S111" s="178"/>
      <c r="T111" s="178"/>
      <c r="U111" s="178"/>
      <c r="V111" s="178"/>
      <c r="W111" s="184"/>
      <c r="X111" s="184"/>
      <c r="Y111" s="184"/>
      <c r="Z111" s="184"/>
      <c r="AA111" s="217"/>
      <c r="AB111" s="217"/>
      <c r="AC111" s="217"/>
      <c r="AD111" s="217"/>
      <c r="AE111" s="217"/>
      <c r="AF111" s="217"/>
      <c r="AG111" s="217"/>
      <c r="AH111" s="218"/>
      <c r="AI111" s="218"/>
      <c r="AJ111" s="218"/>
      <c r="AK111" s="218"/>
      <c r="AL111" s="218"/>
      <c r="AM111" s="218"/>
      <c r="AN111" s="218"/>
      <c r="AO111" s="218"/>
      <c r="AP111" s="218"/>
      <c r="AQ111" s="218"/>
      <c r="AR111" s="218"/>
      <c r="AS111" s="218"/>
      <c r="AT111" s="218"/>
      <c r="AU111" s="218"/>
      <c r="AV111" s="218"/>
      <c r="AW111" s="218"/>
    </row>
    <row r="112" s="127" customFormat="1" ht="100" customHeight="1" spans="1:49">
      <c r="A112" s="147" t="s">
        <v>39</v>
      </c>
      <c r="B112" s="148" t="s">
        <v>246</v>
      </c>
      <c r="C112" s="148"/>
      <c r="D112" s="148"/>
      <c r="E112" s="149"/>
      <c r="F112" s="149"/>
      <c r="G112" s="149"/>
      <c r="H112" s="149"/>
      <c r="I112" s="149"/>
      <c r="J112" s="148"/>
      <c r="K112" s="178">
        <f t="shared" ref="K112:V112" si="32">K113+K115+K118</f>
        <v>850</v>
      </c>
      <c r="L112" s="178">
        <f t="shared" si="32"/>
        <v>850</v>
      </c>
      <c r="M112" s="178">
        <f t="shared" si="32"/>
        <v>0</v>
      </c>
      <c r="N112" s="178">
        <f t="shared" si="32"/>
        <v>255</v>
      </c>
      <c r="O112" s="178">
        <f t="shared" si="32"/>
        <v>255</v>
      </c>
      <c r="P112" s="178">
        <f t="shared" si="32"/>
        <v>0</v>
      </c>
      <c r="Q112" s="178">
        <f t="shared" si="32"/>
        <v>0</v>
      </c>
      <c r="R112" s="178">
        <f t="shared" si="32"/>
        <v>0</v>
      </c>
      <c r="S112" s="178">
        <f t="shared" si="32"/>
        <v>0</v>
      </c>
      <c r="T112" s="178">
        <f t="shared" si="32"/>
        <v>0</v>
      </c>
      <c r="U112" s="178">
        <f t="shared" si="32"/>
        <v>0</v>
      </c>
      <c r="V112" s="178">
        <f t="shared" si="32"/>
        <v>0</v>
      </c>
      <c r="W112" s="184"/>
      <c r="X112" s="184"/>
      <c r="Y112" s="184"/>
      <c r="Z112" s="184"/>
      <c r="AA112" s="217"/>
      <c r="AB112" s="217"/>
      <c r="AC112" s="217"/>
      <c r="AD112" s="217"/>
      <c r="AE112" s="217"/>
      <c r="AF112" s="217"/>
      <c r="AG112" s="217"/>
      <c r="AH112" s="218"/>
      <c r="AI112" s="218"/>
      <c r="AJ112" s="218"/>
      <c r="AK112" s="218"/>
      <c r="AL112" s="218"/>
      <c r="AM112" s="218"/>
      <c r="AN112" s="218"/>
      <c r="AO112" s="218"/>
      <c r="AP112" s="218"/>
      <c r="AQ112" s="218"/>
      <c r="AR112" s="218"/>
      <c r="AS112" s="218"/>
      <c r="AT112" s="218"/>
      <c r="AU112" s="218"/>
      <c r="AV112" s="218"/>
      <c r="AW112" s="218"/>
    </row>
    <row r="113" s="127" customFormat="1" ht="100" customHeight="1" spans="1:49">
      <c r="A113" s="149" t="s">
        <v>41</v>
      </c>
      <c r="B113" s="148" t="s">
        <v>247</v>
      </c>
      <c r="C113" s="148"/>
      <c r="D113" s="148"/>
      <c r="E113" s="149"/>
      <c r="F113" s="149"/>
      <c r="G113" s="149"/>
      <c r="H113" s="149"/>
      <c r="I113" s="149"/>
      <c r="J113" s="148"/>
      <c r="K113" s="178">
        <f t="shared" ref="K113:V113" si="33">K114</f>
        <v>0</v>
      </c>
      <c r="L113" s="178">
        <f t="shared" si="33"/>
        <v>0</v>
      </c>
      <c r="M113" s="178">
        <f t="shared" si="33"/>
        <v>0</v>
      </c>
      <c r="N113" s="178">
        <f t="shared" si="33"/>
        <v>0</v>
      </c>
      <c r="O113" s="178">
        <f t="shared" si="33"/>
        <v>0</v>
      </c>
      <c r="P113" s="178">
        <f t="shared" si="33"/>
        <v>0</v>
      </c>
      <c r="Q113" s="178">
        <f t="shared" si="33"/>
        <v>0</v>
      </c>
      <c r="R113" s="178">
        <f t="shared" si="33"/>
        <v>0</v>
      </c>
      <c r="S113" s="178">
        <f t="shared" si="33"/>
        <v>0</v>
      </c>
      <c r="T113" s="178">
        <f t="shared" si="33"/>
        <v>0</v>
      </c>
      <c r="U113" s="178">
        <f t="shared" si="33"/>
        <v>0</v>
      </c>
      <c r="V113" s="178">
        <f t="shared" si="33"/>
        <v>0</v>
      </c>
      <c r="W113" s="184"/>
      <c r="X113" s="184"/>
      <c r="Y113" s="184"/>
      <c r="Z113" s="184"/>
      <c r="AA113" s="217"/>
      <c r="AB113" s="217"/>
      <c r="AC113" s="217"/>
      <c r="AD113" s="217"/>
      <c r="AE113" s="217"/>
      <c r="AF113" s="217"/>
      <c r="AG113" s="217"/>
      <c r="AH113" s="218"/>
      <c r="AI113" s="218"/>
      <c r="AJ113" s="218"/>
      <c r="AK113" s="218"/>
      <c r="AL113" s="218"/>
      <c r="AM113" s="218"/>
      <c r="AN113" s="218"/>
      <c r="AO113" s="218"/>
      <c r="AP113" s="218"/>
      <c r="AQ113" s="218"/>
      <c r="AR113" s="218"/>
      <c r="AS113" s="218"/>
      <c r="AT113" s="218"/>
      <c r="AU113" s="218"/>
      <c r="AV113" s="218"/>
      <c r="AW113" s="218"/>
    </row>
    <row r="114" s="127" customFormat="1" ht="100" customHeight="1" spans="1:49">
      <c r="A114" s="156" t="s">
        <v>58</v>
      </c>
      <c r="B114" s="148" t="s">
        <v>248</v>
      </c>
      <c r="C114" s="148"/>
      <c r="D114" s="148"/>
      <c r="E114" s="149"/>
      <c r="F114" s="149"/>
      <c r="G114" s="149"/>
      <c r="H114" s="149"/>
      <c r="I114" s="149"/>
      <c r="J114" s="148"/>
      <c r="K114" s="178"/>
      <c r="L114" s="178"/>
      <c r="M114" s="178"/>
      <c r="N114" s="178"/>
      <c r="O114" s="178"/>
      <c r="P114" s="178"/>
      <c r="Q114" s="178"/>
      <c r="R114" s="178"/>
      <c r="S114" s="178"/>
      <c r="T114" s="178"/>
      <c r="U114" s="178"/>
      <c r="V114" s="178"/>
      <c r="W114" s="184"/>
      <c r="X114" s="184"/>
      <c r="Y114" s="184"/>
      <c r="Z114" s="184"/>
      <c r="AA114" s="217"/>
      <c r="AB114" s="217"/>
      <c r="AC114" s="217"/>
      <c r="AD114" s="217"/>
      <c r="AE114" s="217"/>
      <c r="AF114" s="217"/>
      <c r="AG114" s="217"/>
      <c r="AH114" s="218"/>
      <c r="AI114" s="218"/>
      <c r="AJ114" s="218"/>
      <c r="AK114" s="218"/>
      <c r="AL114" s="218"/>
      <c r="AM114" s="218"/>
      <c r="AN114" s="218"/>
      <c r="AO114" s="218"/>
      <c r="AP114" s="218"/>
      <c r="AQ114" s="218"/>
      <c r="AR114" s="218"/>
      <c r="AS114" s="218"/>
      <c r="AT114" s="218"/>
      <c r="AU114" s="218"/>
      <c r="AV114" s="218"/>
      <c r="AW114" s="218"/>
    </row>
    <row r="115" s="127" customFormat="1" ht="100" customHeight="1" spans="1:49">
      <c r="A115" s="149" t="s">
        <v>41</v>
      </c>
      <c r="B115" s="148" t="s">
        <v>249</v>
      </c>
      <c r="C115" s="148"/>
      <c r="D115" s="148"/>
      <c r="E115" s="149"/>
      <c r="F115" s="149"/>
      <c r="G115" s="149"/>
      <c r="H115" s="149"/>
      <c r="I115" s="149"/>
      <c r="J115" s="148"/>
      <c r="K115" s="178">
        <f t="shared" ref="K115:V115" si="34">K116</f>
        <v>850</v>
      </c>
      <c r="L115" s="178">
        <f t="shared" si="34"/>
        <v>850</v>
      </c>
      <c r="M115" s="178">
        <f t="shared" si="34"/>
        <v>0</v>
      </c>
      <c r="N115" s="178">
        <f t="shared" si="34"/>
        <v>255</v>
      </c>
      <c r="O115" s="178">
        <f t="shared" si="34"/>
        <v>255</v>
      </c>
      <c r="P115" s="178">
        <f t="shared" si="34"/>
        <v>0</v>
      </c>
      <c r="Q115" s="178">
        <f t="shared" si="34"/>
        <v>0</v>
      </c>
      <c r="R115" s="178">
        <f t="shared" si="34"/>
        <v>0</v>
      </c>
      <c r="S115" s="178">
        <f t="shared" si="34"/>
        <v>0</v>
      </c>
      <c r="T115" s="178">
        <f t="shared" si="34"/>
        <v>0</v>
      </c>
      <c r="U115" s="178">
        <f t="shared" si="34"/>
        <v>0</v>
      </c>
      <c r="V115" s="178">
        <f t="shared" si="34"/>
        <v>0</v>
      </c>
      <c r="W115" s="184"/>
      <c r="X115" s="184"/>
      <c r="Y115" s="184"/>
      <c r="Z115" s="184"/>
      <c r="AA115" s="217"/>
      <c r="AB115" s="217"/>
      <c r="AC115" s="217"/>
      <c r="AD115" s="217"/>
      <c r="AE115" s="217"/>
      <c r="AF115" s="217"/>
      <c r="AG115" s="217"/>
      <c r="AH115" s="218"/>
      <c r="AI115" s="218"/>
      <c r="AJ115" s="218"/>
      <c r="AK115" s="218"/>
      <c r="AL115" s="218"/>
      <c r="AM115" s="218"/>
      <c r="AN115" s="218"/>
      <c r="AO115" s="218"/>
      <c r="AP115" s="218"/>
      <c r="AQ115" s="218"/>
      <c r="AR115" s="218"/>
      <c r="AS115" s="218"/>
      <c r="AT115" s="218"/>
      <c r="AU115" s="218"/>
      <c r="AV115" s="218"/>
      <c r="AW115" s="218"/>
    </row>
    <row r="116" s="127" customFormat="1" ht="100" customHeight="1" spans="1:49">
      <c r="A116" s="156" t="s">
        <v>58</v>
      </c>
      <c r="B116" s="148" t="s">
        <v>250</v>
      </c>
      <c r="C116" s="148"/>
      <c r="D116" s="148"/>
      <c r="E116" s="149"/>
      <c r="F116" s="149"/>
      <c r="G116" s="149"/>
      <c r="H116" s="149"/>
      <c r="I116" s="149"/>
      <c r="J116" s="148"/>
      <c r="K116" s="178">
        <f t="shared" ref="K116:V116" si="35">SUM(K117)</f>
        <v>850</v>
      </c>
      <c r="L116" s="178">
        <f t="shared" si="35"/>
        <v>850</v>
      </c>
      <c r="M116" s="178">
        <f t="shared" si="35"/>
        <v>0</v>
      </c>
      <c r="N116" s="178">
        <f t="shared" si="35"/>
        <v>255</v>
      </c>
      <c r="O116" s="178">
        <f t="shared" si="35"/>
        <v>255</v>
      </c>
      <c r="P116" s="178">
        <f t="shared" si="35"/>
        <v>0</v>
      </c>
      <c r="Q116" s="178">
        <f t="shared" si="35"/>
        <v>0</v>
      </c>
      <c r="R116" s="178">
        <f t="shared" si="35"/>
        <v>0</v>
      </c>
      <c r="S116" s="178">
        <f t="shared" si="35"/>
        <v>0</v>
      </c>
      <c r="T116" s="178">
        <f t="shared" si="35"/>
        <v>0</v>
      </c>
      <c r="U116" s="178">
        <f t="shared" si="35"/>
        <v>0</v>
      </c>
      <c r="V116" s="178">
        <f t="shared" si="35"/>
        <v>0</v>
      </c>
      <c r="W116" s="184"/>
      <c r="X116" s="184"/>
      <c r="Y116" s="184"/>
      <c r="Z116" s="184"/>
      <c r="AA116" s="217"/>
      <c r="AB116" s="217"/>
      <c r="AC116" s="217"/>
      <c r="AD116" s="217"/>
      <c r="AE116" s="217"/>
      <c r="AF116" s="217"/>
      <c r="AG116" s="217"/>
      <c r="AH116" s="218"/>
      <c r="AI116" s="218"/>
      <c r="AJ116" s="218"/>
      <c r="AK116" s="218"/>
      <c r="AL116" s="218"/>
      <c r="AM116" s="218"/>
      <c r="AN116" s="218"/>
      <c r="AO116" s="218"/>
      <c r="AP116" s="218"/>
      <c r="AQ116" s="218"/>
      <c r="AR116" s="218"/>
      <c r="AS116" s="218"/>
      <c r="AT116" s="218"/>
      <c r="AU116" s="218"/>
      <c r="AV116" s="218"/>
      <c r="AW116" s="218"/>
    </row>
    <row r="117" s="124" customFormat="1" ht="153" customHeight="1" spans="1:50">
      <c r="A117" s="151">
        <v>23</v>
      </c>
      <c r="B117" s="152" t="s">
        <v>251</v>
      </c>
      <c r="C117" s="152">
        <v>2025</v>
      </c>
      <c r="D117" s="167" t="s">
        <v>252</v>
      </c>
      <c r="E117" s="152" t="s">
        <v>246</v>
      </c>
      <c r="F117" s="152" t="s">
        <v>253</v>
      </c>
      <c r="G117" s="152" t="s">
        <v>47</v>
      </c>
      <c r="H117" s="152" t="s">
        <v>48</v>
      </c>
      <c r="I117" s="152" t="s">
        <v>49</v>
      </c>
      <c r="J117" s="167" t="s">
        <v>254</v>
      </c>
      <c r="K117" s="175">
        <v>850</v>
      </c>
      <c r="L117" s="175">
        <v>850</v>
      </c>
      <c r="M117" s="175"/>
      <c r="N117" s="175">
        <v>255</v>
      </c>
      <c r="O117" s="152">
        <v>255</v>
      </c>
      <c r="P117" s="175"/>
      <c r="Q117" s="175"/>
      <c r="R117" s="175"/>
      <c r="S117" s="175"/>
      <c r="T117" s="175"/>
      <c r="U117" s="175"/>
      <c r="V117" s="175"/>
      <c r="W117" s="152" t="s">
        <v>255</v>
      </c>
      <c r="X117" s="152" t="s">
        <v>256</v>
      </c>
      <c r="Y117" s="152" t="s">
        <v>255</v>
      </c>
      <c r="Z117" s="152" t="s">
        <v>256</v>
      </c>
      <c r="AA117" s="152" t="s">
        <v>257</v>
      </c>
      <c r="AB117" s="167" t="s">
        <v>258</v>
      </c>
      <c r="AC117" s="167" t="s">
        <v>259</v>
      </c>
      <c r="AD117" s="224"/>
      <c r="AE117" s="233"/>
      <c r="AF117" s="152" t="s">
        <v>367</v>
      </c>
      <c r="AH117" s="134"/>
      <c r="AI117" s="134"/>
      <c r="AJ117" s="134"/>
      <c r="AK117" s="134"/>
      <c r="AL117" s="134"/>
      <c r="AM117" s="134"/>
      <c r="AN117" s="134"/>
      <c r="AO117" s="134"/>
      <c r="AP117" s="134"/>
      <c r="AQ117" s="134"/>
      <c r="AR117" s="134"/>
      <c r="AS117" s="134"/>
      <c r="AT117" s="134"/>
      <c r="AU117" s="134"/>
      <c r="AV117" s="134"/>
      <c r="AW117" s="134"/>
      <c r="AX117" s="213"/>
    </row>
    <row r="118" s="127" customFormat="1" ht="100" customHeight="1" spans="1:49">
      <c r="A118" s="149" t="s">
        <v>41</v>
      </c>
      <c r="B118" s="148" t="s">
        <v>260</v>
      </c>
      <c r="C118" s="148"/>
      <c r="D118" s="148"/>
      <c r="E118" s="149"/>
      <c r="F118" s="149"/>
      <c r="G118" s="149"/>
      <c r="H118" s="149"/>
      <c r="I118" s="149"/>
      <c r="J118" s="148"/>
      <c r="K118" s="178">
        <f t="shared" ref="K118:V118" si="36">K119</f>
        <v>0</v>
      </c>
      <c r="L118" s="178">
        <f t="shared" si="36"/>
        <v>0</v>
      </c>
      <c r="M118" s="178">
        <f t="shared" si="36"/>
        <v>0</v>
      </c>
      <c r="N118" s="178">
        <f t="shared" si="36"/>
        <v>0</v>
      </c>
      <c r="O118" s="178">
        <f t="shared" si="36"/>
        <v>0</v>
      </c>
      <c r="P118" s="178">
        <f t="shared" si="36"/>
        <v>0</v>
      </c>
      <c r="Q118" s="178">
        <f t="shared" si="36"/>
        <v>0</v>
      </c>
      <c r="R118" s="178">
        <f t="shared" si="36"/>
        <v>0</v>
      </c>
      <c r="S118" s="178">
        <f t="shared" si="36"/>
        <v>0</v>
      </c>
      <c r="T118" s="178">
        <f t="shared" si="36"/>
        <v>0</v>
      </c>
      <c r="U118" s="178">
        <f t="shared" si="36"/>
        <v>0</v>
      </c>
      <c r="V118" s="178">
        <f t="shared" si="36"/>
        <v>0</v>
      </c>
      <c r="W118" s="184"/>
      <c r="X118" s="184"/>
      <c r="Y118" s="184"/>
      <c r="Z118" s="184"/>
      <c r="AA118" s="217"/>
      <c r="AB118" s="217"/>
      <c r="AC118" s="217"/>
      <c r="AD118" s="217"/>
      <c r="AE118" s="217"/>
      <c r="AF118" s="217"/>
      <c r="AG118" s="217"/>
      <c r="AH118" s="218"/>
      <c r="AI118" s="218"/>
      <c r="AJ118" s="218"/>
      <c r="AK118" s="218"/>
      <c r="AL118" s="218"/>
      <c r="AM118" s="218"/>
      <c r="AN118" s="218"/>
      <c r="AO118" s="218"/>
      <c r="AP118" s="218"/>
      <c r="AQ118" s="218"/>
      <c r="AR118" s="218"/>
      <c r="AS118" s="218"/>
      <c r="AT118" s="218"/>
      <c r="AU118" s="218"/>
      <c r="AV118" s="218"/>
      <c r="AW118" s="218"/>
    </row>
    <row r="119" s="127" customFormat="1" ht="100" customHeight="1" spans="1:49">
      <c r="A119" s="156" t="s">
        <v>58</v>
      </c>
      <c r="B119" s="148" t="s">
        <v>261</v>
      </c>
      <c r="C119" s="148"/>
      <c r="D119" s="148"/>
      <c r="E119" s="149"/>
      <c r="F119" s="149"/>
      <c r="G119" s="149"/>
      <c r="H119" s="149"/>
      <c r="I119" s="149"/>
      <c r="J119" s="148"/>
      <c r="K119" s="178"/>
      <c r="L119" s="178"/>
      <c r="M119" s="178"/>
      <c r="N119" s="178"/>
      <c r="O119" s="178"/>
      <c r="P119" s="178"/>
      <c r="Q119" s="178"/>
      <c r="R119" s="178"/>
      <c r="S119" s="178"/>
      <c r="T119" s="178"/>
      <c r="U119" s="178"/>
      <c r="V119" s="178"/>
      <c r="W119" s="184"/>
      <c r="X119" s="184"/>
      <c r="Y119" s="184"/>
      <c r="Z119" s="184"/>
      <c r="AA119" s="217"/>
      <c r="AB119" s="217"/>
      <c r="AC119" s="217"/>
      <c r="AD119" s="217"/>
      <c r="AE119" s="217"/>
      <c r="AF119" s="217"/>
      <c r="AG119" s="217"/>
      <c r="AH119" s="218"/>
      <c r="AI119" s="218"/>
      <c r="AJ119" s="218"/>
      <c r="AK119" s="218"/>
      <c r="AL119" s="218"/>
      <c r="AM119" s="218"/>
      <c r="AN119" s="218"/>
      <c r="AO119" s="218"/>
      <c r="AP119" s="218"/>
      <c r="AQ119" s="218"/>
      <c r="AR119" s="218"/>
      <c r="AS119" s="218"/>
      <c r="AT119" s="218"/>
      <c r="AU119" s="218"/>
      <c r="AV119" s="218"/>
      <c r="AW119" s="218"/>
    </row>
    <row r="120" s="127" customFormat="1" ht="100" customHeight="1" spans="1:49">
      <c r="A120" s="147" t="s">
        <v>39</v>
      </c>
      <c r="B120" s="148" t="s">
        <v>262</v>
      </c>
      <c r="C120" s="148"/>
      <c r="D120" s="148"/>
      <c r="E120" s="149"/>
      <c r="F120" s="149"/>
      <c r="G120" s="149"/>
      <c r="H120" s="149"/>
      <c r="I120" s="149"/>
      <c r="J120" s="148"/>
      <c r="K120" s="178">
        <f t="shared" ref="K120:V120" si="37">K121</f>
        <v>0</v>
      </c>
      <c r="L120" s="178">
        <f t="shared" si="37"/>
        <v>0</v>
      </c>
      <c r="M120" s="178">
        <f t="shared" si="37"/>
        <v>0</v>
      </c>
      <c r="N120" s="178">
        <f t="shared" si="37"/>
        <v>0</v>
      </c>
      <c r="O120" s="178">
        <f t="shared" si="37"/>
        <v>0</v>
      </c>
      <c r="P120" s="178">
        <f t="shared" si="37"/>
        <v>0</v>
      </c>
      <c r="Q120" s="178">
        <f t="shared" si="37"/>
        <v>0</v>
      </c>
      <c r="R120" s="178">
        <f t="shared" si="37"/>
        <v>0</v>
      </c>
      <c r="S120" s="178">
        <f t="shared" si="37"/>
        <v>0</v>
      </c>
      <c r="T120" s="178">
        <f t="shared" si="37"/>
        <v>0</v>
      </c>
      <c r="U120" s="178">
        <f t="shared" si="37"/>
        <v>0</v>
      </c>
      <c r="V120" s="178">
        <f t="shared" si="37"/>
        <v>0</v>
      </c>
      <c r="W120" s="184"/>
      <c r="X120" s="184"/>
      <c r="Y120" s="184"/>
      <c r="Z120" s="184"/>
      <c r="AA120" s="217"/>
      <c r="AB120" s="217"/>
      <c r="AC120" s="217"/>
      <c r="AD120" s="217"/>
      <c r="AE120" s="217"/>
      <c r="AF120" s="217"/>
      <c r="AG120" s="217"/>
      <c r="AH120" s="218"/>
      <c r="AI120" s="218"/>
      <c r="AJ120" s="218"/>
      <c r="AK120" s="218"/>
      <c r="AL120" s="218"/>
      <c r="AM120" s="218"/>
      <c r="AN120" s="218"/>
      <c r="AO120" s="218"/>
      <c r="AP120" s="218"/>
      <c r="AQ120" s="218"/>
      <c r="AR120" s="218"/>
      <c r="AS120" s="218"/>
      <c r="AT120" s="218"/>
      <c r="AU120" s="218"/>
      <c r="AV120" s="218"/>
      <c r="AW120" s="218"/>
    </row>
    <row r="121" s="127" customFormat="1" ht="100" customHeight="1" spans="1:49">
      <c r="A121" s="147" t="s">
        <v>41</v>
      </c>
      <c r="B121" s="148" t="s">
        <v>262</v>
      </c>
      <c r="C121" s="148"/>
      <c r="D121" s="148"/>
      <c r="E121" s="149"/>
      <c r="F121" s="149"/>
      <c r="G121" s="149"/>
      <c r="H121" s="149"/>
      <c r="I121" s="149"/>
      <c r="J121" s="148"/>
      <c r="K121" s="178">
        <f t="shared" ref="K121:V121" si="38">K122</f>
        <v>0</v>
      </c>
      <c r="L121" s="178">
        <f t="shared" si="38"/>
        <v>0</v>
      </c>
      <c r="M121" s="178">
        <f t="shared" si="38"/>
        <v>0</v>
      </c>
      <c r="N121" s="178">
        <f t="shared" si="38"/>
        <v>0</v>
      </c>
      <c r="O121" s="178">
        <f t="shared" si="38"/>
        <v>0</v>
      </c>
      <c r="P121" s="178">
        <f t="shared" si="38"/>
        <v>0</v>
      </c>
      <c r="Q121" s="178">
        <f t="shared" si="38"/>
        <v>0</v>
      </c>
      <c r="R121" s="178">
        <f t="shared" si="38"/>
        <v>0</v>
      </c>
      <c r="S121" s="178">
        <f t="shared" si="38"/>
        <v>0</v>
      </c>
      <c r="T121" s="178">
        <f t="shared" si="38"/>
        <v>0</v>
      </c>
      <c r="U121" s="178">
        <f t="shared" si="38"/>
        <v>0</v>
      </c>
      <c r="V121" s="178">
        <f t="shared" si="38"/>
        <v>0</v>
      </c>
      <c r="W121" s="184"/>
      <c r="X121" s="184"/>
      <c r="Y121" s="184"/>
      <c r="Z121" s="184"/>
      <c r="AA121" s="217"/>
      <c r="AB121" s="217"/>
      <c r="AC121" s="217"/>
      <c r="AD121" s="217"/>
      <c r="AE121" s="217"/>
      <c r="AF121" s="217"/>
      <c r="AG121" s="217"/>
      <c r="AH121" s="218"/>
      <c r="AI121" s="218"/>
      <c r="AJ121" s="218"/>
      <c r="AK121" s="218"/>
      <c r="AL121" s="218"/>
      <c r="AM121" s="218"/>
      <c r="AN121" s="218"/>
      <c r="AO121" s="218"/>
      <c r="AP121" s="218"/>
      <c r="AQ121" s="218"/>
      <c r="AR121" s="218"/>
      <c r="AS121" s="218"/>
      <c r="AT121" s="218"/>
      <c r="AU121" s="218"/>
      <c r="AV121" s="218"/>
      <c r="AW121" s="218"/>
    </row>
    <row r="122" s="127" customFormat="1" ht="100" customHeight="1" spans="1:49">
      <c r="A122" s="147" t="s">
        <v>58</v>
      </c>
      <c r="B122" s="148" t="s">
        <v>262</v>
      </c>
      <c r="C122" s="148"/>
      <c r="D122" s="148"/>
      <c r="E122" s="149"/>
      <c r="F122" s="149"/>
      <c r="G122" s="149"/>
      <c r="H122" s="149"/>
      <c r="I122" s="149"/>
      <c r="J122" s="148"/>
      <c r="K122" s="178"/>
      <c r="L122" s="178"/>
      <c r="M122" s="178"/>
      <c r="N122" s="178"/>
      <c r="O122" s="178"/>
      <c r="P122" s="178"/>
      <c r="Q122" s="178"/>
      <c r="R122" s="178"/>
      <c r="S122" s="178"/>
      <c r="T122" s="178"/>
      <c r="U122" s="178"/>
      <c r="V122" s="178"/>
      <c r="W122" s="184"/>
      <c r="X122" s="184"/>
      <c r="Y122" s="184"/>
      <c r="Z122" s="184"/>
      <c r="AA122" s="217"/>
      <c r="AB122" s="217"/>
      <c r="AC122" s="217"/>
      <c r="AD122" s="217"/>
      <c r="AE122" s="217"/>
      <c r="AF122" s="217"/>
      <c r="AG122" s="217"/>
      <c r="AH122" s="218"/>
      <c r="AI122" s="218"/>
      <c r="AJ122" s="218"/>
      <c r="AK122" s="218"/>
      <c r="AL122" s="218"/>
      <c r="AM122" s="218"/>
      <c r="AN122" s="218"/>
      <c r="AO122" s="218"/>
      <c r="AP122" s="218"/>
      <c r="AQ122" s="218"/>
      <c r="AR122" s="218"/>
      <c r="AS122" s="218"/>
      <c r="AT122" s="218"/>
      <c r="AU122" s="218"/>
      <c r="AV122" s="218"/>
      <c r="AW122" s="218"/>
    </row>
    <row r="123" s="127" customFormat="1" ht="100" customHeight="1" spans="1:49">
      <c r="A123" s="147" t="s">
        <v>39</v>
      </c>
      <c r="B123" s="148" t="s">
        <v>79</v>
      </c>
      <c r="C123" s="148"/>
      <c r="D123" s="148"/>
      <c r="E123" s="149"/>
      <c r="F123" s="149"/>
      <c r="G123" s="149"/>
      <c r="H123" s="149"/>
      <c r="I123" s="149"/>
      <c r="J123" s="148"/>
      <c r="K123" s="178">
        <f t="shared" ref="K123:V123" si="39">K124</f>
        <v>3962</v>
      </c>
      <c r="L123" s="178">
        <f t="shared" si="39"/>
        <v>3962</v>
      </c>
      <c r="M123" s="178">
        <f t="shared" si="39"/>
        <v>0</v>
      </c>
      <c r="N123" s="178">
        <f t="shared" si="39"/>
        <v>37</v>
      </c>
      <c r="O123" s="178">
        <f t="shared" si="39"/>
        <v>37</v>
      </c>
      <c r="P123" s="178">
        <f t="shared" si="39"/>
        <v>0</v>
      </c>
      <c r="Q123" s="178">
        <f t="shared" si="39"/>
        <v>0</v>
      </c>
      <c r="R123" s="178">
        <f t="shared" si="39"/>
        <v>0</v>
      </c>
      <c r="S123" s="178">
        <f t="shared" si="39"/>
        <v>0</v>
      </c>
      <c r="T123" s="178">
        <f t="shared" si="39"/>
        <v>0</v>
      </c>
      <c r="U123" s="178">
        <f t="shared" si="39"/>
        <v>0</v>
      </c>
      <c r="V123" s="178">
        <f t="shared" si="39"/>
        <v>0</v>
      </c>
      <c r="W123" s="184"/>
      <c r="X123" s="184"/>
      <c r="Y123" s="184"/>
      <c r="Z123" s="184"/>
      <c r="AA123" s="217"/>
      <c r="AB123" s="217"/>
      <c r="AC123" s="217"/>
      <c r="AD123" s="217"/>
      <c r="AE123" s="217"/>
      <c r="AF123" s="217"/>
      <c r="AG123" s="217"/>
      <c r="AH123" s="218"/>
      <c r="AI123" s="218"/>
      <c r="AJ123" s="218"/>
      <c r="AK123" s="218"/>
      <c r="AL123" s="218"/>
      <c r="AM123" s="218"/>
      <c r="AN123" s="218"/>
      <c r="AO123" s="218"/>
      <c r="AP123" s="218"/>
      <c r="AQ123" s="218"/>
      <c r="AR123" s="218"/>
      <c r="AS123" s="218"/>
      <c r="AT123" s="218"/>
      <c r="AU123" s="218"/>
      <c r="AV123" s="218"/>
      <c r="AW123" s="218"/>
    </row>
    <row r="124" s="127" customFormat="1" ht="100" customHeight="1" spans="1:49">
      <c r="A124" s="147" t="s">
        <v>41</v>
      </c>
      <c r="B124" s="148" t="s">
        <v>79</v>
      </c>
      <c r="C124" s="148"/>
      <c r="D124" s="148"/>
      <c r="E124" s="149"/>
      <c r="F124" s="149"/>
      <c r="G124" s="149"/>
      <c r="H124" s="149"/>
      <c r="I124" s="149"/>
      <c r="J124" s="148"/>
      <c r="K124" s="178">
        <f t="shared" ref="K124:V124" si="40">K125+K126</f>
        <v>3962</v>
      </c>
      <c r="L124" s="178">
        <f t="shared" si="40"/>
        <v>3962</v>
      </c>
      <c r="M124" s="178">
        <f t="shared" si="40"/>
        <v>0</v>
      </c>
      <c r="N124" s="178">
        <f t="shared" si="40"/>
        <v>37</v>
      </c>
      <c r="O124" s="178">
        <f t="shared" si="40"/>
        <v>37</v>
      </c>
      <c r="P124" s="178">
        <f t="shared" si="40"/>
        <v>0</v>
      </c>
      <c r="Q124" s="178">
        <f t="shared" si="40"/>
        <v>0</v>
      </c>
      <c r="R124" s="178">
        <f t="shared" si="40"/>
        <v>0</v>
      </c>
      <c r="S124" s="178">
        <f t="shared" si="40"/>
        <v>0</v>
      </c>
      <c r="T124" s="178">
        <f t="shared" si="40"/>
        <v>0</v>
      </c>
      <c r="U124" s="178">
        <f t="shared" si="40"/>
        <v>0</v>
      </c>
      <c r="V124" s="178">
        <f t="shared" si="40"/>
        <v>0</v>
      </c>
      <c r="W124" s="216"/>
      <c r="X124" s="184"/>
      <c r="Y124" s="184"/>
      <c r="Z124" s="184"/>
      <c r="AA124" s="217"/>
      <c r="AB124" s="217"/>
      <c r="AC124" s="217"/>
      <c r="AD124" s="217"/>
      <c r="AE124" s="217"/>
      <c r="AF124" s="217"/>
      <c r="AG124" s="217"/>
      <c r="AH124" s="218"/>
      <c r="AI124" s="218"/>
      <c r="AJ124" s="218"/>
      <c r="AK124" s="218"/>
      <c r="AL124" s="218"/>
      <c r="AM124" s="218"/>
      <c r="AN124" s="218"/>
      <c r="AO124" s="218"/>
      <c r="AP124" s="218"/>
      <c r="AQ124" s="218"/>
      <c r="AR124" s="218"/>
      <c r="AS124" s="218"/>
      <c r="AT124" s="218"/>
      <c r="AU124" s="218"/>
      <c r="AV124" s="218"/>
      <c r="AW124" s="218"/>
    </row>
    <row r="125" s="127" customFormat="1" ht="100" customHeight="1" spans="1:49">
      <c r="A125" s="156" t="s">
        <v>58</v>
      </c>
      <c r="B125" s="148" t="s">
        <v>263</v>
      </c>
      <c r="C125" s="148"/>
      <c r="D125" s="148"/>
      <c r="E125" s="149"/>
      <c r="F125" s="149"/>
      <c r="G125" s="149"/>
      <c r="H125" s="149"/>
      <c r="I125" s="149"/>
      <c r="J125" s="148"/>
      <c r="K125" s="178"/>
      <c r="L125" s="178"/>
      <c r="M125" s="178"/>
      <c r="N125" s="178"/>
      <c r="O125" s="178"/>
      <c r="P125" s="178"/>
      <c r="Q125" s="178"/>
      <c r="R125" s="178"/>
      <c r="S125" s="178"/>
      <c r="T125" s="178"/>
      <c r="U125" s="178"/>
      <c r="V125" s="178"/>
      <c r="W125" s="184"/>
      <c r="X125" s="184"/>
      <c r="Y125" s="184"/>
      <c r="Z125" s="184"/>
      <c r="AA125" s="217"/>
      <c r="AB125" s="217"/>
      <c r="AC125" s="217"/>
      <c r="AD125" s="217"/>
      <c r="AE125" s="217"/>
      <c r="AF125" s="217"/>
      <c r="AG125" s="217"/>
      <c r="AH125" s="218"/>
      <c r="AI125" s="218"/>
      <c r="AJ125" s="218"/>
      <c r="AK125" s="218"/>
      <c r="AL125" s="218"/>
      <c r="AM125" s="218"/>
      <c r="AN125" s="218"/>
      <c r="AO125" s="218"/>
      <c r="AP125" s="218"/>
      <c r="AQ125" s="218"/>
      <c r="AR125" s="218"/>
      <c r="AS125" s="218"/>
      <c r="AT125" s="218"/>
      <c r="AU125" s="218"/>
      <c r="AV125" s="218"/>
      <c r="AW125" s="218"/>
    </row>
    <row r="126" s="127" customFormat="1" ht="100" customHeight="1" spans="1:49">
      <c r="A126" s="156" t="s">
        <v>58</v>
      </c>
      <c r="B126" s="148" t="s">
        <v>264</v>
      </c>
      <c r="C126" s="148"/>
      <c r="D126" s="148"/>
      <c r="E126" s="149"/>
      <c r="F126" s="149"/>
      <c r="G126" s="149"/>
      <c r="H126" s="149"/>
      <c r="I126" s="149"/>
      <c r="J126" s="148"/>
      <c r="K126" s="178">
        <f t="shared" ref="K126:V126" si="41">SUM(K127)</f>
        <v>3962</v>
      </c>
      <c r="L126" s="178">
        <f t="shared" si="41"/>
        <v>3962</v>
      </c>
      <c r="M126" s="178">
        <f t="shared" si="41"/>
        <v>0</v>
      </c>
      <c r="N126" s="178">
        <f t="shared" si="41"/>
        <v>37</v>
      </c>
      <c r="O126" s="178">
        <f t="shared" si="41"/>
        <v>37</v>
      </c>
      <c r="P126" s="178">
        <f t="shared" si="41"/>
        <v>0</v>
      </c>
      <c r="Q126" s="178">
        <f t="shared" si="41"/>
        <v>0</v>
      </c>
      <c r="R126" s="178">
        <f t="shared" si="41"/>
        <v>0</v>
      </c>
      <c r="S126" s="178">
        <f t="shared" si="41"/>
        <v>0</v>
      </c>
      <c r="T126" s="178">
        <f t="shared" si="41"/>
        <v>0</v>
      </c>
      <c r="U126" s="178">
        <f t="shared" si="41"/>
        <v>0</v>
      </c>
      <c r="V126" s="178">
        <f t="shared" si="41"/>
        <v>0</v>
      </c>
      <c r="W126" s="184"/>
      <c r="X126" s="184"/>
      <c r="Y126" s="184"/>
      <c r="Z126" s="184"/>
      <c r="AA126" s="217"/>
      <c r="AB126" s="217"/>
      <c r="AC126" s="217"/>
      <c r="AD126" s="217"/>
      <c r="AE126" s="217"/>
      <c r="AF126" s="217"/>
      <c r="AG126" s="217"/>
      <c r="AH126" s="218"/>
      <c r="AI126" s="218"/>
      <c r="AJ126" s="218"/>
      <c r="AK126" s="218"/>
      <c r="AL126" s="218"/>
      <c r="AM126" s="218"/>
      <c r="AN126" s="218"/>
      <c r="AO126" s="218"/>
      <c r="AP126" s="218"/>
      <c r="AQ126" s="218"/>
      <c r="AR126" s="218"/>
      <c r="AS126" s="218"/>
      <c r="AT126" s="218"/>
      <c r="AU126" s="218"/>
      <c r="AV126" s="218"/>
      <c r="AW126" s="218"/>
    </row>
    <row r="127" s="124" customFormat="1" ht="202.5" spans="1:50">
      <c r="A127" s="151">
        <v>24</v>
      </c>
      <c r="B127" s="152" t="s">
        <v>265</v>
      </c>
      <c r="C127" s="152">
        <v>2025</v>
      </c>
      <c r="D127" s="167" t="s">
        <v>266</v>
      </c>
      <c r="E127" s="152" t="s">
        <v>79</v>
      </c>
      <c r="F127" s="152" t="s">
        <v>264</v>
      </c>
      <c r="G127" s="152" t="s">
        <v>47</v>
      </c>
      <c r="H127" s="152" t="s">
        <v>48</v>
      </c>
      <c r="I127" s="152" t="s">
        <v>267</v>
      </c>
      <c r="J127" s="167" t="s">
        <v>268</v>
      </c>
      <c r="K127" s="152">
        <v>3962</v>
      </c>
      <c r="L127" s="152">
        <v>3962</v>
      </c>
      <c r="M127" s="152"/>
      <c r="N127" s="152">
        <v>37</v>
      </c>
      <c r="O127" s="152">
        <v>37</v>
      </c>
      <c r="P127" s="175"/>
      <c r="Q127" s="175"/>
      <c r="R127" s="175"/>
      <c r="S127" s="175"/>
      <c r="T127" s="175"/>
      <c r="U127" s="175"/>
      <c r="V127" s="175"/>
      <c r="W127" s="167" t="s">
        <v>269</v>
      </c>
      <c r="X127" s="152" t="s">
        <v>270</v>
      </c>
      <c r="Y127" s="152" t="s">
        <v>269</v>
      </c>
      <c r="Z127" s="152" t="s">
        <v>270</v>
      </c>
      <c r="AA127" s="152" t="s">
        <v>271</v>
      </c>
      <c r="AB127" s="167" t="s">
        <v>272</v>
      </c>
      <c r="AC127" s="167" t="s">
        <v>273</v>
      </c>
      <c r="AD127" s="224"/>
      <c r="AE127" s="233"/>
      <c r="AF127" s="152" t="s">
        <v>367</v>
      </c>
      <c r="AH127" s="134"/>
      <c r="AI127" s="134"/>
      <c r="AJ127" s="134"/>
      <c r="AK127" s="134"/>
      <c r="AL127" s="134"/>
      <c r="AM127" s="134"/>
      <c r="AN127" s="134"/>
      <c r="AO127" s="134"/>
      <c r="AP127" s="134"/>
      <c r="AQ127" s="134"/>
      <c r="AR127" s="134"/>
      <c r="AS127" s="134"/>
      <c r="AT127" s="134"/>
      <c r="AU127" s="134"/>
      <c r="AV127" s="134"/>
      <c r="AW127" s="134"/>
      <c r="AX127" s="213"/>
    </row>
    <row r="128" s="127" customFormat="1" ht="100" customHeight="1" spans="1:49">
      <c r="A128" s="156" t="s">
        <v>39</v>
      </c>
      <c r="B128" s="148" t="s">
        <v>274</v>
      </c>
      <c r="C128" s="148" t="s">
        <v>274</v>
      </c>
      <c r="D128" s="148" t="s">
        <v>274</v>
      </c>
      <c r="E128" s="149" t="s">
        <v>274</v>
      </c>
      <c r="F128" s="149" t="s">
        <v>274</v>
      </c>
      <c r="G128" s="149" t="s">
        <v>274</v>
      </c>
      <c r="H128" s="149" t="s">
        <v>274</v>
      </c>
      <c r="I128" s="149" t="s">
        <v>274</v>
      </c>
      <c r="J128" s="148" t="s">
        <v>274</v>
      </c>
      <c r="K128" s="178"/>
      <c r="L128" s="178"/>
      <c r="M128" s="178"/>
      <c r="N128" s="178"/>
      <c r="O128" s="178"/>
      <c r="P128" s="178"/>
      <c r="Q128" s="178"/>
      <c r="R128" s="178"/>
      <c r="S128" s="178"/>
      <c r="T128" s="178"/>
      <c r="U128" s="178"/>
      <c r="V128" s="178"/>
      <c r="W128" s="184"/>
      <c r="X128" s="184"/>
      <c r="Y128" s="184"/>
      <c r="Z128" s="184"/>
      <c r="AA128" s="217"/>
      <c r="AB128" s="217"/>
      <c r="AC128" s="217"/>
      <c r="AD128" s="217"/>
      <c r="AE128" s="217"/>
      <c r="AF128" s="217"/>
      <c r="AG128" s="217"/>
      <c r="AH128" s="218"/>
      <c r="AI128" s="218"/>
      <c r="AJ128" s="218"/>
      <c r="AK128" s="218"/>
      <c r="AL128" s="218"/>
      <c r="AM128" s="218"/>
      <c r="AN128" s="218"/>
      <c r="AO128" s="218"/>
      <c r="AP128" s="218"/>
      <c r="AQ128" s="218"/>
      <c r="AR128" s="218"/>
      <c r="AS128" s="218"/>
      <c r="AT128" s="218"/>
      <c r="AU128" s="218"/>
      <c r="AV128" s="218"/>
      <c r="AW128" s="218"/>
    </row>
  </sheetData>
  <autoFilter ref="A4:AX128"/>
  <mergeCells count="137">
    <mergeCell ref="A1:D1"/>
    <mergeCell ref="A2:AC2"/>
    <mergeCell ref="L3:M3"/>
    <mergeCell ref="O3:V3"/>
    <mergeCell ref="W3:AA3"/>
    <mergeCell ref="A6:J6"/>
    <mergeCell ref="B7:J7"/>
    <mergeCell ref="B8:J8"/>
    <mergeCell ref="B9:J9"/>
    <mergeCell ref="B11:J11"/>
    <mergeCell ref="B13:J13"/>
    <mergeCell ref="B14:J14"/>
    <mergeCell ref="B15:J15"/>
    <mergeCell ref="B17:J17"/>
    <mergeCell ref="B19:J19"/>
    <mergeCell ref="B20:J20"/>
    <mergeCell ref="B21:J21"/>
    <mergeCell ref="B23:J23"/>
    <mergeCell ref="B24:J24"/>
    <mergeCell ref="B28:J28"/>
    <mergeCell ref="B29:J29"/>
    <mergeCell ref="B30:J30"/>
    <mergeCell ref="B31:J31"/>
    <mergeCell ref="B32:J32"/>
    <mergeCell ref="B36:J36"/>
    <mergeCell ref="B37:J37"/>
    <mergeCell ref="B38:J38"/>
    <mergeCell ref="B39:J39"/>
    <mergeCell ref="B44:J44"/>
    <mergeCell ref="B45:J45"/>
    <mergeCell ref="B46:J46"/>
    <mergeCell ref="B47:J47"/>
    <mergeCell ref="B48:J48"/>
    <mergeCell ref="B49:J49"/>
    <mergeCell ref="B50:J50"/>
    <mergeCell ref="B51:J51"/>
    <mergeCell ref="B52:J52"/>
    <mergeCell ref="B54:J54"/>
    <mergeCell ref="B55:J55"/>
    <mergeCell ref="B56:J56"/>
    <mergeCell ref="B57:J57"/>
    <mergeCell ref="B58:J58"/>
    <mergeCell ref="B59:J59"/>
    <mergeCell ref="B60:J60"/>
    <mergeCell ref="B62:J62"/>
    <mergeCell ref="B63:J63"/>
    <mergeCell ref="B64:J64"/>
    <mergeCell ref="B65:J65"/>
    <mergeCell ref="B66:J66"/>
    <mergeCell ref="B67:J67"/>
    <mergeCell ref="B68:J68"/>
    <mergeCell ref="B69:J69"/>
    <mergeCell ref="B70:J70"/>
    <mergeCell ref="B71:J71"/>
    <mergeCell ref="B72:J72"/>
    <mergeCell ref="B73:J73"/>
    <mergeCell ref="B74:J74"/>
    <mergeCell ref="B75:J75"/>
    <mergeCell ref="B76:J76"/>
    <mergeCell ref="B77:J77"/>
    <mergeCell ref="B78:J78"/>
    <mergeCell ref="B79:J79"/>
    <mergeCell ref="B80:J80"/>
    <mergeCell ref="B81:J81"/>
    <mergeCell ref="B84:J84"/>
    <mergeCell ref="B85:J85"/>
    <mergeCell ref="B86:J86"/>
    <mergeCell ref="B87:J87"/>
    <mergeCell ref="B88:J88"/>
    <mergeCell ref="B89:J89"/>
    <mergeCell ref="B90:J90"/>
    <mergeCell ref="B91:J91"/>
    <mergeCell ref="B95:J95"/>
    <mergeCell ref="B96:J96"/>
    <mergeCell ref="B97:J97"/>
    <mergeCell ref="B98:J98"/>
    <mergeCell ref="B99:J99"/>
    <mergeCell ref="B100:J100"/>
    <mergeCell ref="B101:J101"/>
    <mergeCell ref="B102:J102"/>
    <mergeCell ref="B103:J103"/>
    <mergeCell ref="B104:J104"/>
    <mergeCell ref="B105:J105"/>
    <mergeCell ref="B106:J106"/>
    <mergeCell ref="B107:J107"/>
    <mergeCell ref="B108:J108"/>
    <mergeCell ref="B109:J109"/>
    <mergeCell ref="B110:J110"/>
    <mergeCell ref="B111:J111"/>
    <mergeCell ref="B112:J112"/>
    <mergeCell ref="B113:J113"/>
    <mergeCell ref="B114:J114"/>
    <mergeCell ref="B115:J115"/>
    <mergeCell ref="B116:J116"/>
    <mergeCell ref="B118:J118"/>
    <mergeCell ref="B119:J119"/>
    <mergeCell ref="B120:J120"/>
    <mergeCell ref="B121:J121"/>
    <mergeCell ref="B122:J122"/>
    <mergeCell ref="B123:J123"/>
    <mergeCell ref="B124:J124"/>
    <mergeCell ref="B125:J125"/>
    <mergeCell ref="B126:J126"/>
    <mergeCell ref="B128:J128"/>
    <mergeCell ref="A3:A5"/>
    <mergeCell ref="B3:B5"/>
    <mergeCell ref="C3:C5"/>
    <mergeCell ref="D3:D5"/>
    <mergeCell ref="E3:E5"/>
    <mergeCell ref="F3:F5"/>
    <mergeCell ref="G3:G5"/>
    <mergeCell ref="H3:H5"/>
    <mergeCell ref="I3:I5"/>
    <mergeCell ref="J3:J5"/>
    <mergeCell ref="K3:K5"/>
    <mergeCell ref="L4:L5"/>
    <mergeCell ref="M4:M5"/>
    <mergeCell ref="N3:N5"/>
    <mergeCell ref="O4:O5"/>
    <mergeCell ref="P4:P5"/>
    <mergeCell ref="Q4:Q5"/>
    <mergeCell ref="R4:R5"/>
    <mergeCell ref="S4:S5"/>
    <mergeCell ref="T4:T5"/>
    <mergeCell ref="U4:U5"/>
    <mergeCell ref="V4:V5"/>
    <mergeCell ref="W4:W5"/>
    <mergeCell ref="X4:X5"/>
    <mergeCell ref="Y4:Y5"/>
    <mergeCell ref="Z4:Z5"/>
    <mergeCell ref="AA4:AA5"/>
    <mergeCell ref="AB3:AB5"/>
    <mergeCell ref="AC3:AC5"/>
    <mergeCell ref="AD3:AD5"/>
    <mergeCell ref="AE3:AE5"/>
    <mergeCell ref="AF3:AF5"/>
    <mergeCell ref="AG3:AG5"/>
  </mergeCells>
  <conditionalFormatting sqref="E40:F40">
    <cfRule type="expression" dxfId="0" priority="5">
      <formula>AND(COUNTIF(#REF!,E40)+COUNTIF(#REF!,E40)+COUNTIF(#REF!,E40)+COUNTIF(#REF!,E40)+COUNTIF(#REF!,E40)+COUNTIF(#REF!,E40)+COUNTIF(#REF!,E40)+COUNTIF(#REF!,E40)+COUNTIF(#REF!,E40)+COUNTIF(#REF!,E40)+COUNTIF(#REF!,E40)+COUNTIF(#REF!,E40)&gt;1,NOT(ISBLANK(E40)))</formula>
    </cfRule>
  </conditionalFormatting>
  <conditionalFormatting sqref="E41:F41">
    <cfRule type="expression" dxfId="0" priority="4">
      <formula>AND(COUNTIF(#REF!,E41)+COUNTIF(#REF!,E41)+COUNTIF(#REF!,E41)+COUNTIF(#REF!,E41)+COUNTIF(#REF!,E41)+COUNTIF(#REF!,E41)+COUNTIF(#REF!,E41)+COUNTIF(#REF!,E41)+COUNTIF(#REF!,E41)+COUNTIF(#REF!,E41)+COUNTIF(#REF!,E41)+COUNTIF(#REF!,E41)&gt;1,NOT(ISBLANK(E41)))</formula>
    </cfRule>
  </conditionalFormatting>
  <conditionalFormatting sqref="D42:F42">
    <cfRule type="expression" dxfId="0" priority="8">
      <formula>AND(COUNTIF(#REF!,D42)+COUNTIF(#REF!,D42)+COUNTIF(#REF!,D42)+COUNTIF(#REF!,D42)+COUNTIF(#REF!,D42)+COUNTIF(#REF!,D42)+COUNTIF(#REF!,D42)+COUNTIF(#REF!,D42)+COUNTIF(#REF!,D42)+COUNTIF(#REF!,D42)+COUNTIF(#REF!,D42)+COUNTIF(#REF!,D42)&gt;1,NOT(ISBLANK(D42)))</formula>
    </cfRule>
  </conditionalFormatting>
  <conditionalFormatting sqref="D43:F43">
    <cfRule type="expression" dxfId="0" priority="9">
      <formula>AND(COUNTIF(#REF!,D43)+COUNTIF(#REF!,D43)+COUNTIF(#REF!,D43)+COUNTIF(#REF!,D43)+COUNTIF(#REF!,D43)+COUNTIF(#REF!,D43)+COUNTIF(#REF!,D43)+COUNTIF(#REF!,D43)+COUNTIF(#REF!,D43)+COUNTIF(#REF!,D43)+COUNTIF(#REF!,D43)+COUNTIF(#REF!,D43)&gt;1,NOT(ISBLANK(D43)))</formula>
    </cfRule>
  </conditionalFormatting>
  <conditionalFormatting sqref="E82:F82">
    <cfRule type="expression" dxfId="0" priority="7">
      <formula>AND(COUNTIF(#REF!,E82)+COUNTIF(#REF!,E82)+COUNTIF(#REF!,E82)+COUNTIF(#REF!,E82)+COUNTIF(#REF!,E82)+COUNTIF(#REF!,E82)+COUNTIF(#REF!,E82)+COUNTIF(#REF!,E82)+COUNTIF(#REF!,E82)+COUNTIF(#REF!,E82)+COUNTIF(#REF!,E82)+COUNTIF(#REF!,E82)&gt;1,NOT(ISBLANK(E82)))</formula>
    </cfRule>
  </conditionalFormatting>
  <conditionalFormatting sqref="E83:F83">
    <cfRule type="expression" dxfId="0" priority="6">
      <formula>AND(COUNTIF(#REF!,E83)+COUNTIF(#REF!,E83)+COUNTIF(#REF!,E83)+COUNTIF(#REF!,E83)+COUNTIF(#REF!,E83)+COUNTIF(#REF!,E83)+COUNTIF(#REF!,E83)+COUNTIF(#REF!,E83)+COUNTIF(#REF!,E83)+COUNTIF(#REF!,E83)+COUNTIF(#REF!,E83)+COUNTIF(#REF!,E83)&gt;1,NOT(ISBLANK(E83)))</formula>
    </cfRule>
  </conditionalFormatting>
  <conditionalFormatting sqref="E92">
    <cfRule type="expression" dxfId="0" priority="3">
      <formula>AND(COUNTIF(#REF!,E92)+COUNTIF(#REF!,E92)+COUNTIF(#REF!,E92)+COUNTIF(#REF!,E92)+COUNTIF(#REF!,E92)+COUNTIF(#REF!,E92)+COUNTIF(#REF!,E92)+COUNTIF(#REF!,E92)+COUNTIF(#REF!,E92)+COUNTIF(#REF!,E92)+COUNTIF(#REF!,E92)+COUNTIF(#REF!,E92)&gt;1,NOT(ISBLANK(E92)))</formula>
    </cfRule>
  </conditionalFormatting>
  <conditionalFormatting sqref="E93">
    <cfRule type="expression" dxfId="0" priority="2">
      <formula>AND(COUNTIF(#REF!,E93)+COUNTIF(#REF!,E93)+COUNTIF(#REF!,E93)+COUNTIF(#REF!,E93)+COUNTIF(#REF!,E93)+COUNTIF(#REF!,E93)+COUNTIF(#REF!,E93)+COUNTIF(#REF!,E93)+COUNTIF(#REF!,E93)+COUNTIF(#REF!,E93)+COUNTIF(#REF!,E93)+COUNTIF(#REF!,E93)&gt;1,NOT(ISBLANK(E93)))</formula>
    </cfRule>
  </conditionalFormatting>
  <conditionalFormatting sqref="E94">
    <cfRule type="expression" dxfId="0" priority="1">
      <formula>AND(COUNTIF(#REF!,E94)+COUNTIF(#REF!,E94)+COUNTIF(#REF!,E94)+COUNTIF(#REF!,E94)+COUNTIF(#REF!,E94)+COUNTIF(#REF!,E94)+COUNTIF(#REF!,E94)+COUNTIF(#REF!,E94)+COUNTIF(#REF!,E94)+COUNTIF(#REF!,E94)+COUNTIF(#REF!,E94)+COUNTIF(#REF!,E94)&gt;1,NOT(ISBLANK(E94)))</formula>
    </cfRule>
  </conditionalFormatting>
  <conditionalFormatting sqref="D40:D41">
    <cfRule type="expression" dxfId="0" priority="10">
      <formula>AND(COUNTIF(#REF!,D40)+COUNTIF(#REF!,D40)+COUNTIF(#REF!,D40)+COUNTIF(#REF!,D40)+COUNTIF(#REF!,D40)+COUNTIF(#REF!,D40)+COUNTIF(#REF!,D40)+COUNTIF(#REF!,D40)+COUNTIF(#REF!,D40)+COUNTIF(#REF!,D40)+COUNTIF(#REF!,D40)+COUNTIF(#REF!,D40)&gt;1,NOT(ISBLANK(D40)))</formula>
    </cfRule>
  </conditionalFormatting>
  <printOptions horizontalCentered="1"/>
  <pageMargins left="0.0777777777777778" right="0.0777777777777778" top="0.313888888888889" bottom="0.275" header="0.235416666666667" footer="0.196527777777778"/>
  <pageSetup paperSize="8" scale="24" fitToHeight="0" orientation="landscape" horizontalDpi="600"/>
  <headerFooter>
    <oddFooter>&amp;C第 &amp;P 页，共 &amp;N 页</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CM128"/>
  <sheetViews>
    <sheetView view="pageBreakPreview" zoomScale="26" zoomScaleNormal="100" zoomScaleSheetLayoutView="26" workbookViewId="0">
      <pane xSplit="1" ySplit="7" topLeftCell="B114" activePane="bottomRight" state="frozen"/>
      <selection/>
      <selection pane="topRight"/>
      <selection pane="bottomLeft"/>
      <selection pane="bottomRight" activeCell="U12" sqref="U12"/>
    </sheetView>
  </sheetViews>
  <sheetFormatPr defaultColWidth="8.89166666666667" defaultRowHeight="27"/>
  <cols>
    <col min="1" max="1" width="7.75" style="128" customWidth="1"/>
    <col min="2" max="2" width="11.4083333333333" style="129" customWidth="1"/>
    <col min="3" max="3" width="14.1666666666667" style="130" customWidth="1"/>
    <col min="4" max="4" width="34.1666666666667" style="131" customWidth="1"/>
    <col min="5" max="5" width="10.6333333333333" style="129" customWidth="1"/>
    <col min="6" max="6" width="10.5" style="129" customWidth="1"/>
    <col min="7" max="7" width="9.63333333333333" style="128" customWidth="1"/>
    <col min="8" max="8" width="17.1166666666667" style="129" customWidth="1"/>
    <col min="9" max="9" width="24.4416666666667" style="129" customWidth="1"/>
    <col min="10" max="10" width="173.866666666667" style="131" customWidth="1"/>
    <col min="11" max="22" width="19.5166666666667" style="132" customWidth="1"/>
    <col min="23" max="23" width="12.6" style="133" customWidth="1"/>
    <col min="24" max="25" width="12.6" style="129" customWidth="1"/>
    <col min="26" max="26" width="11.7" style="129" customWidth="1"/>
    <col min="27" max="27" width="11.7" style="131" customWidth="1"/>
    <col min="28" max="28" width="102.408333333333" style="131" customWidth="1"/>
    <col min="29" max="29" width="90.9833333333333" style="131" customWidth="1"/>
    <col min="30" max="30" width="28.2" style="131" customWidth="1"/>
    <col min="31" max="31" width="20.9333333333333" style="131" customWidth="1"/>
    <col min="32" max="32" width="16.6583333333333" style="131" customWidth="1"/>
    <col min="33" max="90" width="8.89166666666667" style="134"/>
    <col min="91" max="16384" width="8.89166666666667" style="131"/>
  </cols>
  <sheetData>
    <row r="1" s="116" customFormat="1" ht="39" customHeight="1" spans="1:90">
      <c r="A1" s="135" t="s">
        <v>0</v>
      </c>
      <c r="B1" s="135"/>
      <c r="C1" s="136"/>
      <c r="D1" s="135"/>
      <c r="E1" s="137"/>
      <c r="F1" s="137"/>
      <c r="G1" s="138"/>
      <c r="H1" s="138"/>
      <c r="I1" s="138"/>
      <c r="J1" s="135" t="s">
        <v>1</v>
      </c>
      <c r="K1" s="168"/>
      <c r="L1" s="169"/>
      <c r="M1" s="169"/>
      <c r="N1" s="169"/>
      <c r="O1" s="169"/>
      <c r="P1" s="169"/>
      <c r="Q1" s="169"/>
      <c r="R1" s="169"/>
      <c r="S1" s="169"/>
      <c r="T1" s="169"/>
      <c r="U1" s="169"/>
      <c r="V1" s="169"/>
      <c r="X1" s="138"/>
      <c r="Y1" s="138"/>
      <c r="Z1" s="138"/>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row>
    <row r="2" s="117" customFormat="1" ht="63" customHeight="1" spans="1:90">
      <c r="A2" s="139" t="s">
        <v>2</v>
      </c>
      <c r="B2" s="139"/>
      <c r="C2" s="140"/>
      <c r="D2" s="139"/>
      <c r="E2" s="139"/>
      <c r="F2" s="139"/>
      <c r="G2" s="139"/>
      <c r="H2" s="139"/>
      <c r="I2" s="139"/>
      <c r="J2" s="139"/>
      <c r="K2" s="170"/>
      <c r="L2" s="170"/>
      <c r="M2" s="170"/>
      <c r="N2" s="170"/>
      <c r="O2" s="170"/>
      <c r="P2" s="170"/>
      <c r="Q2" s="170"/>
      <c r="R2" s="170"/>
      <c r="S2" s="170"/>
      <c r="T2" s="170"/>
      <c r="U2" s="170"/>
      <c r="V2" s="170"/>
      <c r="W2" s="139"/>
      <c r="X2" s="139"/>
      <c r="Y2" s="139"/>
      <c r="Z2" s="139"/>
      <c r="AA2" s="139"/>
      <c r="AB2" s="139"/>
      <c r="AC2" s="139"/>
      <c r="AD2" s="187"/>
      <c r="AE2" s="187"/>
      <c r="AF2" s="187"/>
      <c r="AG2" s="196"/>
      <c r="AH2" s="196"/>
      <c r="AI2" s="196"/>
      <c r="AJ2" s="196"/>
      <c r="AK2" s="196"/>
      <c r="AL2" s="196"/>
      <c r="AM2" s="196"/>
      <c r="AN2" s="196"/>
      <c r="AO2" s="196"/>
      <c r="AP2" s="196"/>
      <c r="AQ2" s="196"/>
      <c r="AR2" s="196"/>
      <c r="AS2" s="196"/>
      <c r="AT2" s="196"/>
      <c r="AU2" s="196"/>
      <c r="AV2" s="196"/>
      <c r="AW2" s="196"/>
      <c r="AX2" s="196"/>
      <c r="AY2" s="196"/>
      <c r="AZ2" s="196"/>
      <c r="BA2" s="196"/>
      <c r="BB2" s="196"/>
      <c r="BC2" s="196"/>
      <c r="BD2" s="196"/>
      <c r="BE2" s="196"/>
      <c r="BF2" s="196"/>
      <c r="BG2" s="196"/>
      <c r="BH2" s="196"/>
      <c r="BI2" s="196"/>
      <c r="BJ2" s="196"/>
      <c r="BK2" s="196"/>
      <c r="BL2" s="196"/>
      <c r="BM2" s="196"/>
      <c r="BN2" s="196"/>
      <c r="BO2" s="196"/>
      <c r="BP2" s="196"/>
      <c r="BQ2" s="196"/>
      <c r="BR2" s="196"/>
      <c r="BS2" s="196"/>
      <c r="BT2" s="196"/>
      <c r="BU2" s="196"/>
      <c r="BV2" s="196"/>
      <c r="BW2" s="196"/>
      <c r="BX2" s="196"/>
      <c r="BY2" s="196"/>
      <c r="BZ2" s="196"/>
      <c r="CA2" s="196"/>
      <c r="CB2" s="196"/>
      <c r="CC2" s="196"/>
      <c r="CD2" s="196"/>
      <c r="CE2" s="196"/>
      <c r="CF2" s="196"/>
      <c r="CG2" s="196"/>
      <c r="CH2" s="196"/>
      <c r="CI2" s="196"/>
      <c r="CJ2" s="196"/>
      <c r="CK2" s="196"/>
      <c r="CL2" s="196"/>
    </row>
    <row r="3" s="118" customFormat="1" ht="150" customHeight="1" spans="1:90">
      <c r="A3" s="141" t="s">
        <v>3</v>
      </c>
      <c r="B3" s="141" t="s">
        <v>4</v>
      </c>
      <c r="C3" s="142" t="s">
        <v>5</v>
      </c>
      <c r="D3" s="141" t="s">
        <v>6</v>
      </c>
      <c r="E3" s="141" t="s">
        <v>7</v>
      </c>
      <c r="F3" s="141" t="s">
        <v>8</v>
      </c>
      <c r="G3" s="141" t="s">
        <v>9</v>
      </c>
      <c r="H3" s="141" t="s">
        <v>10</v>
      </c>
      <c r="I3" s="141" t="s">
        <v>11</v>
      </c>
      <c r="J3" s="141" t="s">
        <v>12</v>
      </c>
      <c r="K3" s="141" t="s">
        <v>13</v>
      </c>
      <c r="L3" s="141" t="s">
        <v>14</v>
      </c>
      <c r="M3" s="141"/>
      <c r="N3" s="141" t="s">
        <v>15</v>
      </c>
      <c r="O3" s="142" t="s">
        <v>16</v>
      </c>
      <c r="P3" s="142"/>
      <c r="Q3" s="142"/>
      <c r="R3" s="142"/>
      <c r="S3" s="142"/>
      <c r="T3" s="142"/>
      <c r="U3" s="142"/>
      <c r="V3" s="142"/>
      <c r="W3" s="182" t="s">
        <v>17</v>
      </c>
      <c r="X3" s="182"/>
      <c r="Y3" s="182"/>
      <c r="Z3" s="182"/>
      <c r="AA3" s="182"/>
      <c r="AB3" s="182" t="s">
        <v>18</v>
      </c>
      <c r="AC3" s="182" t="s">
        <v>19</v>
      </c>
      <c r="AD3" s="182" t="s">
        <v>20</v>
      </c>
      <c r="AE3" s="182" t="s">
        <v>21</v>
      </c>
      <c r="AF3" s="182" t="s">
        <v>22</v>
      </c>
      <c r="AG3" s="197"/>
      <c r="AH3" s="198"/>
      <c r="AI3" s="198"/>
      <c r="AJ3" s="198"/>
      <c r="AK3" s="198"/>
      <c r="AL3" s="198"/>
      <c r="AM3" s="198"/>
      <c r="AN3" s="198"/>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c r="BP3" s="198"/>
      <c r="BQ3" s="198"/>
      <c r="BR3" s="198"/>
      <c r="BS3" s="198"/>
      <c r="BT3" s="198"/>
      <c r="BU3" s="198"/>
      <c r="BV3" s="198"/>
      <c r="BW3" s="198"/>
      <c r="BX3" s="198"/>
      <c r="BY3" s="198"/>
      <c r="BZ3" s="198"/>
      <c r="CA3" s="198"/>
      <c r="CB3" s="198"/>
      <c r="CC3" s="198"/>
      <c r="CD3" s="198"/>
      <c r="CE3" s="198"/>
      <c r="CF3" s="198"/>
      <c r="CG3" s="198"/>
      <c r="CH3" s="198"/>
      <c r="CI3" s="198"/>
      <c r="CJ3" s="198"/>
      <c r="CK3" s="198"/>
      <c r="CL3" s="198"/>
    </row>
    <row r="4" s="118" customFormat="1" ht="150" customHeight="1" spans="1:90">
      <c r="A4" s="141"/>
      <c r="B4" s="141"/>
      <c r="C4" s="142"/>
      <c r="D4" s="141"/>
      <c r="E4" s="141"/>
      <c r="F4" s="141"/>
      <c r="G4" s="141"/>
      <c r="H4" s="141"/>
      <c r="I4" s="141"/>
      <c r="J4" s="141"/>
      <c r="K4" s="141"/>
      <c r="L4" s="141" t="s">
        <v>23</v>
      </c>
      <c r="M4" s="141" t="s">
        <v>24</v>
      </c>
      <c r="N4" s="141"/>
      <c r="O4" s="141" t="s">
        <v>25</v>
      </c>
      <c r="P4" s="171" t="s">
        <v>26</v>
      </c>
      <c r="Q4" s="141" t="s">
        <v>359</v>
      </c>
      <c r="R4" s="141" t="s">
        <v>28</v>
      </c>
      <c r="S4" s="141" t="s">
        <v>29</v>
      </c>
      <c r="T4" s="141" t="s">
        <v>30</v>
      </c>
      <c r="U4" s="141" t="s">
        <v>31</v>
      </c>
      <c r="V4" s="141" t="s">
        <v>32</v>
      </c>
      <c r="W4" s="182" t="s">
        <v>33</v>
      </c>
      <c r="X4" s="182" t="s">
        <v>34</v>
      </c>
      <c r="Y4" s="182" t="s">
        <v>360</v>
      </c>
      <c r="Z4" s="182" t="s">
        <v>36</v>
      </c>
      <c r="AA4" s="182" t="s">
        <v>37</v>
      </c>
      <c r="AB4" s="182"/>
      <c r="AC4" s="182"/>
      <c r="AD4" s="182"/>
      <c r="AE4" s="182"/>
      <c r="AF4" s="182"/>
      <c r="AG4" s="199"/>
      <c r="AH4" s="198"/>
      <c r="AI4" s="198"/>
      <c r="AJ4" s="198"/>
      <c r="AK4" s="198"/>
      <c r="AL4" s="198"/>
      <c r="AM4" s="198"/>
      <c r="AN4" s="198"/>
      <c r="AO4" s="198"/>
      <c r="AP4" s="198"/>
      <c r="AQ4" s="198"/>
      <c r="AR4" s="198"/>
      <c r="AS4" s="198"/>
      <c r="AT4" s="198"/>
      <c r="AU4" s="198"/>
      <c r="AV4" s="198"/>
      <c r="AW4" s="198"/>
      <c r="AX4" s="198"/>
      <c r="AY4" s="198"/>
      <c r="AZ4" s="198"/>
      <c r="BA4" s="198"/>
      <c r="BB4" s="198"/>
      <c r="BC4" s="198"/>
      <c r="BD4" s="198"/>
      <c r="BE4" s="198"/>
      <c r="BF4" s="198"/>
      <c r="BG4" s="198"/>
      <c r="BH4" s="198"/>
      <c r="BI4" s="198"/>
      <c r="BJ4" s="198"/>
      <c r="BK4" s="198"/>
      <c r="BL4" s="198"/>
      <c r="BM4" s="198"/>
      <c r="BN4" s="198"/>
      <c r="BO4" s="198"/>
      <c r="BP4" s="198"/>
      <c r="BQ4" s="198"/>
      <c r="BR4" s="198"/>
      <c r="BS4" s="198"/>
      <c r="BT4" s="198"/>
      <c r="BU4" s="198"/>
      <c r="BV4" s="198"/>
      <c r="BW4" s="198"/>
      <c r="BX4" s="198"/>
      <c r="BY4" s="198"/>
      <c r="BZ4" s="198"/>
      <c r="CA4" s="198"/>
      <c r="CB4" s="198"/>
      <c r="CC4" s="198"/>
      <c r="CD4" s="198"/>
      <c r="CE4" s="198"/>
      <c r="CF4" s="198"/>
      <c r="CG4" s="198"/>
      <c r="CH4" s="198"/>
      <c r="CI4" s="198"/>
      <c r="CJ4" s="198"/>
      <c r="CK4" s="198"/>
      <c r="CL4" s="198"/>
    </row>
    <row r="5" s="119" customFormat="1" ht="29" customHeight="1" spans="1:90">
      <c r="A5" s="143"/>
      <c r="B5" s="143"/>
      <c r="C5" s="144"/>
      <c r="D5" s="143"/>
      <c r="E5" s="143"/>
      <c r="F5" s="143"/>
      <c r="G5" s="143"/>
      <c r="H5" s="143"/>
      <c r="I5" s="143"/>
      <c r="J5" s="143"/>
      <c r="K5" s="143"/>
      <c r="L5" s="143"/>
      <c r="M5" s="143"/>
      <c r="N5" s="143"/>
      <c r="O5" s="143"/>
      <c r="P5" s="172"/>
      <c r="Q5" s="143"/>
      <c r="R5" s="143"/>
      <c r="S5" s="143"/>
      <c r="T5" s="143"/>
      <c r="U5" s="143"/>
      <c r="V5" s="143"/>
      <c r="W5" s="143"/>
      <c r="X5" s="143"/>
      <c r="Y5" s="143"/>
      <c r="Z5" s="143"/>
      <c r="AA5" s="143"/>
      <c r="AB5" s="143"/>
      <c r="AC5" s="143"/>
      <c r="AD5" s="143"/>
      <c r="AE5" s="143"/>
      <c r="AF5" s="143"/>
      <c r="AG5" s="200"/>
      <c r="AH5" s="201"/>
      <c r="AI5" s="201"/>
      <c r="AJ5" s="201"/>
      <c r="AK5" s="201"/>
      <c r="AL5" s="201"/>
      <c r="AM5" s="201"/>
      <c r="AN5" s="201"/>
      <c r="AO5" s="201"/>
      <c r="AP5" s="201"/>
      <c r="AQ5" s="201"/>
      <c r="AR5" s="201"/>
      <c r="AS5" s="201"/>
      <c r="AT5" s="201"/>
      <c r="AU5" s="201"/>
      <c r="AV5" s="201"/>
      <c r="AW5" s="201"/>
      <c r="AX5" s="201"/>
      <c r="AY5" s="201"/>
      <c r="AZ5" s="201"/>
      <c r="BA5" s="201"/>
      <c r="BB5" s="201"/>
      <c r="BC5" s="201"/>
      <c r="BD5" s="201"/>
      <c r="BE5" s="201"/>
      <c r="BF5" s="201"/>
      <c r="BG5" s="201"/>
      <c r="BH5" s="201"/>
      <c r="BI5" s="201"/>
      <c r="BJ5" s="201"/>
      <c r="BK5" s="201"/>
      <c r="BL5" s="201"/>
      <c r="BM5" s="201"/>
      <c r="BN5" s="201"/>
      <c r="BO5" s="201"/>
      <c r="BP5" s="201"/>
      <c r="BQ5" s="201"/>
      <c r="BR5" s="201"/>
      <c r="BS5" s="201"/>
      <c r="BT5" s="201"/>
      <c r="BU5" s="201"/>
      <c r="BV5" s="201"/>
      <c r="BW5" s="201"/>
      <c r="BX5" s="201"/>
      <c r="BY5" s="201"/>
      <c r="BZ5" s="201"/>
      <c r="CA5" s="201"/>
      <c r="CB5" s="201"/>
      <c r="CC5" s="201"/>
      <c r="CD5" s="201"/>
      <c r="CE5" s="201"/>
      <c r="CF5" s="201"/>
      <c r="CG5" s="201"/>
      <c r="CH5" s="201"/>
      <c r="CI5" s="201"/>
      <c r="CJ5" s="201"/>
      <c r="CK5" s="201"/>
      <c r="CL5" s="201"/>
    </row>
    <row r="6" s="118" customFormat="1" ht="100" customHeight="1" spans="1:90">
      <c r="A6" s="145" t="s">
        <v>38</v>
      </c>
      <c r="B6" s="146"/>
      <c r="C6" s="146"/>
      <c r="D6" s="146"/>
      <c r="E6" s="146"/>
      <c r="F6" s="146"/>
      <c r="G6" s="146"/>
      <c r="H6" s="146"/>
      <c r="I6" s="146"/>
      <c r="J6" s="173"/>
      <c r="K6" s="141">
        <f t="shared" ref="K6:V6" si="0">K7+K57+K75+K104+K112+K120+K123+K128</f>
        <v>13360.251</v>
      </c>
      <c r="L6" s="141">
        <f t="shared" si="0"/>
        <v>19691</v>
      </c>
      <c r="M6" s="141">
        <f t="shared" si="0"/>
        <v>50401</v>
      </c>
      <c r="N6" s="141">
        <f t="shared" si="0"/>
        <v>16131.41</v>
      </c>
      <c r="O6" s="141">
        <f t="shared" si="0"/>
        <v>10202</v>
      </c>
      <c r="P6" s="141">
        <f t="shared" si="0"/>
        <v>5229.41</v>
      </c>
      <c r="Q6" s="141">
        <f t="shared" si="0"/>
        <v>0</v>
      </c>
      <c r="R6" s="141">
        <f t="shared" si="0"/>
        <v>0</v>
      </c>
      <c r="S6" s="141">
        <f t="shared" si="0"/>
        <v>0</v>
      </c>
      <c r="T6" s="141">
        <f t="shared" si="0"/>
        <v>700</v>
      </c>
      <c r="U6" s="141">
        <f t="shared" si="0"/>
        <v>0</v>
      </c>
      <c r="V6" s="141">
        <f t="shared" si="0"/>
        <v>0</v>
      </c>
      <c r="W6" s="183"/>
      <c r="X6" s="183"/>
      <c r="Y6" s="183"/>
      <c r="Z6" s="183"/>
      <c r="AA6" s="183"/>
      <c r="AB6" s="182"/>
      <c r="AC6" s="182"/>
      <c r="AD6" s="182"/>
      <c r="AE6" s="182"/>
      <c r="AF6" s="182"/>
      <c r="AG6" s="182"/>
      <c r="AH6" s="198"/>
      <c r="AI6" s="198"/>
      <c r="AJ6" s="198"/>
      <c r="AK6" s="198"/>
      <c r="AL6" s="198"/>
      <c r="AM6" s="198"/>
      <c r="AN6" s="198"/>
      <c r="AO6" s="198"/>
      <c r="AP6" s="198"/>
      <c r="AQ6" s="198"/>
      <c r="AR6" s="198"/>
      <c r="AS6" s="198"/>
      <c r="AT6" s="198"/>
      <c r="AU6" s="198"/>
      <c r="AV6" s="198"/>
      <c r="AW6" s="198"/>
      <c r="AX6" s="198"/>
      <c r="AY6" s="198"/>
      <c r="AZ6" s="198"/>
      <c r="BA6" s="198"/>
      <c r="BB6" s="198"/>
      <c r="BC6" s="198"/>
      <c r="BD6" s="198"/>
      <c r="BE6" s="198"/>
      <c r="BF6" s="198"/>
      <c r="BG6" s="198"/>
      <c r="BH6" s="198"/>
      <c r="BI6" s="198"/>
      <c r="BJ6" s="198"/>
      <c r="BK6" s="198"/>
      <c r="BL6" s="198"/>
      <c r="BM6" s="198"/>
      <c r="BN6" s="198"/>
      <c r="BO6" s="198"/>
      <c r="BP6" s="198"/>
      <c r="BQ6" s="198"/>
      <c r="BR6" s="198"/>
      <c r="BS6" s="198"/>
      <c r="BT6" s="198"/>
      <c r="BU6" s="198"/>
      <c r="BV6" s="198"/>
      <c r="BW6" s="198"/>
      <c r="BX6" s="198"/>
      <c r="BY6" s="198"/>
      <c r="BZ6" s="198"/>
      <c r="CA6" s="198"/>
      <c r="CB6" s="198"/>
      <c r="CC6" s="198"/>
      <c r="CD6" s="198"/>
      <c r="CE6" s="198"/>
      <c r="CF6" s="198"/>
      <c r="CG6" s="198"/>
      <c r="CH6" s="198"/>
      <c r="CI6" s="198"/>
      <c r="CJ6" s="198"/>
      <c r="CK6" s="198"/>
      <c r="CL6" s="198"/>
    </row>
    <row r="7" s="120" customFormat="1" ht="100" customHeight="1" spans="1:90">
      <c r="A7" s="147" t="s">
        <v>39</v>
      </c>
      <c r="B7" s="148" t="s">
        <v>40</v>
      </c>
      <c r="C7" s="148"/>
      <c r="D7" s="148"/>
      <c r="E7" s="149"/>
      <c r="F7" s="149"/>
      <c r="G7" s="149"/>
      <c r="H7" s="149"/>
      <c r="I7" s="149"/>
      <c r="J7" s="148"/>
      <c r="K7" s="174">
        <f t="shared" ref="K7:V7" si="1">K8+K19+K30+K38+K50+K45</f>
        <v>8493.394</v>
      </c>
      <c r="L7" s="174">
        <f t="shared" si="1"/>
        <v>11077</v>
      </c>
      <c r="M7" s="174">
        <f t="shared" si="1"/>
        <v>36340</v>
      </c>
      <c r="N7" s="174">
        <f t="shared" si="1"/>
        <v>7610</v>
      </c>
      <c r="O7" s="174">
        <f t="shared" si="1"/>
        <v>6800</v>
      </c>
      <c r="P7" s="174">
        <f t="shared" si="1"/>
        <v>810</v>
      </c>
      <c r="Q7" s="174">
        <f t="shared" si="1"/>
        <v>0</v>
      </c>
      <c r="R7" s="174">
        <f t="shared" si="1"/>
        <v>0</v>
      </c>
      <c r="S7" s="174">
        <f t="shared" si="1"/>
        <v>0</v>
      </c>
      <c r="T7" s="174">
        <f t="shared" si="1"/>
        <v>0</v>
      </c>
      <c r="U7" s="174">
        <f t="shared" si="1"/>
        <v>0</v>
      </c>
      <c r="V7" s="174">
        <f t="shared" si="1"/>
        <v>0</v>
      </c>
      <c r="W7" s="183"/>
      <c r="X7" s="183"/>
      <c r="Y7" s="183"/>
      <c r="Z7" s="183"/>
      <c r="AA7" s="188"/>
      <c r="AB7" s="189"/>
      <c r="AC7" s="189"/>
      <c r="AD7" s="189"/>
      <c r="AE7" s="189"/>
      <c r="AF7" s="189"/>
      <c r="AG7" s="202"/>
      <c r="AH7" s="203"/>
      <c r="AI7" s="203"/>
      <c r="AJ7" s="203"/>
      <c r="AK7" s="203"/>
      <c r="AL7" s="203"/>
      <c r="AM7" s="203"/>
      <c r="AN7" s="203"/>
      <c r="AO7" s="203"/>
      <c r="AP7" s="203"/>
      <c r="AQ7" s="203"/>
      <c r="AR7" s="203"/>
      <c r="AS7" s="203"/>
      <c r="AT7" s="203"/>
      <c r="AU7" s="203"/>
      <c r="AV7" s="203"/>
      <c r="AW7" s="203"/>
      <c r="AX7" s="203"/>
      <c r="AY7" s="203"/>
      <c r="AZ7" s="203"/>
      <c r="BA7" s="203"/>
      <c r="BB7" s="203"/>
      <c r="BC7" s="203"/>
      <c r="BD7" s="203"/>
      <c r="BE7" s="203"/>
      <c r="BF7" s="203"/>
      <c r="BG7" s="203"/>
      <c r="BH7" s="203"/>
      <c r="BI7" s="203"/>
      <c r="BJ7" s="203"/>
      <c r="BK7" s="203"/>
      <c r="BL7" s="203"/>
      <c r="BM7" s="203"/>
      <c r="BN7" s="203"/>
      <c r="BO7" s="203"/>
      <c r="BP7" s="203"/>
      <c r="BQ7" s="203"/>
      <c r="BR7" s="203"/>
      <c r="BS7" s="203"/>
      <c r="BT7" s="203"/>
      <c r="BU7" s="203"/>
      <c r="BV7" s="203"/>
      <c r="BW7" s="203"/>
      <c r="BX7" s="203"/>
      <c r="BY7" s="203"/>
      <c r="BZ7" s="203"/>
      <c r="CA7" s="203"/>
      <c r="CB7" s="203"/>
      <c r="CC7" s="203"/>
      <c r="CD7" s="203"/>
      <c r="CE7" s="203"/>
      <c r="CF7" s="203"/>
      <c r="CG7" s="203"/>
      <c r="CH7" s="203"/>
      <c r="CI7" s="203"/>
      <c r="CJ7" s="203"/>
      <c r="CK7" s="203"/>
      <c r="CL7" s="203"/>
    </row>
    <row r="8" s="120" customFormat="1" ht="100" customHeight="1" spans="1:90">
      <c r="A8" s="147" t="s">
        <v>41</v>
      </c>
      <c r="B8" s="150" t="s">
        <v>42</v>
      </c>
      <c r="C8" s="150"/>
      <c r="D8" s="150"/>
      <c r="E8" s="149"/>
      <c r="F8" s="149"/>
      <c r="G8" s="149"/>
      <c r="H8" s="149"/>
      <c r="I8" s="149"/>
      <c r="J8" s="150"/>
      <c r="K8" s="174">
        <f t="shared" ref="K8:V8" si="2">K9+K11+K13+K14+K15+K17</f>
        <v>4575</v>
      </c>
      <c r="L8" s="174">
        <f t="shared" si="2"/>
        <v>4575</v>
      </c>
      <c r="M8" s="174">
        <f t="shared" si="2"/>
        <v>18741</v>
      </c>
      <c r="N8" s="174">
        <f t="shared" si="2"/>
        <v>2500</v>
      </c>
      <c r="O8" s="174">
        <f t="shared" si="2"/>
        <v>2500</v>
      </c>
      <c r="P8" s="174">
        <f t="shared" si="2"/>
        <v>0</v>
      </c>
      <c r="Q8" s="174">
        <f t="shared" si="2"/>
        <v>0</v>
      </c>
      <c r="R8" s="174">
        <f t="shared" si="2"/>
        <v>0</v>
      </c>
      <c r="S8" s="174">
        <f t="shared" si="2"/>
        <v>0</v>
      </c>
      <c r="T8" s="174">
        <f t="shared" si="2"/>
        <v>0</v>
      </c>
      <c r="U8" s="174">
        <f t="shared" si="2"/>
        <v>0</v>
      </c>
      <c r="V8" s="174">
        <f t="shared" si="2"/>
        <v>0</v>
      </c>
      <c r="W8" s="183"/>
      <c r="X8" s="183"/>
      <c r="Y8" s="183"/>
      <c r="Z8" s="183"/>
      <c r="AA8" s="188"/>
      <c r="AB8" s="189"/>
      <c r="AC8" s="189"/>
      <c r="AD8" s="189"/>
      <c r="AE8" s="189"/>
      <c r="AF8" s="189"/>
      <c r="AG8" s="202"/>
      <c r="AH8" s="203"/>
      <c r="AI8" s="203"/>
      <c r="AJ8" s="203"/>
      <c r="AK8" s="203"/>
      <c r="AL8" s="203"/>
      <c r="AM8" s="203"/>
      <c r="AN8" s="203"/>
      <c r="AO8" s="203"/>
      <c r="AP8" s="203"/>
      <c r="AQ8" s="203"/>
      <c r="AR8" s="203"/>
      <c r="AS8" s="203"/>
      <c r="AT8" s="203"/>
      <c r="AU8" s="203"/>
      <c r="AV8" s="203"/>
      <c r="AW8" s="203"/>
      <c r="AX8" s="203"/>
      <c r="AY8" s="203"/>
      <c r="AZ8" s="203"/>
      <c r="BA8" s="203"/>
      <c r="BB8" s="203"/>
      <c r="BC8" s="203"/>
      <c r="BD8" s="203"/>
      <c r="BE8" s="203"/>
      <c r="BF8" s="203"/>
      <c r="BG8" s="203"/>
      <c r="BH8" s="203"/>
      <c r="BI8" s="203"/>
      <c r="BJ8" s="203"/>
      <c r="BK8" s="203"/>
      <c r="BL8" s="203"/>
      <c r="BM8" s="203"/>
      <c r="BN8" s="203"/>
      <c r="BO8" s="203"/>
      <c r="BP8" s="203"/>
      <c r="BQ8" s="203"/>
      <c r="BR8" s="203"/>
      <c r="BS8" s="203"/>
      <c r="BT8" s="203"/>
      <c r="BU8" s="203"/>
      <c r="BV8" s="203"/>
      <c r="BW8" s="203"/>
      <c r="BX8" s="203"/>
      <c r="BY8" s="203"/>
      <c r="BZ8" s="203"/>
      <c r="CA8" s="203"/>
      <c r="CB8" s="203"/>
      <c r="CC8" s="203"/>
      <c r="CD8" s="203"/>
      <c r="CE8" s="203"/>
      <c r="CF8" s="203"/>
      <c r="CG8" s="203"/>
      <c r="CH8" s="203"/>
      <c r="CI8" s="203"/>
      <c r="CJ8" s="203"/>
      <c r="CK8" s="203"/>
      <c r="CL8" s="203"/>
    </row>
    <row r="9" s="120" customFormat="1" ht="100" customHeight="1" spans="1:90">
      <c r="A9" s="147" t="s">
        <v>58</v>
      </c>
      <c r="B9" s="150" t="s">
        <v>59</v>
      </c>
      <c r="C9" s="150"/>
      <c r="D9" s="150"/>
      <c r="E9" s="149"/>
      <c r="F9" s="149"/>
      <c r="G9" s="149"/>
      <c r="H9" s="149"/>
      <c r="I9" s="149"/>
      <c r="J9" s="150"/>
      <c r="K9" s="174">
        <f t="shared" ref="K9:V9" si="3">SUM(K10)</f>
        <v>350</v>
      </c>
      <c r="L9" s="174">
        <f t="shared" si="3"/>
        <v>350</v>
      </c>
      <c r="M9" s="174">
        <f t="shared" si="3"/>
        <v>1598</v>
      </c>
      <c r="N9" s="174">
        <f t="shared" si="3"/>
        <v>39</v>
      </c>
      <c r="O9" s="174">
        <f t="shared" si="3"/>
        <v>39</v>
      </c>
      <c r="P9" s="174">
        <f t="shared" si="3"/>
        <v>0</v>
      </c>
      <c r="Q9" s="174">
        <f t="shared" si="3"/>
        <v>0</v>
      </c>
      <c r="R9" s="174">
        <f t="shared" si="3"/>
        <v>0</v>
      </c>
      <c r="S9" s="174">
        <f t="shared" si="3"/>
        <v>0</v>
      </c>
      <c r="T9" s="174">
        <f t="shared" si="3"/>
        <v>0</v>
      </c>
      <c r="U9" s="174">
        <f t="shared" si="3"/>
        <v>0</v>
      </c>
      <c r="V9" s="174">
        <f t="shared" si="3"/>
        <v>0</v>
      </c>
      <c r="W9" s="183"/>
      <c r="X9" s="183"/>
      <c r="Y9" s="183"/>
      <c r="Z9" s="183"/>
      <c r="AA9" s="188"/>
      <c r="AB9" s="189"/>
      <c r="AC9" s="189"/>
      <c r="AD9" s="189"/>
      <c r="AE9" s="189"/>
      <c r="AF9" s="189"/>
      <c r="AG9" s="202"/>
      <c r="AH9" s="203"/>
      <c r="AI9" s="203"/>
      <c r="AJ9" s="203"/>
      <c r="AK9" s="203"/>
      <c r="AL9" s="203"/>
      <c r="AM9" s="203"/>
      <c r="AN9" s="203"/>
      <c r="AO9" s="203"/>
      <c r="AP9" s="203"/>
      <c r="AQ9" s="203"/>
      <c r="AR9" s="203"/>
      <c r="AS9" s="203"/>
      <c r="AT9" s="203"/>
      <c r="AU9" s="203"/>
      <c r="AV9" s="203"/>
      <c r="AW9" s="203"/>
      <c r="AX9" s="203"/>
      <c r="AY9" s="203"/>
      <c r="AZ9" s="203"/>
      <c r="BA9" s="203"/>
      <c r="BB9" s="203"/>
      <c r="BC9" s="203"/>
      <c r="BD9" s="203"/>
      <c r="BE9" s="203"/>
      <c r="BF9" s="203"/>
      <c r="BG9" s="203"/>
      <c r="BH9" s="203"/>
      <c r="BI9" s="203"/>
      <c r="BJ9" s="203"/>
      <c r="BK9" s="203"/>
      <c r="BL9" s="203"/>
      <c r="BM9" s="203"/>
      <c r="BN9" s="203"/>
      <c r="BO9" s="203"/>
      <c r="BP9" s="203"/>
      <c r="BQ9" s="203"/>
      <c r="BR9" s="203"/>
      <c r="BS9" s="203"/>
      <c r="BT9" s="203"/>
      <c r="BU9" s="203"/>
      <c r="BV9" s="203"/>
      <c r="BW9" s="203"/>
      <c r="BX9" s="203"/>
      <c r="BY9" s="203"/>
      <c r="BZ9" s="203"/>
      <c r="CA9" s="203"/>
      <c r="CB9" s="203"/>
      <c r="CC9" s="203"/>
      <c r="CD9" s="203"/>
      <c r="CE9" s="203"/>
      <c r="CF9" s="203"/>
      <c r="CG9" s="203"/>
      <c r="CH9" s="203"/>
      <c r="CI9" s="203"/>
      <c r="CJ9" s="203"/>
      <c r="CK9" s="203"/>
      <c r="CL9" s="203"/>
    </row>
    <row r="10" s="121" customFormat="1" ht="353" customHeight="1" spans="1:91">
      <c r="A10" s="151">
        <v>1</v>
      </c>
      <c r="B10" s="152" t="s">
        <v>361</v>
      </c>
      <c r="C10" s="152">
        <v>2025</v>
      </c>
      <c r="D10" s="153" t="s">
        <v>362</v>
      </c>
      <c r="E10" s="154" t="s">
        <v>40</v>
      </c>
      <c r="F10" s="154" t="s">
        <v>46</v>
      </c>
      <c r="G10" s="152" t="s">
        <v>47</v>
      </c>
      <c r="H10" s="152" t="s">
        <v>48</v>
      </c>
      <c r="I10" s="152" t="s">
        <v>49</v>
      </c>
      <c r="J10" s="153" t="s">
        <v>363</v>
      </c>
      <c r="K10" s="175">
        <v>350</v>
      </c>
      <c r="L10" s="175">
        <v>350</v>
      </c>
      <c r="M10" s="175">
        <v>1598</v>
      </c>
      <c r="N10" s="175">
        <v>39</v>
      </c>
      <c r="O10" s="175">
        <v>39</v>
      </c>
      <c r="P10" s="175"/>
      <c r="Q10" s="175"/>
      <c r="R10" s="175"/>
      <c r="S10" s="175"/>
      <c r="T10" s="175"/>
      <c r="U10" s="175"/>
      <c r="V10" s="175"/>
      <c r="W10" s="152" t="s">
        <v>48</v>
      </c>
      <c r="X10" s="152" t="s">
        <v>364</v>
      </c>
      <c r="Y10" s="152" t="s">
        <v>72</v>
      </c>
      <c r="Z10" s="152" t="s">
        <v>54</v>
      </c>
      <c r="AA10" s="175" t="s">
        <v>55</v>
      </c>
      <c r="AB10" s="152" t="s">
        <v>365</v>
      </c>
      <c r="AC10" s="152" t="s">
        <v>366</v>
      </c>
      <c r="AD10" s="175" t="s">
        <v>402</v>
      </c>
      <c r="AE10" s="152" t="s">
        <v>403</v>
      </c>
      <c r="AF10" s="152" t="s">
        <v>367</v>
      </c>
      <c r="AG10" s="204"/>
      <c r="AH10" s="205"/>
      <c r="AI10" s="205"/>
      <c r="AJ10" s="205"/>
      <c r="AK10" s="205"/>
      <c r="AL10" s="205"/>
      <c r="AM10" s="205"/>
      <c r="AN10" s="205"/>
      <c r="AO10" s="205"/>
      <c r="AP10" s="205"/>
      <c r="AQ10" s="205"/>
      <c r="AR10" s="205"/>
      <c r="AS10" s="205"/>
      <c r="AT10" s="205"/>
      <c r="AU10" s="205"/>
      <c r="AV10" s="205"/>
      <c r="AW10" s="205"/>
      <c r="AX10" s="205"/>
      <c r="AY10" s="205"/>
      <c r="AZ10" s="205"/>
      <c r="BA10" s="205"/>
      <c r="BB10" s="205"/>
      <c r="BC10" s="205"/>
      <c r="BD10" s="205"/>
      <c r="BE10" s="205"/>
      <c r="BF10" s="205"/>
      <c r="BG10" s="205"/>
      <c r="BH10" s="205"/>
      <c r="BI10" s="205"/>
      <c r="BJ10" s="205"/>
      <c r="BK10" s="205"/>
      <c r="BL10" s="205"/>
      <c r="BM10" s="205"/>
      <c r="BN10" s="205"/>
      <c r="BO10" s="205"/>
      <c r="BP10" s="205"/>
      <c r="BQ10" s="205"/>
      <c r="BR10" s="205"/>
      <c r="BS10" s="205"/>
      <c r="BT10" s="205"/>
      <c r="BU10" s="205"/>
      <c r="BV10" s="205"/>
      <c r="BW10" s="205"/>
      <c r="BX10" s="205"/>
      <c r="BY10" s="205"/>
      <c r="BZ10" s="205"/>
      <c r="CA10" s="205"/>
      <c r="CB10" s="205"/>
      <c r="CC10" s="205"/>
      <c r="CD10" s="205"/>
      <c r="CE10" s="205"/>
      <c r="CF10" s="205"/>
      <c r="CG10" s="205"/>
      <c r="CH10" s="205"/>
      <c r="CI10" s="205"/>
      <c r="CJ10" s="205"/>
      <c r="CK10" s="205"/>
      <c r="CL10" s="205"/>
      <c r="CM10" s="211"/>
    </row>
    <row r="11" s="120" customFormat="1" ht="100" customHeight="1" spans="1:90">
      <c r="A11" s="147" t="s">
        <v>58</v>
      </c>
      <c r="B11" s="150" t="s">
        <v>60</v>
      </c>
      <c r="C11" s="150"/>
      <c r="D11" s="150"/>
      <c r="E11" s="149"/>
      <c r="F11" s="149"/>
      <c r="G11" s="149"/>
      <c r="H11" s="149"/>
      <c r="I11" s="149"/>
      <c r="J11" s="150"/>
      <c r="K11" s="174">
        <f t="shared" ref="K11:V11" si="4">SUM(K12)</f>
        <v>3600</v>
      </c>
      <c r="L11" s="174">
        <f t="shared" si="4"/>
        <v>3600</v>
      </c>
      <c r="M11" s="174">
        <f t="shared" si="4"/>
        <v>14580</v>
      </c>
      <c r="N11" s="174">
        <f t="shared" si="4"/>
        <v>2346</v>
      </c>
      <c r="O11" s="174">
        <f t="shared" si="4"/>
        <v>2346</v>
      </c>
      <c r="P11" s="174">
        <f t="shared" si="4"/>
        <v>0</v>
      </c>
      <c r="Q11" s="174">
        <f t="shared" si="4"/>
        <v>0</v>
      </c>
      <c r="R11" s="174">
        <f t="shared" si="4"/>
        <v>0</v>
      </c>
      <c r="S11" s="174">
        <f t="shared" si="4"/>
        <v>0</v>
      </c>
      <c r="T11" s="174">
        <f t="shared" si="4"/>
        <v>0</v>
      </c>
      <c r="U11" s="174">
        <f t="shared" si="4"/>
        <v>0</v>
      </c>
      <c r="V11" s="174">
        <f t="shared" si="4"/>
        <v>0</v>
      </c>
      <c r="W11" s="183"/>
      <c r="X11" s="183"/>
      <c r="Y11" s="183"/>
      <c r="Z11" s="183"/>
      <c r="AA11" s="188"/>
      <c r="AB11" s="189"/>
      <c r="AC11" s="189"/>
      <c r="AD11" s="189"/>
      <c r="AE11" s="189"/>
      <c r="AF11" s="189"/>
      <c r="AG11" s="202"/>
      <c r="AH11" s="203"/>
      <c r="AI11" s="203"/>
      <c r="AJ11" s="203"/>
      <c r="AK11" s="203"/>
      <c r="AL11" s="203"/>
      <c r="AM11" s="203"/>
      <c r="AN11" s="203"/>
      <c r="AO11" s="203"/>
      <c r="AP11" s="203"/>
      <c r="AQ11" s="203"/>
      <c r="AR11" s="203"/>
      <c r="AS11" s="203"/>
      <c r="AT11" s="203"/>
      <c r="AU11" s="203"/>
      <c r="AV11" s="203"/>
      <c r="AW11" s="203"/>
      <c r="AX11" s="203"/>
      <c r="AY11" s="203"/>
      <c r="AZ11" s="203"/>
      <c r="BA11" s="203"/>
      <c r="BB11" s="203"/>
      <c r="BC11" s="203"/>
      <c r="BD11" s="203"/>
      <c r="BE11" s="203"/>
      <c r="BF11" s="203"/>
      <c r="BG11" s="203"/>
      <c r="BH11" s="203"/>
      <c r="BI11" s="203"/>
      <c r="BJ11" s="203"/>
      <c r="BK11" s="203"/>
      <c r="BL11" s="203"/>
      <c r="BM11" s="203"/>
      <c r="BN11" s="203"/>
      <c r="BO11" s="203"/>
      <c r="BP11" s="203"/>
      <c r="BQ11" s="203"/>
      <c r="BR11" s="203"/>
      <c r="BS11" s="203"/>
      <c r="BT11" s="203"/>
      <c r="BU11" s="203"/>
      <c r="BV11" s="203"/>
      <c r="BW11" s="203"/>
      <c r="BX11" s="203"/>
      <c r="BY11" s="203"/>
      <c r="BZ11" s="203"/>
      <c r="CA11" s="203"/>
      <c r="CB11" s="203"/>
      <c r="CC11" s="203"/>
      <c r="CD11" s="203"/>
      <c r="CE11" s="203"/>
      <c r="CF11" s="203"/>
      <c r="CG11" s="203"/>
      <c r="CH11" s="203"/>
      <c r="CI11" s="203"/>
      <c r="CJ11" s="203"/>
      <c r="CK11" s="203"/>
      <c r="CL11" s="203"/>
    </row>
    <row r="12" s="121" customFormat="1" ht="409" customHeight="1" spans="1:91">
      <c r="A12" s="151">
        <v>2</v>
      </c>
      <c r="B12" s="152" t="s">
        <v>369</v>
      </c>
      <c r="C12" s="152">
        <v>2025</v>
      </c>
      <c r="D12" s="153" t="s">
        <v>370</v>
      </c>
      <c r="E12" s="154" t="s">
        <v>40</v>
      </c>
      <c r="F12" s="154" t="s">
        <v>46</v>
      </c>
      <c r="G12" s="152" t="s">
        <v>47</v>
      </c>
      <c r="H12" s="152" t="s">
        <v>48</v>
      </c>
      <c r="I12" s="152" t="s">
        <v>49</v>
      </c>
      <c r="J12" s="176" t="s">
        <v>371</v>
      </c>
      <c r="K12" s="175">
        <v>3600</v>
      </c>
      <c r="L12" s="175">
        <v>3600</v>
      </c>
      <c r="M12" s="175">
        <v>14580</v>
      </c>
      <c r="N12" s="175">
        <v>2346</v>
      </c>
      <c r="O12" s="175">
        <v>2346</v>
      </c>
      <c r="P12" s="175"/>
      <c r="Q12" s="175"/>
      <c r="R12" s="175"/>
      <c r="S12" s="175"/>
      <c r="T12" s="175"/>
      <c r="U12" s="175"/>
      <c r="V12" s="175"/>
      <c r="W12" s="152" t="s">
        <v>48</v>
      </c>
      <c r="X12" s="152" t="s">
        <v>364</v>
      </c>
      <c r="Y12" s="152" t="s">
        <v>72</v>
      </c>
      <c r="Z12" s="152" t="s">
        <v>54</v>
      </c>
      <c r="AA12" s="175" t="s">
        <v>55</v>
      </c>
      <c r="AB12" s="152" t="s">
        <v>372</v>
      </c>
      <c r="AC12" s="167" t="s">
        <v>373</v>
      </c>
      <c r="AD12" s="175" t="s">
        <v>402</v>
      </c>
      <c r="AE12" s="152" t="s">
        <v>403</v>
      </c>
      <c r="AF12" s="152" t="s">
        <v>367</v>
      </c>
      <c r="AG12" s="204"/>
      <c r="AH12" s="205"/>
      <c r="AI12" s="205"/>
      <c r="AJ12" s="205"/>
      <c r="AK12" s="205"/>
      <c r="AL12" s="205"/>
      <c r="AM12" s="205"/>
      <c r="AN12" s="205"/>
      <c r="AO12" s="205"/>
      <c r="AP12" s="205"/>
      <c r="AQ12" s="205"/>
      <c r="AR12" s="205"/>
      <c r="AS12" s="205"/>
      <c r="AT12" s="205"/>
      <c r="AU12" s="205"/>
      <c r="AV12" s="205"/>
      <c r="AW12" s="205"/>
      <c r="AX12" s="205"/>
      <c r="AY12" s="205"/>
      <c r="AZ12" s="205"/>
      <c r="BA12" s="205"/>
      <c r="BB12" s="205"/>
      <c r="BC12" s="205"/>
      <c r="BD12" s="205"/>
      <c r="BE12" s="205"/>
      <c r="BF12" s="205"/>
      <c r="BG12" s="205"/>
      <c r="BH12" s="205"/>
      <c r="BI12" s="205"/>
      <c r="BJ12" s="205"/>
      <c r="BK12" s="205"/>
      <c r="BL12" s="205"/>
      <c r="BM12" s="205"/>
      <c r="BN12" s="205"/>
      <c r="BO12" s="205"/>
      <c r="BP12" s="205"/>
      <c r="BQ12" s="205"/>
      <c r="BR12" s="205"/>
      <c r="BS12" s="205"/>
      <c r="BT12" s="205"/>
      <c r="BU12" s="205"/>
      <c r="BV12" s="205"/>
      <c r="BW12" s="205"/>
      <c r="BX12" s="205"/>
      <c r="BY12" s="205"/>
      <c r="BZ12" s="205"/>
      <c r="CA12" s="205"/>
      <c r="CB12" s="205"/>
      <c r="CC12" s="205"/>
      <c r="CD12" s="205"/>
      <c r="CE12" s="205"/>
      <c r="CF12" s="205"/>
      <c r="CG12" s="205"/>
      <c r="CH12" s="205"/>
      <c r="CI12" s="205"/>
      <c r="CJ12" s="205"/>
      <c r="CK12" s="205"/>
      <c r="CL12" s="205"/>
      <c r="CM12" s="211"/>
    </row>
    <row r="13" s="120" customFormat="1" ht="100" customHeight="1" spans="1:90">
      <c r="A13" s="155" t="s">
        <v>58</v>
      </c>
      <c r="B13" s="150" t="s">
        <v>61</v>
      </c>
      <c r="C13" s="150"/>
      <c r="D13" s="150"/>
      <c r="E13" s="149"/>
      <c r="F13" s="149"/>
      <c r="G13" s="149"/>
      <c r="H13" s="149"/>
      <c r="I13" s="149"/>
      <c r="J13" s="150"/>
      <c r="K13" s="174"/>
      <c r="L13" s="174"/>
      <c r="M13" s="174"/>
      <c r="N13" s="174"/>
      <c r="O13" s="174"/>
      <c r="P13" s="174"/>
      <c r="Q13" s="174"/>
      <c r="R13" s="174"/>
      <c r="S13" s="174"/>
      <c r="T13" s="174"/>
      <c r="U13" s="174"/>
      <c r="V13" s="174"/>
      <c r="W13" s="183"/>
      <c r="X13" s="183"/>
      <c r="Y13" s="183"/>
      <c r="Z13" s="183"/>
      <c r="AA13" s="188"/>
      <c r="AB13" s="189"/>
      <c r="AC13" s="189"/>
      <c r="AD13" s="189"/>
      <c r="AE13" s="189"/>
      <c r="AF13" s="189"/>
      <c r="AG13" s="202"/>
      <c r="AH13" s="203"/>
      <c r="AI13" s="203"/>
      <c r="AJ13" s="203"/>
      <c r="AK13" s="203"/>
      <c r="AL13" s="203"/>
      <c r="AM13" s="203"/>
      <c r="AN13" s="203"/>
      <c r="AO13" s="203"/>
      <c r="AP13" s="203"/>
      <c r="AQ13" s="203"/>
      <c r="AR13" s="203"/>
      <c r="AS13" s="203"/>
      <c r="AT13" s="203"/>
      <c r="AU13" s="203"/>
      <c r="AV13" s="203"/>
      <c r="AW13" s="203"/>
      <c r="AX13" s="203"/>
      <c r="AY13" s="203"/>
      <c r="AZ13" s="203"/>
      <c r="BA13" s="203"/>
      <c r="BB13" s="203"/>
      <c r="BC13" s="203"/>
      <c r="BD13" s="203"/>
      <c r="BE13" s="203"/>
      <c r="BF13" s="203"/>
      <c r="BG13" s="203"/>
      <c r="BH13" s="203"/>
      <c r="BI13" s="203"/>
      <c r="BJ13" s="203"/>
      <c r="BK13" s="203"/>
      <c r="BL13" s="203"/>
      <c r="BM13" s="203"/>
      <c r="BN13" s="203"/>
      <c r="BO13" s="203"/>
      <c r="BP13" s="203"/>
      <c r="BQ13" s="203"/>
      <c r="BR13" s="203"/>
      <c r="BS13" s="203"/>
      <c r="BT13" s="203"/>
      <c r="BU13" s="203"/>
      <c r="BV13" s="203"/>
      <c r="BW13" s="203"/>
      <c r="BX13" s="203"/>
      <c r="BY13" s="203"/>
      <c r="BZ13" s="203"/>
      <c r="CA13" s="203"/>
      <c r="CB13" s="203"/>
      <c r="CC13" s="203"/>
      <c r="CD13" s="203"/>
      <c r="CE13" s="203"/>
      <c r="CF13" s="203"/>
      <c r="CG13" s="203"/>
      <c r="CH13" s="203"/>
      <c r="CI13" s="203"/>
      <c r="CJ13" s="203"/>
      <c r="CK13" s="203"/>
      <c r="CL13" s="203"/>
    </row>
    <row r="14" s="120" customFormat="1" ht="100" customHeight="1" spans="1:90">
      <c r="A14" s="155" t="s">
        <v>58</v>
      </c>
      <c r="B14" s="150" t="s">
        <v>62</v>
      </c>
      <c r="C14" s="150"/>
      <c r="D14" s="150"/>
      <c r="E14" s="149"/>
      <c r="F14" s="149"/>
      <c r="G14" s="149"/>
      <c r="H14" s="149"/>
      <c r="I14" s="149"/>
      <c r="J14" s="150"/>
      <c r="K14" s="174"/>
      <c r="L14" s="174"/>
      <c r="M14" s="174"/>
      <c r="N14" s="174"/>
      <c r="O14" s="174"/>
      <c r="P14" s="174"/>
      <c r="Q14" s="174"/>
      <c r="R14" s="174"/>
      <c r="S14" s="174"/>
      <c r="T14" s="174"/>
      <c r="U14" s="174"/>
      <c r="V14" s="174"/>
      <c r="W14" s="183"/>
      <c r="X14" s="183"/>
      <c r="Y14" s="183"/>
      <c r="Z14" s="183"/>
      <c r="AA14" s="188"/>
      <c r="AB14" s="189"/>
      <c r="AC14" s="189"/>
      <c r="AD14" s="189"/>
      <c r="AE14" s="189"/>
      <c r="AF14" s="189"/>
      <c r="AG14" s="202"/>
      <c r="AH14" s="203"/>
      <c r="AI14" s="203"/>
      <c r="AJ14" s="203"/>
      <c r="AK14" s="203"/>
      <c r="AL14" s="203"/>
      <c r="AM14" s="203"/>
      <c r="AN14" s="203"/>
      <c r="AO14" s="203"/>
      <c r="AP14" s="203"/>
      <c r="AQ14" s="203"/>
      <c r="AR14" s="203"/>
      <c r="AS14" s="203"/>
      <c r="AT14" s="203"/>
      <c r="AU14" s="203"/>
      <c r="AV14" s="203"/>
      <c r="AW14" s="203"/>
      <c r="AX14" s="203"/>
      <c r="AY14" s="203"/>
      <c r="AZ14" s="203"/>
      <c r="BA14" s="203"/>
      <c r="BB14" s="203"/>
      <c r="BC14" s="203"/>
      <c r="BD14" s="203"/>
      <c r="BE14" s="203"/>
      <c r="BF14" s="203"/>
      <c r="BG14" s="203"/>
      <c r="BH14" s="203"/>
      <c r="BI14" s="203"/>
      <c r="BJ14" s="203"/>
      <c r="BK14" s="203"/>
      <c r="BL14" s="203"/>
      <c r="BM14" s="203"/>
      <c r="BN14" s="203"/>
      <c r="BO14" s="203"/>
      <c r="BP14" s="203"/>
      <c r="BQ14" s="203"/>
      <c r="BR14" s="203"/>
      <c r="BS14" s="203"/>
      <c r="BT14" s="203"/>
      <c r="BU14" s="203"/>
      <c r="BV14" s="203"/>
      <c r="BW14" s="203"/>
      <c r="BX14" s="203"/>
      <c r="BY14" s="203"/>
      <c r="BZ14" s="203"/>
      <c r="CA14" s="203"/>
      <c r="CB14" s="203"/>
      <c r="CC14" s="203"/>
      <c r="CD14" s="203"/>
      <c r="CE14" s="203"/>
      <c r="CF14" s="203"/>
      <c r="CG14" s="203"/>
      <c r="CH14" s="203"/>
      <c r="CI14" s="203"/>
      <c r="CJ14" s="203"/>
      <c r="CK14" s="203"/>
      <c r="CL14" s="203"/>
    </row>
    <row r="15" s="120" customFormat="1" ht="100" customHeight="1" spans="1:90">
      <c r="A15" s="155" t="s">
        <v>58</v>
      </c>
      <c r="B15" s="150" t="s">
        <v>63</v>
      </c>
      <c r="C15" s="150"/>
      <c r="D15" s="150"/>
      <c r="E15" s="149"/>
      <c r="F15" s="149"/>
      <c r="G15" s="149"/>
      <c r="H15" s="149"/>
      <c r="I15" s="149"/>
      <c r="J15" s="150"/>
      <c r="K15" s="174">
        <f t="shared" ref="K15:W15" si="5">SUM(K16)</f>
        <v>550</v>
      </c>
      <c r="L15" s="174">
        <f t="shared" si="5"/>
        <v>550</v>
      </c>
      <c r="M15" s="174">
        <f t="shared" si="5"/>
        <v>2263</v>
      </c>
      <c r="N15" s="174">
        <f t="shared" si="5"/>
        <v>55</v>
      </c>
      <c r="O15" s="174">
        <f t="shared" si="5"/>
        <v>55</v>
      </c>
      <c r="P15" s="174">
        <f t="shared" si="5"/>
        <v>0</v>
      </c>
      <c r="Q15" s="174">
        <f t="shared" si="5"/>
        <v>0</v>
      </c>
      <c r="R15" s="174">
        <f t="shared" si="5"/>
        <v>0</v>
      </c>
      <c r="S15" s="174">
        <f t="shared" si="5"/>
        <v>0</v>
      </c>
      <c r="T15" s="174">
        <f t="shared" si="5"/>
        <v>0</v>
      </c>
      <c r="U15" s="174">
        <f t="shared" si="5"/>
        <v>0</v>
      </c>
      <c r="V15" s="174">
        <f t="shared" si="5"/>
        <v>0</v>
      </c>
      <c r="W15" s="183">
        <f t="shared" si="5"/>
        <v>0</v>
      </c>
      <c r="X15" s="183"/>
      <c r="Y15" s="183"/>
      <c r="Z15" s="183"/>
      <c r="AA15" s="188"/>
      <c r="AB15" s="189"/>
      <c r="AC15" s="189"/>
      <c r="AD15" s="189"/>
      <c r="AE15" s="189"/>
      <c r="AF15" s="189"/>
      <c r="AG15" s="202"/>
      <c r="AH15" s="203"/>
      <c r="AI15" s="203"/>
      <c r="AJ15" s="203"/>
      <c r="AK15" s="203"/>
      <c r="AL15" s="203"/>
      <c r="AM15" s="203"/>
      <c r="AN15" s="203"/>
      <c r="AO15" s="203"/>
      <c r="AP15" s="203"/>
      <c r="AQ15" s="203"/>
      <c r="AR15" s="203"/>
      <c r="AS15" s="203"/>
      <c r="AT15" s="203"/>
      <c r="AU15" s="203"/>
      <c r="AV15" s="203"/>
      <c r="AW15" s="203"/>
      <c r="AX15" s="203"/>
      <c r="AY15" s="203"/>
      <c r="AZ15" s="203"/>
      <c r="BA15" s="203"/>
      <c r="BB15" s="203"/>
      <c r="BC15" s="203"/>
      <c r="BD15" s="203"/>
      <c r="BE15" s="203"/>
      <c r="BF15" s="203"/>
      <c r="BG15" s="203"/>
      <c r="BH15" s="203"/>
      <c r="BI15" s="203"/>
      <c r="BJ15" s="203"/>
      <c r="BK15" s="203"/>
      <c r="BL15" s="203"/>
      <c r="BM15" s="203"/>
      <c r="BN15" s="203"/>
      <c r="BO15" s="203"/>
      <c r="BP15" s="203"/>
      <c r="BQ15" s="203"/>
      <c r="BR15" s="203"/>
      <c r="BS15" s="203"/>
      <c r="BT15" s="203"/>
      <c r="BU15" s="203"/>
      <c r="BV15" s="203"/>
      <c r="BW15" s="203"/>
      <c r="BX15" s="203"/>
      <c r="BY15" s="203"/>
      <c r="BZ15" s="203"/>
      <c r="CA15" s="203"/>
      <c r="CB15" s="203"/>
      <c r="CC15" s="203"/>
      <c r="CD15" s="203"/>
      <c r="CE15" s="203"/>
      <c r="CF15" s="203"/>
      <c r="CG15" s="203"/>
      <c r="CH15" s="203"/>
      <c r="CI15" s="203"/>
      <c r="CJ15" s="203"/>
      <c r="CK15" s="203"/>
      <c r="CL15" s="203"/>
    </row>
    <row r="16" s="121" customFormat="1" ht="300" customHeight="1" spans="1:91">
      <c r="A16" s="151">
        <v>3</v>
      </c>
      <c r="B16" s="152" t="s">
        <v>374</v>
      </c>
      <c r="C16" s="152">
        <v>2025</v>
      </c>
      <c r="D16" s="153" t="s">
        <v>375</v>
      </c>
      <c r="E16" s="154" t="s">
        <v>40</v>
      </c>
      <c r="F16" s="154" t="s">
        <v>46</v>
      </c>
      <c r="G16" s="152" t="s">
        <v>47</v>
      </c>
      <c r="H16" s="152" t="s">
        <v>48</v>
      </c>
      <c r="I16" s="152" t="s">
        <v>49</v>
      </c>
      <c r="J16" s="177" t="s">
        <v>376</v>
      </c>
      <c r="K16" s="175">
        <v>550</v>
      </c>
      <c r="L16" s="175">
        <v>550</v>
      </c>
      <c r="M16" s="175">
        <v>2263</v>
      </c>
      <c r="N16" s="175">
        <v>55</v>
      </c>
      <c r="O16" s="175">
        <v>55</v>
      </c>
      <c r="P16" s="175"/>
      <c r="Q16" s="175"/>
      <c r="R16" s="175"/>
      <c r="S16" s="175"/>
      <c r="T16" s="175"/>
      <c r="U16" s="175"/>
      <c r="V16" s="175"/>
      <c r="W16" s="152" t="s">
        <v>48</v>
      </c>
      <c r="X16" s="152" t="s">
        <v>364</v>
      </c>
      <c r="Y16" s="152" t="s">
        <v>72</v>
      </c>
      <c r="Z16" s="152" t="s">
        <v>54</v>
      </c>
      <c r="AA16" s="175" t="s">
        <v>55</v>
      </c>
      <c r="AB16" s="152" t="s">
        <v>377</v>
      </c>
      <c r="AC16" s="152" t="s">
        <v>378</v>
      </c>
      <c r="AD16" s="175" t="s">
        <v>402</v>
      </c>
      <c r="AE16" s="152" t="s">
        <v>403</v>
      </c>
      <c r="AF16" s="152" t="s">
        <v>367</v>
      </c>
      <c r="AG16" s="204"/>
      <c r="AH16" s="205"/>
      <c r="AI16" s="205"/>
      <c r="AJ16" s="205"/>
      <c r="AK16" s="205"/>
      <c r="AL16" s="205"/>
      <c r="AM16" s="205"/>
      <c r="AN16" s="205"/>
      <c r="AO16" s="205"/>
      <c r="AP16" s="205"/>
      <c r="AQ16" s="205"/>
      <c r="AR16" s="205"/>
      <c r="AS16" s="205"/>
      <c r="AT16" s="205"/>
      <c r="AU16" s="205"/>
      <c r="AV16" s="205"/>
      <c r="AW16" s="205"/>
      <c r="AX16" s="205"/>
      <c r="AY16" s="205"/>
      <c r="AZ16" s="205"/>
      <c r="BA16" s="205"/>
      <c r="BB16" s="205"/>
      <c r="BC16" s="205"/>
      <c r="BD16" s="205"/>
      <c r="BE16" s="205"/>
      <c r="BF16" s="205"/>
      <c r="BG16" s="205"/>
      <c r="BH16" s="205"/>
      <c r="BI16" s="205"/>
      <c r="BJ16" s="205"/>
      <c r="BK16" s="205"/>
      <c r="BL16" s="205"/>
      <c r="BM16" s="205"/>
      <c r="BN16" s="205"/>
      <c r="BO16" s="205"/>
      <c r="BP16" s="205"/>
      <c r="BQ16" s="205"/>
      <c r="BR16" s="205"/>
      <c r="BS16" s="205"/>
      <c r="BT16" s="205"/>
      <c r="BU16" s="205"/>
      <c r="BV16" s="205"/>
      <c r="BW16" s="205"/>
      <c r="BX16" s="205"/>
      <c r="BY16" s="205"/>
      <c r="BZ16" s="205"/>
      <c r="CA16" s="205"/>
      <c r="CB16" s="205"/>
      <c r="CC16" s="205"/>
      <c r="CD16" s="205"/>
      <c r="CE16" s="205"/>
      <c r="CF16" s="205"/>
      <c r="CG16" s="205"/>
      <c r="CH16" s="205"/>
      <c r="CI16" s="205"/>
      <c r="CJ16" s="205"/>
      <c r="CK16" s="205"/>
      <c r="CL16" s="205"/>
      <c r="CM16" s="211"/>
    </row>
    <row r="17" s="120" customFormat="1" ht="100" customHeight="1" spans="1:90">
      <c r="A17" s="155" t="s">
        <v>58</v>
      </c>
      <c r="B17" s="150" t="s">
        <v>64</v>
      </c>
      <c r="C17" s="150"/>
      <c r="D17" s="150"/>
      <c r="E17" s="149"/>
      <c r="F17" s="149"/>
      <c r="G17" s="149"/>
      <c r="H17" s="149"/>
      <c r="I17" s="149"/>
      <c r="J17" s="150"/>
      <c r="K17" s="174">
        <f t="shared" ref="K17:V17" si="6">SUM(K18)</f>
        <v>75</v>
      </c>
      <c r="L17" s="174">
        <f t="shared" si="6"/>
        <v>75</v>
      </c>
      <c r="M17" s="174">
        <f t="shared" si="6"/>
        <v>300</v>
      </c>
      <c r="N17" s="174">
        <f t="shared" si="6"/>
        <v>60</v>
      </c>
      <c r="O17" s="174">
        <f t="shared" si="6"/>
        <v>60</v>
      </c>
      <c r="P17" s="174">
        <f t="shared" si="6"/>
        <v>0</v>
      </c>
      <c r="Q17" s="174">
        <f t="shared" si="6"/>
        <v>0</v>
      </c>
      <c r="R17" s="174">
        <f t="shared" si="6"/>
        <v>0</v>
      </c>
      <c r="S17" s="174">
        <f t="shared" si="6"/>
        <v>0</v>
      </c>
      <c r="T17" s="174">
        <f t="shared" si="6"/>
        <v>0</v>
      </c>
      <c r="U17" s="174">
        <f t="shared" si="6"/>
        <v>0</v>
      </c>
      <c r="V17" s="174">
        <f t="shared" si="6"/>
        <v>0</v>
      </c>
      <c r="W17" s="183"/>
      <c r="X17" s="183"/>
      <c r="Y17" s="183"/>
      <c r="Z17" s="183"/>
      <c r="AA17" s="188"/>
      <c r="AB17" s="189"/>
      <c r="AC17" s="189"/>
      <c r="AD17" s="189"/>
      <c r="AE17" s="189"/>
      <c r="AF17" s="189"/>
      <c r="AG17" s="202"/>
      <c r="AH17" s="203"/>
      <c r="AI17" s="203"/>
      <c r="AJ17" s="203"/>
      <c r="AK17" s="203"/>
      <c r="AL17" s="203"/>
      <c r="AM17" s="203"/>
      <c r="AN17" s="203"/>
      <c r="AO17" s="203"/>
      <c r="AP17" s="203"/>
      <c r="AQ17" s="203"/>
      <c r="AR17" s="203"/>
      <c r="AS17" s="203"/>
      <c r="AT17" s="203"/>
      <c r="AU17" s="203"/>
      <c r="AV17" s="203"/>
      <c r="AW17" s="203"/>
      <c r="AX17" s="203"/>
      <c r="AY17" s="203"/>
      <c r="AZ17" s="203"/>
      <c r="BA17" s="203"/>
      <c r="BB17" s="203"/>
      <c r="BC17" s="203"/>
      <c r="BD17" s="203"/>
      <c r="BE17" s="203"/>
      <c r="BF17" s="203"/>
      <c r="BG17" s="203"/>
      <c r="BH17" s="203"/>
      <c r="BI17" s="203"/>
      <c r="BJ17" s="203"/>
      <c r="BK17" s="203"/>
      <c r="BL17" s="203"/>
      <c r="BM17" s="203"/>
      <c r="BN17" s="203"/>
      <c r="BO17" s="203"/>
      <c r="BP17" s="203"/>
      <c r="BQ17" s="203"/>
      <c r="BR17" s="203"/>
      <c r="BS17" s="203"/>
      <c r="BT17" s="203"/>
      <c r="BU17" s="203"/>
      <c r="BV17" s="203"/>
      <c r="BW17" s="203"/>
      <c r="BX17" s="203"/>
      <c r="BY17" s="203"/>
      <c r="BZ17" s="203"/>
      <c r="CA17" s="203"/>
      <c r="CB17" s="203"/>
      <c r="CC17" s="203"/>
      <c r="CD17" s="203"/>
      <c r="CE17" s="203"/>
      <c r="CF17" s="203"/>
      <c r="CG17" s="203"/>
      <c r="CH17" s="203"/>
      <c r="CI17" s="203"/>
      <c r="CJ17" s="203"/>
      <c r="CK17" s="203"/>
      <c r="CL17" s="203"/>
    </row>
    <row r="18" s="121" customFormat="1" ht="295" customHeight="1" spans="1:91">
      <c r="A18" s="151">
        <v>4</v>
      </c>
      <c r="B18" s="152" t="s">
        <v>379</v>
      </c>
      <c r="C18" s="152">
        <v>2025</v>
      </c>
      <c r="D18" s="153" t="s">
        <v>380</v>
      </c>
      <c r="E18" s="154" t="s">
        <v>168</v>
      </c>
      <c r="F18" s="154" t="s">
        <v>64</v>
      </c>
      <c r="G18" s="152" t="s">
        <v>47</v>
      </c>
      <c r="H18" s="152" t="s">
        <v>48</v>
      </c>
      <c r="I18" s="152" t="s">
        <v>49</v>
      </c>
      <c r="J18" s="177" t="s">
        <v>381</v>
      </c>
      <c r="K18" s="175">
        <v>75</v>
      </c>
      <c r="L18" s="175">
        <v>75</v>
      </c>
      <c r="M18" s="175">
        <v>300</v>
      </c>
      <c r="N18" s="175">
        <v>60</v>
      </c>
      <c r="O18" s="175">
        <v>60</v>
      </c>
      <c r="P18" s="175"/>
      <c r="Q18" s="175"/>
      <c r="R18" s="175"/>
      <c r="S18" s="175"/>
      <c r="T18" s="175"/>
      <c r="U18" s="175"/>
      <c r="V18" s="175"/>
      <c r="W18" s="152" t="s">
        <v>48</v>
      </c>
      <c r="X18" s="152" t="s">
        <v>364</v>
      </c>
      <c r="Y18" s="152" t="s">
        <v>174</v>
      </c>
      <c r="Z18" s="152" t="s">
        <v>175</v>
      </c>
      <c r="AA18" s="175" t="s">
        <v>55</v>
      </c>
      <c r="AB18" s="152" t="s">
        <v>382</v>
      </c>
      <c r="AC18" s="152" t="s">
        <v>383</v>
      </c>
      <c r="AD18" s="175" t="s">
        <v>402</v>
      </c>
      <c r="AE18" s="152" t="s">
        <v>403</v>
      </c>
      <c r="AF18" s="152" t="s">
        <v>367</v>
      </c>
      <c r="AH18" s="205"/>
      <c r="AI18" s="205"/>
      <c r="AJ18" s="205"/>
      <c r="AK18" s="205"/>
      <c r="AL18" s="205"/>
      <c r="AM18" s="205"/>
      <c r="AN18" s="205"/>
      <c r="AO18" s="205"/>
      <c r="AP18" s="205"/>
      <c r="AQ18" s="205"/>
      <c r="AR18" s="205"/>
      <c r="AS18" s="205"/>
      <c r="AT18" s="205"/>
      <c r="AU18" s="205"/>
      <c r="AV18" s="205"/>
      <c r="AW18" s="205"/>
      <c r="AX18" s="205"/>
      <c r="AY18" s="205"/>
      <c r="AZ18" s="205"/>
      <c r="BA18" s="205"/>
      <c r="BB18" s="205"/>
      <c r="BC18" s="205"/>
      <c r="BD18" s="205"/>
      <c r="BE18" s="205"/>
      <c r="BF18" s="205"/>
      <c r="BG18" s="205"/>
      <c r="BH18" s="205"/>
      <c r="BI18" s="205"/>
      <c r="BJ18" s="205"/>
      <c r="BK18" s="205"/>
      <c r="BL18" s="205"/>
      <c r="BM18" s="205"/>
      <c r="BN18" s="205"/>
      <c r="BO18" s="205"/>
      <c r="BP18" s="205"/>
      <c r="BQ18" s="205"/>
      <c r="BR18" s="205"/>
      <c r="BS18" s="205"/>
      <c r="BT18" s="205"/>
      <c r="BU18" s="205"/>
      <c r="BV18" s="205"/>
      <c r="BW18" s="205"/>
      <c r="BX18" s="205"/>
      <c r="BY18" s="205"/>
      <c r="BZ18" s="205"/>
      <c r="CA18" s="205"/>
      <c r="CB18" s="205"/>
      <c r="CC18" s="205"/>
      <c r="CD18" s="205"/>
      <c r="CE18" s="205"/>
      <c r="CF18" s="205"/>
      <c r="CG18" s="205"/>
      <c r="CH18" s="205"/>
      <c r="CI18" s="205"/>
      <c r="CJ18" s="205"/>
      <c r="CK18" s="205"/>
      <c r="CL18" s="205"/>
      <c r="CM18" s="211"/>
    </row>
    <row r="19" s="120" customFormat="1" ht="100" customHeight="1" spans="1:90">
      <c r="A19" s="156" t="s">
        <v>41</v>
      </c>
      <c r="B19" s="148" t="s">
        <v>46</v>
      </c>
      <c r="C19" s="148"/>
      <c r="D19" s="148"/>
      <c r="E19" s="149"/>
      <c r="F19" s="149"/>
      <c r="G19" s="149"/>
      <c r="H19" s="149"/>
      <c r="I19" s="149"/>
      <c r="J19" s="148"/>
      <c r="K19" s="174">
        <f t="shared" ref="K19:V19" si="7">K20+K21+K23+K24+K28+K29</f>
        <v>2584</v>
      </c>
      <c r="L19" s="174">
        <f t="shared" si="7"/>
        <v>3891</v>
      </c>
      <c r="M19" s="174">
        <f t="shared" si="7"/>
        <v>12978</v>
      </c>
      <c r="N19" s="174">
        <f t="shared" si="7"/>
        <v>2550</v>
      </c>
      <c r="O19" s="174">
        <f t="shared" si="7"/>
        <v>2550</v>
      </c>
      <c r="P19" s="174">
        <f t="shared" si="7"/>
        <v>0</v>
      </c>
      <c r="Q19" s="174">
        <f t="shared" si="7"/>
        <v>0</v>
      </c>
      <c r="R19" s="174">
        <f t="shared" si="7"/>
        <v>0</v>
      </c>
      <c r="S19" s="174">
        <f t="shared" si="7"/>
        <v>0</v>
      </c>
      <c r="T19" s="174">
        <f t="shared" si="7"/>
        <v>0</v>
      </c>
      <c r="U19" s="174">
        <f t="shared" si="7"/>
        <v>0</v>
      </c>
      <c r="V19" s="174">
        <f t="shared" si="7"/>
        <v>0</v>
      </c>
      <c r="W19" s="183"/>
      <c r="X19" s="183"/>
      <c r="Y19" s="183"/>
      <c r="Z19" s="183"/>
      <c r="AA19" s="188"/>
      <c r="AB19" s="189"/>
      <c r="AC19" s="189"/>
      <c r="AD19" s="189"/>
      <c r="AE19" s="189"/>
      <c r="AF19" s="189"/>
      <c r="AG19" s="202"/>
      <c r="AH19" s="203"/>
      <c r="AI19" s="203"/>
      <c r="AJ19" s="203"/>
      <c r="AK19" s="203"/>
      <c r="AL19" s="203"/>
      <c r="AM19" s="203"/>
      <c r="AN19" s="203"/>
      <c r="AO19" s="203"/>
      <c r="AP19" s="203"/>
      <c r="AQ19" s="203"/>
      <c r="AR19" s="203"/>
      <c r="AS19" s="203"/>
      <c r="AT19" s="203"/>
      <c r="AU19" s="203"/>
      <c r="AV19" s="203"/>
      <c r="AW19" s="203"/>
      <c r="AX19" s="203"/>
      <c r="AY19" s="203"/>
      <c r="AZ19" s="203"/>
      <c r="BA19" s="203"/>
      <c r="BB19" s="203"/>
      <c r="BC19" s="203"/>
      <c r="BD19" s="203"/>
      <c r="BE19" s="203"/>
      <c r="BF19" s="203"/>
      <c r="BG19" s="203"/>
      <c r="BH19" s="203"/>
      <c r="BI19" s="203"/>
      <c r="BJ19" s="203"/>
      <c r="BK19" s="203"/>
      <c r="BL19" s="203"/>
      <c r="BM19" s="203"/>
      <c r="BN19" s="203"/>
      <c r="BO19" s="203"/>
      <c r="BP19" s="203"/>
      <c r="BQ19" s="203"/>
      <c r="BR19" s="203"/>
      <c r="BS19" s="203"/>
      <c r="BT19" s="203"/>
      <c r="BU19" s="203"/>
      <c r="BV19" s="203"/>
      <c r="BW19" s="203"/>
      <c r="BX19" s="203"/>
      <c r="BY19" s="203"/>
      <c r="BZ19" s="203"/>
      <c r="CA19" s="203"/>
      <c r="CB19" s="203"/>
      <c r="CC19" s="203"/>
      <c r="CD19" s="203"/>
      <c r="CE19" s="203"/>
      <c r="CF19" s="203"/>
      <c r="CG19" s="203"/>
      <c r="CH19" s="203"/>
      <c r="CI19" s="203"/>
      <c r="CJ19" s="203"/>
      <c r="CK19" s="203"/>
      <c r="CL19" s="203"/>
    </row>
    <row r="20" s="122" customFormat="1" ht="100" customHeight="1" spans="1:90">
      <c r="A20" s="156" t="s">
        <v>58</v>
      </c>
      <c r="B20" s="150" t="s">
        <v>65</v>
      </c>
      <c r="C20" s="150"/>
      <c r="D20" s="150"/>
      <c r="E20" s="149"/>
      <c r="F20" s="149"/>
      <c r="G20" s="149"/>
      <c r="H20" s="149"/>
      <c r="I20" s="149"/>
      <c r="J20" s="150"/>
      <c r="K20" s="178"/>
      <c r="L20" s="178"/>
      <c r="M20" s="178"/>
      <c r="N20" s="178"/>
      <c r="O20" s="178"/>
      <c r="P20" s="178"/>
      <c r="Q20" s="178"/>
      <c r="R20" s="178"/>
      <c r="S20" s="178"/>
      <c r="T20" s="178"/>
      <c r="U20" s="178"/>
      <c r="V20" s="178"/>
      <c r="W20" s="184"/>
      <c r="X20" s="184"/>
      <c r="Y20" s="184"/>
      <c r="Z20" s="184"/>
      <c r="AA20" s="190"/>
      <c r="AB20" s="190"/>
      <c r="AC20" s="190"/>
      <c r="AD20" s="190"/>
      <c r="AE20" s="190"/>
      <c r="AF20" s="190"/>
      <c r="AG20" s="190"/>
      <c r="AH20" s="206"/>
      <c r="AI20" s="206"/>
      <c r="AJ20" s="206"/>
      <c r="AK20" s="206"/>
      <c r="AL20" s="206"/>
      <c r="AM20" s="206"/>
      <c r="AN20" s="206"/>
      <c r="AO20" s="206"/>
      <c r="AP20" s="206"/>
      <c r="AQ20" s="206"/>
      <c r="AR20" s="206"/>
      <c r="AS20" s="206"/>
      <c r="AT20" s="206"/>
      <c r="AU20" s="206"/>
      <c r="AV20" s="206"/>
      <c r="AW20" s="206"/>
      <c r="AX20" s="206"/>
      <c r="AY20" s="206"/>
      <c r="AZ20" s="206"/>
      <c r="BA20" s="206"/>
      <c r="BB20" s="206"/>
      <c r="BC20" s="206"/>
      <c r="BD20" s="206"/>
      <c r="BE20" s="206"/>
      <c r="BF20" s="206"/>
      <c r="BG20" s="206"/>
      <c r="BH20" s="206"/>
      <c r="BI20" s="206"/>
      <c r="BJ20" s="206"/>
      <c r="BK20" s="206"/>
      <c r="BL20" s="206"/>
      <c r="BM20" s="206"/>
      <c r="BN20" s="206"/>
      <c r="BO20" s="206"/>
      <c r="BP20" s="206"/>
      <c r="BQ20" s="206"/>
      <c r="BR20" s="206"/>
      <c r="BS20" s="206"/>
      <c r="BT20" s="206"/>
      <c r="BU20" s="206"/>
      <c r="BV20" s="206"/>
      <c r="BW20" s="206"/>
      <c r="BX20" s="206"/>
      <c r="BY20" s="206"/>
      <c r="BZ20" s="206"/>
      <c r="CA20" s="206"/>
      <c r="CB20" s="206"/>
      <c r="CC20" s="206"/>
      <c r="CD20" s="206"/>
      <c r="CE20" s="206"/>
      <c r="CF20" s="206"/>
      <c r="CG20" s="206"/>
      <c r="CH20" s="206"/>
      <c r="CI20" s="206"/>
      <c r="CJ20" s="206"/>
      <c r="CK20" s="206"/>
      <c r="CL20" s="206"/>
    </row>
    <row r="21" s="122" customFormat="1" ht="100" customHeight="1" spans="1:90">
      <c r="A21" s="156" t="s">
        <v>58</v>
      </c>
      <c r="B21" s="150" t="s">
        <v>66</v>
      </c>
      <c r="C21" s="150"/>
      <c r="D21" s="150"/>
      <c r="E21" s="149"/>
      <c r="F21" s="149"/>
      <c r="G21" s="149"/>
      <c r="H21" s="149"/>
      <c r="I21" s="149"/>
      <c r="J21" s="150"/>
      <c r="K21" s="178">
        <f t="shared" ref="K21:V21" si="8">SUM(K22:K22)</f>
        <v>4</v>
      </c>
      <c r="L21" s="178">
        <f t="shared" si="8"/>
        <v>1700</v>
      </c>
      <c r="M21" s="178">
        <f t="shared" si="8"/>
        <v>4129</v>
      </c>
      <c r="N21" s="178">
        <f t="shared" si="8"/>
        <v>1156</v>
      </c>
      <c r="O21" s="178">
        <f t="shared" si="8"/>
        <v>1156</v>
      </c>
      <c r="P21" s="178">
        <f t="shared" si="8"/>
        <v>0</v>
      </c>
      <c r="Q21" s="178">
        <f t="shared" si="8"/>
        <v>0</v>
      </c>
      <c r="R21" s="178">
        <f t="shared" si="8"/>
        <v>0</v>
      </c>
      <c r="S21" s="178">
        <f t="shared" si="8"/>
        <v>0</v>
      </c>
      <c r="T21" s="178">
        <f t="shared" si="8"/>
        <v>0</v>
      </c>
      <c r="U21" s="178">
        <f t="shared" si="8"/>
        <v>0</v>
      </c>
      <c r="V21" s="178">
        <f t="shared" si="8"/>
        <v>0</v>
      </c>
      <c r="W21" s="184"/>
      <c r="X21" s="184"/>
      <c r="Y21" s="184"/>
      <c r="Z21" s="184"/>
      <c r="AA21" s="190"/>
      <c r="AB21" s="190"/>
      <c r="AC21" s="190"/>
      <c r="AD21" s="190"/>
      <c r="AE21" s="190"/>
      <c r="AF21" s="190"/>
      <c r="AG21" s="190"/>
      <c r="AH21" s="206"/>
      <c r="AI21" s="206"/>
      <c r="AJ21" s="206"/>
      <c r="AK21" s="206"/>
      <c r="AL21" s="206"/>
      <c r="AM21" s="206"/>
      <c r="AN21" s="206"/>
      <c r="AO21" s="206"/>
      <c r="AP21" s="206"/>
      <c r="AQ21" s="206"/>
      <c r="AR21" s="206"/>
      <c r="AS21" s="206"/>
      <c r="AT21" s="206"/>
      <c r="AU21" s="206"/>
      <c r="AV21" s="206"/>
      <c r="AW21" s="206"/>
      <c r="AX21" s="206"/>
      <c r="AY21" s="206"/>
      <c r="AZ21" s="206"/>
      <c r="BA21" s="206"/>
      <c r="BB21" s="206"/>
      <c r="BC21" s="206"/>
      <c r="BD21" s="206"/>
      <c r="BE21" s="206"/>
      <c r="BF21" s="206"/>
      <c r="BG21" s="206"/>
      <c r="BH21" s="206"/>
      <c r="BI21" s="206"/>
      <c r="BJ21" s="206"/>
      <c r="BK21" s="206"/>
      <c r="BL21" s="206"/>
      <c r="BM21" s="206"/>
      <c r="BN21" s="206"/>
      <c r="BO21" s="206"/>
      <c r="BP21" s="206"/>
      <c r="BQ21" s="206"/>
      <c r="BR21" s="206"/>
      <c r="BS21" s="206"/>
      <c r="BT21" s="206"/>
      <c r="BU21" s="206"/>
      <c r="BV21" s="206"/>
      <c r="BW21" s="206"/>
      <c r="BX21" s="206"/>
      <c r="BY21" s="206"/>
      <c r="BZ21" s="206"/>
      <c r="CA21" s="206"/>
      <c r="CB21" s="206"/>
      <c r="CC21" s="206"/>
      <c r="CD21" s="206"/>
      <c r="CE21" s="206"/>
      <c r="CF21" s="206"/>
      <c r="CG21" s="206"/>
      <c r="CH21" s="206"/>
      <c r="CI21" s="206"/>
      <c r="CJ21" s="206"/>
      <c r="CK21" s="206"/>
      <c r="CL21" s="206"/>
    </row>
    <row r="22" s="124" customFormat="1" ht="409" customHeight="1" spans="1:91">
      <c r="A22" s="151">
        <v>5</v>
      </c>
      <c r="B22" s="152" t="s">
        <v>67</v>
      </c>
      <c r="C22" s="152">
        <v>2025</v>
      </c>
      <c r="D22" s="167" t="s">
        <v>68</v>
      </c>
      <c r="E22" s="154" t="s">
        <v>40</v>
      </c>
      <c r="F22" s="154" t="s">
        <v>66</v>
      </c>
      <c r="G22" s="152" t="s">
        <v>47</v>
      </c>
      <c r="H22" s="152" t="s">
        <v>69</v>
      </c>
      <c r="I22" s="152" t="s">
        <v>70</v>
      </c>
      <c r="J22" s="247" t="s">
        <v>71</v>
      </c>
      <c r="K22" s="152">
        <v>4</v>
      </c>
      <c r="L22" s="152">
        <f>788+912</f>
        <v>1700</v>
      </c>
      <c r="M22" s="152">
        <f>2878+1251</f>
        <v>4129</v>
      </c>
      <c r="N22" s="152">
        <f>1090+66</f>
        <v>1156</v>
      </c>
      <c r="O22" s="152">
        <f>1090+66</f>
        <v>1156</v>
      </c>
      <c r="P22" s="152"/>
      <c r="Q22" s="152"/>
      <c r="R22" s="152"/>
      <c r="S22" s="152"/>
      <c r="T22" s="152"/>
      <c r="U22" s="152"/>
      <c r="V22" s="152"/>
      <c r="W22" s="152" t="s">
        <v>72</v>
      </c>
      <c r="X22" s="152" t="s">
        <v>54</v>
      </c>
      <c r="Y22" s="152" t="s">
        <v>72</v>
      </c>
      <c r="Z22" s="152" t="s">
        <v>54</v>
      </c>
      <c r="AA22" s="152" t="s">
        <v>55</v>
      </c>
      <c r="AB22" s="238" t="s">
        <v>384</v>
      </c>
      <c r="AC22" s="238" t="s">
        <v>74</v>
      </c>
      <c r="AD22" s="175" t="s">
        <v>402</v>
      </c>
      <c r="AE22" s="152" t="s">
        <v>403</v>
      </c>
      <c r="AF22" s="152" t="s">
        <v>367</v>
      </c>
      <c r="AG22" s="204"/>
      <c r="AH22" s="134"/>
      <c r="AI22" s="134"/>
      <c r="AJ22" s="134"/>
      <c r="AK22" s="134"/>
      <c r="AL22" s="134"/>
      <c r="AM22" s="134"/>
      <c r="AN22" s="134"/>
      <c r="AO22" s="134"/>
      <c r="AP22" s="134"/>
      <c r="AQ22" s="134"/>
      <c r="AR22" s="134"/>
      <c r="AS22" s="134"/>
      <c r="AT22" s="134"/>
      <c r="AU22" s="134"/>
      <c r="AV22" s="134"/>
      <c r="AW22" s="134"/>
      <c r="AX22" s="134"/>
      <c r="AY22" s="134"/>
      <c r="AZ22" s="134"/>
      <c r="BA22" s="134"/>
      <c r="BB22" s="134"/>
      <c r="BC22" s="134"/>
      <c r="BD22" s="134"/>
      <c r="BE22" s="134"/>
      <c r="BF22" s="134"/>
      <c r="BG22" s="134"/>
      <c r="BH22" s="134"/>
      <c r="BI22" s="134"/>
      <c r="BJ22" s="134"/>
      <c r="BK22" s="134"/>
      <c r="BL22" s="134"/>
      <c r="BM22" s="134"/>
      <c r="BN22" s="134"/>
      <c r="BO22" s="134"/>
      <c r="BP22" s="134"/>
      <c r="BQ22" s="134"/>
      <c r="BR22" s="134"/>
      <c r="BS22" s="134"/>
      <c r="BT22" s="134"/>
      <c r="BU22" s="134"/>
      <c r="BV22" s="134"/>
      <c r="BW22" s="134"/>
      <c r="BX22" s="134"/>
      <c r="BY22" s="134"/>
      <c r="BZ22" s="134"/>
      <c r="CA22" s="134"/>
      <c r="CB22" s="134"/>
      <c r="CC22" s="134"/>
      <c r="CD22" s="134"/>
      <c r="CE22" s="134"/>
      <c r="CF22" s="134"/>
      <c r="CG22" s="134"/>
      <c r="CH22" s="134"/>
      <c r="CI22" s="134"/>
      <c r="CJ22" s="134"/>
      <c r="CK22" s="134"/>
      <c r="CL22" s="134"/>
      <c r="CM22" s="213"/>
    </row>
    <row r="23" s="122" customFormat="1" ht="100" customHeight="1" spans="1:90">
      <c r="A23" s="156" t="s">
        <v>58</v>
      </c>
      <c r="B23" s="148" t="s">
        <v>75</v>
      </c>
      <c r="C23" s="148"/>
      <c r="D23" s="148"/>
      <c r="E23" s="149"/>
      <c r="F23" s="149"/>
      <c r="G23" s="149"/>
      <c r="H23" s="149"/>
      <c r="I23" s="149"/>
      <c r="J23" s="148"/>
      <c r="K23" s="178"/>
      <c r="L23" s="178"/>
      <c r="M23" s="178"/>
      <c r="N23" s="178"/>
      <c r="O23" s="178"/>
      <c r="P23" s="178"/>
      <c r="Q23" s="178"/>
      <c r="R23" s="178"/>
      <c r="S23" s="178"/>
      <c r="T23" s="178"/>
      <c r="U23" s="178"/>
      <c r="V23" s="178"/>
      <c r="W23" s="184"/>
      <c r="X23" s="184"/>
      <c r="Y23" s="184"/>
      <c r="Z23" s="184"/>
      <c r="AA23" s="190"/>
      <c r="AB23" s="190"/>
      <c r="AC23" s="190"/>
      <c r="AD23" s="190"/>
      <c r="AE23" s="190"/>
      <c r="AF23" s="190"/>
      <c r="AG23" s="190"/>
      <c r="AH23" s="206"/>
      <c r="AI23" s="206"/>
      <c r="AJ23" s="206"/>
      <c r="AK23" s="206"/>
      <c r="AL23" s="206"/>
      <c r="AM23" s="206"/>
      <c r="AN23" s="206"/>
      <c r="AO23" s="206"/>
      <c r="AP23" s="206"/>
      <c r="AQ23" s="206"/>
      <c r="AR23" s="206"/>
      <c r="AS23" s="206"/>
      <c r="AT23" s="206"/>
      <c r="AU23" s="206"/>
      <c r="AV23" s="206"/>
      <c r="AW23" s="206"/>
      <c r="AX23" s="206"/>
      <c r="AY23" s="206"/>
      <c r="AZ23" s="206"/>
      <c r="BA23" s="206"/>
      <c r="BB23" s="206"/>
      <c r="BC23" s="206"/>
      <c r="BD23" s="206"/>
      <c r="BE23" s="206"/>
      <c r="BF23" s="206"/>
      <c r="BG23" s="206"/>
      <c r="BH23" s="206"/>
      <c r="BI23" s="206"/>
      <c r="BJ23" s="206"/>
      <c r="BK23" s="206"/>
      <c r="BL23" s="206"/>
      <c r="BM23" s="206"/>
      <c r="BN23" s="206"/>
      <c r="BO23" s="206"/>
      <c r="BP23" s="206"/>
      <c r="BQ23" s="206"/>
      <c r="BR23" s="206"/>
      <c r="BS23" s="206"/>
      <c r="BT23" s="206"/>
      <c r="BU23" s="206"/>
      <c r="BV23" s="206"/>
      <c r="BW23" s="206"/>
      <c r="BX23" s="206"/>
      <c r="BY23" s="206"/>
      <c r="BZ23" s="206"/>
      <c r="CA23" s="206"/>
      <c r="CB23" s="206"/>
      <c r="CC23" s="206"/>
      <c r="CD23" s="206"/>
      <c r="CE23" s="206"/>
      <c r="CF23" s="206"/>
      <c r="CG23" s="206"/>
      <c r="CH23" s="206"/>
      <c r="CI23" s="206"/>
      <c r="CJ23" s="206"/>
      <c r="CK23" s="206"/>
      <c r="CL23" s="206"/>
    </row>
    <row r="24" s="122" customFormat="1" ht="100" customHeight="1" spans="1:90">
      <c r="A24" s="156" t="s">
        <v>58</v>
      </c>
      <c r="B24" s="148" t="s">
        <v>76</v>
      </c>
      <c r="C24" s="148"/>
      <c r="D24" s="148"/>
      <c r="E24" s="149"/>
      <c r="F24" s="149"/>
      <c r="G24" s="149"/>
      <c r="H24" s="149"/>
      <c r="I24" s="149"/>
      <c r="J24" s="148"/>
      <c r="K24" s="178">
        <f t="shared" ref="K24:V24" si="9">SUM(K25:K27)</f>
        <v>2580</v>
      </c>
      <c r="L24" s="178">
        <f t="shared" si="9"/>
        <v>2191</v>
      </c>
      <c r="M24" s="178">
        <f t="shared" si="9"/>
        <v>8849</v>
      </c>
      <c r="N24" s="178">
        <f t="shared" si="9"/>
        <v>1394</v>
      </c>
      <c r="O24" s="178">
        <f t="shared" si="9"/>
        <v>1394</v>
      </c>
      <c r="P24" s="178">
        <f t="shared" si="9"/>
        <v>0</v>
      </c>
      <c r="Q24" s="178">
        <f t="shared" si="9"/>
        <v>0</v>
      </c>
      <c r="R24" s="178">
        <f t="shared" si="9"/>
        <v>0</v>
      </c>
      <c r="S24" s="178">
        <f t="shared" si="9"/>
        <v>0</v>
      </c>
      <c r="T24" s="178">
        <f t="shared" si="9"/>
        <v>0</v>
      </c>
      <c r="U24" s="178">
        <f t="shared" si="9"/>
        <v>0</v>
      </c>
      <c r="V24" s="178">
        <f t="shared" si="9"/>
        <v>0</v>
      </c>
      <c r="W24" s="184"/>
      <c r="X24" s="184"/>
      <c r="Y24" s="184"/>
      <c r="Z24" s="184"/>
      <c r="AA24" s="190"/>
      <c r="AB24" s="190"/>
      <c r="AC24" s="190"/>
      <c r="AD24" s="190"/>
      <c r="AE24" s="190"/>
      <c r="AF24" s="190"/>
      <c r="AG24" s="190"/>
      <c r="AH24" s="206"/>
      <c r="AI24" s="206"/>
      <c r="AJ24" s="206"/>
      <c r="AK24" s="206"/>
      <c r="AL24" s="206"/>
      <c r="AM24" s="206"/>
      <c r="AN24" s="206"/>
      <c r="AO24" s="206"/>
      <c r="AP24" s="206"/>
      <c r="AQ24" s="206"/>
      <c r="AR24" s="206"/>
      <c r="AS24" s="206"/>
      <c r="AT24" s="206"/>
      <c r="AU24" s="206"/>
      <c r="AV24" s="206"/>
      <c r="AW24" s="206"/>
      <c r="AX24" s="206"/>
      <c r="AY24" s="206"/>
      <c r="AZ24" s="206"/>
      <c r="BA24" s="206"/>
      <c r="BB24" s="206"/>
      <c r="BC24" s="206"/>
      <c r="BD24" s="206"/>
      <c r="BE24" s="206"/>
      <c r="BF24" s="206"/>
      <c r="BG24" s="206"/>
      <c r="BH24" s="206"/>
      <c r="BI24" s="206"/>
      <c r="BJ24" s="206"/>
      <c r="BK24" s="206"/>
      <c r="BL24" s="206"/>
      <c r="BM24" s="206"/>
      <c r="BN24" s="206"/>
      <c r="BO24" s="206"/>
      <c r="BP24" s="206"/>
      <c r="BQ24" s="206"/>
      <c r="BR24" s="206"/>
      <c r="BS24" s="206"/>
      <c r="BT24" s="206"/>
      <c r="BU24" s="206"/>
      <c r="BV24" s="206"/>
      <c r="BW24" s="206"/>
      <c r="BX24" s="206"/>
      <c r="BY24" s="206"/>
      <c r="BZ24" s="206"/>
      <c r="CA24" s="206"/>
      <c r="CB24" s="206"/>
      <c r="CC24" s="206"/>
      <c r="CD24" s="206"/>
      <c r="CE24" s="206"/>
      <c r="CF24" s="206"/>
      <c r="CG24" s="206"/>
      <c r="CH24" s="206"/>
      <c r="CI24" s="206"/>
      <c r="CJ24" s="206"/>
      <c r="CK24" s="206"/>
      <c r="CL24" s="206"/>
    </row>
    <row r="25" s="124" customFormat="1" ht="184" customHeight="1" spans="1:91">
      <c r="A25" s="151">
        <v>6</v>
      </c>
      <c r="B25" s="152" t="s">
        <v>77</v>
      </c>
      <c r="C25" s="161">
        <v>2025</v>
      </c>
      <c r="D25" s="153" t="s">
        <v>78</v>
      </c>
      <c r="E25" s="154" t="s">
        <v>40</v>
      </c>
      <c r="F25" s="154" t="s">
        <v>79</v>
      </c>
      <c r="G25" s="154" t="s">
        <v>47</v>
      </c>
      <c r="H25" s="154" t="s">
        <v>385</v>
      </c>
      <c r="I25" s="154" t="s">
        <v>81</v>
      </c>
      <c r="J25" s="153" t="s">
        <v>386</v>
      </c>
      <c r="K25" s="154">
        <v>500</v>
      </c>
      <c r="L25" s="154">
        <v>882</v>
      </c>
      <c r="M25" s="154">
        <v>2546</v>
      </c>
      <c r="N25" s="154">
        <v>150</v>
      </c>
      <c r="O25" s="152">
        <v>150</v>
      </c>
      <c r="P25" s="154"/>
      <c r="Q25" s="154"/>
      <c r="R25" s="154"/>
      <c r="S25" s="154"/>
      <c r="T25" s="154"/>
      <c r="U25" s="154"/>
      <c r="V25" s="154"/>
      <c r="W25" s="154" t="s">
        <v>83</v>
      </c>
      <c r="X25" s="154" t="s">
        <v>84</v>
      </c>
      <c r="Y25" s="154" t="s">
        <v>92</v>
      </c>
      <c r="Z25" s="152" t="s">
        <v>93</v>
      </c>
      <c r="AA25" s="152" t="s">
        <v>55</v>
      </c>
      <c r="AB25" s="167" t="s">
        <v>85</v>
      </c>
      <c r="AC25" s="167" t="s">
        <v>86</v>
      </c>
      <c r="AD25" s="175" t="s">
        <v>402</v>
      </c>
      <c r="AE25" s="152" t="s">
        <v>403</v>
      </c>
      <c r="AF25" s="152" t="s">
        <v>367</v>
      </c>
      <c r="AG25" s="204"/>
      <c r="AH25" s="134"/>
      <c r="AI25" s="134"/>
      <c r="AJ25" s="134"/>
      <c r="AK25" s="134"/>
      <c r="AL25" s="134"/>
      <c r="AM25" s="134"/>
      <c r="AN25" s="134"/>
      <c r="AO25" s="134"/>
      <c r="AP25" s="134"/>
      <c r="AQ25" s="134"/>
      <c r="AR25" s="134"/>
      <c r="AS25" s="134"/>
      <c r="AT25" s="134"/>
      <c r="AU25" s="134"/>
      <c r="AV25" s="134"/>
      <c r="AW25" s="134"/>
      <c r="AX25" s="134"/>
      <c r="AY25" s="134"/>
      <c r="AZ25" s="134"/>
      <c r="BA25" s="134"/>
      <c r="BB25" s="134"/>
      <c r="BC25" s="134"/>
      <c r="BD25" s="134"/>
      <c r="BE25" s="134"/>
      <c r="BF25" s="134"/>
      <c r="BG25" s="134"/>
      <c r="BH25" s="134"/>
      <c r="BI25" s="134"/>
      <c r="BJ25" s="134"/>
      <c r="BK25" s="134"/>
      <c r="BL25" s="134"/>
      <c r="BM25" s="134"/>
      <c r="BN25" s="134"/>
      <c r="BO25" s="134"/>
      <c r="BP25" s="134"/>
      <c r="BQ25" s="134"/>
      <c r="BR25" s="134"/>
      <c r="BS25" s="134"/>
      <c r="BT25" s="134"/>
      <c r="BU25" s="134"/>
      <c r="BV25" s="134"/>
      <c r="BW25" s="134"/>
      <c r="BX25" s="134"/>
      <c r="BY25" s="134"/>
      <c r="BZ25" s="134"/>
      <c r="CA25" s="134"/>
      <c r="CB25" s="134"/>
      <c r="CC25" s="134"/>
      <c r="CD25" s="134"/>
      <c r="CE25" s="134"/>
      <c r="CF25" s="134"/>
      <c r="CG25" s="134"/>
      <c r="CH25" s="134"/>
      <c r="CI25" s="134"/>
      <c r="CJ25" s="134"/>
      <c r="CK25" s="134"/>
      <c r="CL25" s="134"/>
      <c r="CM25" s="213"/>
    </row>
    <row r="26" s="124" customFormat="1" ht="225" customHeight="1" spans="1:91">
      <c r="A26" s="151">
        <v>7</v>
      </c>
      <c r="B26" s="152" t="s">
        <v>87</v>
      </c>
      <c r="C26" s="161">
        <v>2025</v>
      </c>
      <c r="D26" s="153" t="s">
        <v>88</v>
      </c>
      <c r="E26" s="154" t="s">
        <v>40</v>
      </c>
      <c r="F26" s="154" t="s">
        <v>65</v>
      </c>
      <c r="G26" s="152" t="s">
        <v>47</v>
      </c>
      <c r="H26" s="152" t="s">
        <v>89</v>
      </c>
      <c r="I26" s="152" t="s">
        <v>90</v>
      </c>
      <c r="J26" s="167" t="s">
        <v>91</v>
      </c>
      <c r="K26" s="152">
        <v>280</v>
      </c>
      <c r="L26" s="152">
        <v>650</v>
      </c>
      <c r="M26" s="152">
        <v>3500</v>
      </c>
      <c r="N26" s="152">
        <v>44</v>
      </c>
      <c r="O26" s="152">
        <v>44</v>
      </c>
      <c r="P26" s="152"/>
      <c r="Q26" s="152"/>
      <c r="R26" s="152"/>
      <c r="S26" s="152"/>
      <c r="T26" s="152"/>
      <c r="U26" s="152"/>
      <c r="V26" s="152"/>
      <c r="W26" s="152" t="s">
        <v>92</v>
      </c>
      <c r="X26" s="152" t="s">
        <v>93</v>
      </c>
      <c r="Y26" s="152" t="s">
        <v>92</v>
      </c>
      <c r="Z26" s="152" t="s">
        <v>93</v>
      </c>
      <c r="AA26" s="152" t="s">
        <v>55</v>
      </c>
      <c r="AB26" s="167" t="s">
        <v>388</v>
      </c>
      <c r="AC26" s="167" t="s">
        <v>94</v>
      </c>
      <c r="AD26" s="175" t="s">
        <v>402</v>
      </c>
      <c r="AE26" s="152" t="s">
        <v>403</v>
      </c>
      <c r="AF26" s="152" t="s">
        <v>367</v>
      </c>
      <c r="AG26" s="204"/>
      <c r="AH26" s="134"/>
      <c r="AI26" s="134"/>
      <c r="AJ26" s="134"/>
      <c r="AK26" s="134"/>
      <c r="AL26" s="134"/>
      <c r="AM26" s="134"/>
      <c r="AN26" s="134"/>
      <c r="AO26" s="134"/>
      <c r="AP26" s="134"/>
      <c r="AQ26" s="134"/>
      <c r="AR26" s="134"/>
      <c r="AS26" s="134"/>
      <c r="AT26" s="134"/>
      <c r="AU26" s="134"/>
      <c r="AV26" s="134"/>
      <c r="AW26" s="134"/>
      <c r="AX26" s="134"/>
      <c r="AY26" s="134"/>
      <c r="AZ26" s="134"/>
      <c r="BA26" s="134"/>
      <c r="BB26" s="134"/>
      <c r="BC26" s="134"/>
      <c r="BD26" s="134"/>
      <c r="BE26" s="134"/>
      <c r="BF26" s="134"/>
      <c r="BG26" s="134"/>
      <c r="BH26" s="134"/>
      <c r="BI26" s="134"/>
      <c r="BJ26" s="134"/>
      <c r="BK26" s="134"/>
      <c r="BL26" s="134"/>
      <c r="BM26" s="134"/>
      <c r="BN26" s="134"/>
      <c r="BO26" s="134"/>
      <c r="BP26" s="134"/>
      <c r="BQ26" s="134"/>
      <c r="BR26" s="134"/>
      <c r="BS26" s="134"/>
      <c r="BT26" s="134"/>
      <c r="BU26" s="134"/>
      <c r="BV26" s="134"/>
      <c r="BW26" s="134"/>
      <c r="BX26" s="134"/>
      <c r="BY26" s="134"/>
      <c r="BZ26" s="134"/>
      <c r="CA26" s="134"/>
      <c r="CB26" s="134"/>
      <c r="CC26" s="134"/>
      <c r="CD26" s="134"/>
      <c r="CE26" s="134"/>
      <c r="CF26" s="134"/>
      <c r="CG26" s="134"/>
      <c r="CH26" s="134"/>
      <c r="CI26" s="134"/>
      <c r="CJ26" s="134"/>
      <c r="CK26" s="134"/>
      <c r="CL26" s="134"/>
      <c r="CM26" s="213"/>
    </row>
    <row r="27" s="124" customFormat="1" ht="409" customHeight="1" spans="1:91">
      <c r="A27" s="151">
        <v>8</v>
      </c>
      <c r="B27" s="152" t="s">
        <v>303</v>
      </c>
      <c r="C27" s="161">
        <v>2025</v>
      </c>
      <c r="D27" s="153" t="s">
        <v>304</v>
      </c>
      <c r="E27" s="154" t="s">
        <v>40</v>
      </c>
      <c r="F27" s="154" t="s">
        <v>65</v>
      </c>
      <c r="G27" s="154" t="s">
        <v>47</v>
      </c>
      <c r="H27" s="154" t="s">
        <v>305</v>
      </c>
      <c r="I27" s="154" t="s">
        <v>70</v>
      </c>
      <c r="J27" s="153" t="s">
        <v>389</v>
      </c>
      <c r="K27" s="152">
        <v>1800</v>
      </c>
      <c r="L27" s="152">
        <v>659</v>
      </c>
      <c r="M27" s="152">
        <v>2803</v>
      </c>
      <c r="N27" s="152">
        <v>1200</v>
      </c>
      <c r="O27" s="152">
        <v>1200</v>
      </c>
      <c r="P27" s="152"/>
      <c r="Q27" s="152"/>
      <c r="R27" s="152"/>
      <c r="S27" s="152"/>
      <c r="T27" s="152"/>
      <c r="U27" s="152"/>
      <c r="V27" s="152"/>
      <c r="W27" s="154" t="s">
        <v>83</v>
      </c>
      <c r="X27" s="154" t="s">
        <v>84</v>
      </c>
      <c r="Y27" s="152" t="s">
        <v>72</v>
      </c>
      <c r="Z27" s="152" t="s">
        <v>54</v>
      </c>
      <c r="AA27" s="152" t="s">
        <v>55</v>
      </c>
      <c r="AB27" s="153" t="s">
        <v>390</v>
      </c>
      <c r="AC27" s="153" t="s">
        <v>308</v>
      </c>
      <c r="AD27" s="175" t="s">
        <v>402</v>
      </c>
      <c r="AE27" s="152" t="s">
        <v>403</v>
      </c>
      <c r="AF27" s="152" t="s">
        <v>367</v>
      </c>
      <c r="AG27" s="204"/>
      <c r="AH27" s="134"/>
      <c r="AI27" s="134"/>
      <c r="AJ27" s="134"/>
      <c r="AK27" s="134"/>
      <c r="AL27" s="134"/>
      <c r="AM27" s="134"/>
      <c r="AN27" s="134"/>
      <c r="AO27" s="134"/>
      <c r="AP27" s="134"/>
      <c r="AQ27" s="134"/>
      <c r="AR27" s="134"/>
      <c r="AS27" s="134"/>
      <c r="AT27" s="134"/>
      <c r="AU27" s="134"/>
      <c r="AV27" s="134"/>
      <c r="AW27" s="134"/>
      <c r="AX27" s="134"/>
      <c r="AY27" s="134"/>
      <c r="AZ27" s="134"/>
      <c r="BA27" s="134"/>
      <c r="BB27" s="134"/>
      <c r="BC27" s="134"/>
      <c r="BD27" s="134"/>
      <c r="BE27" s="134"/>
      <c r="BF27" s="134"/>
      <c r="BG27" s="134"/>
      <c r="BH27" s="134"/>
      <c r="BI27" s="134"/>
      <c r="BJ27" s="134"/>
      <c r="BK27" s="134"/>
      <c r="BL27" s="134"/>
      <c r="BM27" s="134"/>
      <c r="BN27" s="134"/>
      <c r="BO27" s="134"/>
      <c r="BP27" s="134"/>
      <c r="BQ27" s="134"/>
      <c r="BR27" s="134"/>
      <c r="BS27" s="134"/>
      <c r="BT27" s="134"/>
      <c r="BU27" s="134"/>
      <c r="BV27" s="134"/>
      <c r="BW27" s="134"/>
      <c r="BX27" s="134"/>
      <c r="BY27" s="134"/>
      <c r="BZ27" s="134"/>
      <c r="CA27" s="134"/>
      <c r="CB27" s="134"/>
      <c r="CC27" s="134"/>
      <c r="CD27" s="134"/>
      <c r="CE27" s="134"/>
      <c r="CF27" s="134"/>
      <c r="CG27" s="134"/>
      <c r="CH27" s="134"/>
      <c r="CI27" s="134"/>
      <c r="CJ27" s="134"/>
      <c r="CK27" s="134"/>
      <c r="CL27" s="134"/>
      <c r="CM27" s="213"/>
    </row>
    <row r="28" s="125" customFormat="1" ht="100" customHeight="1" spans="1:90">
      <c r="A28" s="156" t="s">
        <v>58</v>
      </c>
      <c r="B28" s="148" t="s">
        <v>95</v>
      </c>
      <c r="C28" s="148"/>
      <c r="D28" s="148"/>
      <c r="E28" s="149"/>
      <c r="F28" s="149"/>
      <c r="G28" s="149"/>
      <c r="H28" s="149"/>
      <c r="I28" s="149"/>
      <c r="J28" s="148"/>
      <c r="K28" s="174"/>
      <c r="L28" s="174"/>
      <c r="M28" s="174"/>
      <c r="N28" s="174"/>
      <c r="O28" s="174"/>
      <c r="P28" s="174"/>
      <c r="Q28" s="174"/>
      <c r="R28" s="174"/>
      <c r="S28" s="174"/>
      <c r="T28" s="174"/>
      <c r="U28" s="174"/>
      <c r="V28" s="174"/>
      <c r="W28" s="185"/>
      <c r="X28" s="185"/>
      <c r="Y28" s="185"/>
      <c r="Z28" s="185"/>
      <c r="AA28" s="192"/>
      <c r="AB28" s="192"/>
      <c r="AC28" s="192"/>
      <c r="AD28" s="192"/>
      <c r="AE28" s="192"/>
      <c r="AF28" s="192"/>
      <c r="AG28" s="192"/>
      <c r="AH28" s="209"/>
      <c r="AI28" s="209"/>
      <c r="AJ28" s="209"/>
      <c r="AK28" s="209"/>
      <c r="AL28" s="209"/>
      <c r="AM28" s="209"/>
      <c r="AN28" s="209"/>
      <c r="AO28" s="209"/>
      <c r="AP28" s="209"/>
      <c r="AQ28" s="209"/>
      <c r="AR28" s="209"/>
      <c r="AS28" s="209"/>
      <c r="AT28" s="209"/>
      <c r="AU28" s="209"/>
      <c r="AV28" s="209"/>
      <c r="AW28" s="209"/>
      <c r="AX28" s="209"/>
      <c r="AY28" s="209"/>
      <c r="AZ28" s="209"/>
      <c r="BA28" s="209"/>
      <c r="BB28" s="209"/>
      <c r="BC28" s="209"/>
      <c r="BD28" s="209"/>
      <c r="BE28" s="209"/>
      <c r="BF28" s="209"/>
      <c r="BG28" s="209"/>
      <c r="BH28" s="209"/>
      <c r="BI28" s="209"/>
      <c r="BJ28" s="209"/>
      <c r="BK28" s="209"/>
      <c r="BL28" s="209"/>
      <c r="BM28" s="209"/>
      <c r="BN28" s="209"/>
      <c r="BO28" s="209"/>
      <c r="BP28" s="209"/>
      <c r="BQ28" s="209"/>
      <c r="BR28" s="209"/>
      <c r="BS28" s="209"/>
      <c r="BT28" s="209"/>
      <c r="BU28" s="209"/>
      <c r="BV28" s="209"/>
      <c r="BW28" s="209"/>
      <c r="BX28" s="209"/>
      <c r="BY28" s="209"/>
      <c r="BZ28" s="209"/>
      <c r="CA28" s="209"/>
      <c r="CB28" s="209"/>
      <c r="CC28" s="209"/>
      <c r="CD28" s="209"/>
      <c r="CE28" s="209"/>
      <c r="CF28" s="209"/>
      <c r="CG28" s="209"/>
      <c r="CH28" s="209"/>
      <c r="CI28" s="209"/>
      <c r="CJ28" s="209"/>
      <c r="CK28" s="209"/>
      <c r="CL28" s="209"/>
    </row>
    <row r="29" s="125" customFormat="1" ht="100" customHeight="1" spans="1:90">
      <c r="A29" s="156" t="s">
        <v>58</v>
      </c>
      <c r="B29" s="148" t="s">
        <v>404</v>
      </c>
      <c r="C29" s="148"/>
      <c r="D29" s="148"/>
      <c r="E29" s="149"/>
      <c r="F29" s="149"/>
      <c r="G29" s="149"/>
      <c r="H29" s="149"/>
      <c r="I29" s="149"/>
      <c r="J29" s="148"/>
      <c r="K29" s="174">
        <v>0</v>
      </c>
      <c r="L29" s="174">
        <v>0</v>
      </c>
      <c r="M29" s="174">
        <v>0</v>
      </c>
      <c r="N29" s="174">
        <v>0</v>
      </c>
      <c r="O29" s="174">
        <v>0</v>
      </c>
      <c r="P29" s="174">
        <v>0</v>
      </c>
      <c r="Q29" s="174">
        <v>0</v>
      </c>
      <c r="R29" s="174">
        <v>0</v>
      </c>
      <c r="S29" s="174">
        <v>0</v>
      </c>
      <c r="T29" s="174">
        <v>0</v>
      </c>
      <c r="U29" s="174">
        <v>0</v>
      </c>
      <c r="V29" s="174">
        <v>0</v>
      </c>
      <c r="W29" s="185"/>
      <c r="X29" s="185"/>
      <c r="Y29" s="185"/>
      <c r="Z29" s="185"/>
      <c r="AA29" s="192"/>
      <c r="AB29" s="192"/>
      <c r="AC29" s="192"/>
      <c r="AD29" s="192"/>
      <c r="AE29" s="192"/>
      <c r="AF29" s="192"/>
      <c r="AG29" s="192"/>
      <c r="AH29" s="209"/>
      <c r="AI29" s="209"/>
      <c r="AJ29" s="209"/>
      <c r="AK29" s="209"/>
      <c r="AL29" s="209"/>
      <c r="AM29" s="209"/>
      <c r="AN29" s="209"/>
      <c r="AO29" s="209"/>
      <c r="AP29" s="209"/>
      <c r="AQ29" s="209"/>
      <c r="AR29" s="209"/>
      <c r="AS29" s="209"/>
      <c r="AT29" s="209"/>
      <c r="AU29" s="209"/>
      <c r="AV29" s="209"/>
      <c r="AW29" s="209"/>
      <c r="AX29" s="209"/>
      <c r="AY29" s="209"/>
      <c r="AZ29" s="209"/>
      <c r="BA29" s="209"/>
      <c r="BB29" s="209"/>
      <c r="BC29" s="209"/>
      <c r="BD29" s="209"/>
      <c r="BE29" s="209"/>
      <c r="BF29" s="209"/>
      <c r="BG29" s="209"/>
      <c r="BH29" s="209"/>
      <c r="BI29" s="209"/>
      <c r="BJ29" s="209"/>
      <c r="BK29" s="209"/>
      <c r="BL29" s="209"/>
      <c r="BM29" s="209"/>
      <c r="BN29" s="209"/>
      <c r="BO29" s="209"/>
      <c r="BP29" s="209"/>
      <c r="BQ29" s="209"/>
      <c r="BR29" s="209"/>
      <c r="BS29" s="209"/>
      <c r="BT29" s="209"/>
      <c r="BU29" s="209"/>
      <c r="BV29" s="209"/>
      <c r="BW29" s="209"/>
      <c r="BX29" s="209"/>
      <c r="BY29" s="209"/>
      <c r="BZ29" s="209"/>
      <c r="CA29" s="209"/>
      <c r="CB29" s="209"/>
      <c r="CC29" s="209"/>
      <c r="CD29" s="209"/>
      <c r="CE29" s="209"/>
      <c r="CF29" s="209"/>
      <c r="CG29" s="209"/>
      <c r="CH29" s="209"/>
      <c r="CI29" s="209"/>
      <c r="CJ29" s="209"/>
      <c r="CK29" s="209"/>
      <c r="CL29" s="209"/>
    </row>
    <row r="30" s="125" customFormat="1" ht="100" customHeight="1" spans="1:90">
      <c r="A30" s="156" t="s">
        <v>41</v>
      </c>
      <c r="B30" s="148" t="s">
        <v>104</v>
      </c>
      <c r="C30" s="148"/>
      <c r="D30" s="148"/>
      <c r="E30" s="149"/>
      <c r="F30" s="149"/>
      <c r="G30" s="149"/>
      <c r="H30" s="149"/>
      <c r="I30" s="149"/>
      <c r="J30" s="148"/>
      <c r="K30" s="174">
        <f t="shared" ref="K30:V30" si="10">K31+K32+K36+K37</f>
        <v>1300</v>
      </c>
      <c r="L30" s="174">
        <f t="shared" si="10"/>
        <v>1012</v>
      </c>
      <c r="M30" s="174">
        <f t="shared" si="10"/>
        <v>3527</v>
      </c>
      <c r="N30" s="174">
        <f t="shared" si="10"/>
        <v>650</v>
      </c>
      <c r="O30" s="174">
        <f t="shared" si="10"/>
        <v>650</v>
      </c>
      <c r="P30" s="174">
        <f t="shared" si="10"/>
        <v>0</v>
      </c>
      <c r="Q30" s="174">
        <f t="shared" si="10"/>
        <v>0</v>
      </c>
      <c r="R30" s="174">
        <f t="shared" si="10"/>
        <v>0</v>
      </c>
      <c r="S30" s="174">
        <f t="shared" si="10"/>
        <v>0</v>
      </c>
      <c r="T30" s="174">
        <f t="shared" si="10"/>
        <v>0</v>
      </c>
      <c r="U30" s="174">
        <f t="shared" si="10"/>
        <v>0</v>
      </c>
      <c r="V30" s="174">
        <f t="shared" si="10"/>
        <v>0</v>
      </c>
      <c r="W30" s="185"/>
      <c r="X30" s="185"/>
      <c r="Y30" s="185"/>
      <c r="Z30" s="185"/>
      <c r="AA30" s="192"/>
      <c r="AB30" s="192"/>
      <c r="AC30" s="192"/>
      <c r="AD30" s="192"/>
      <c r="AE30" s="192"/>
      <c r="AF30" s="192"/>
      <c r="AG30" s="192"/>
      <c r="AH30" s="209"/>
      <c r="AI30" s="209"/>
      <c r="AJ30" s="209"/>
      <c r="AK30" s="209"/>
      <c r="AL30" s="209"/>
      <c r="AM30" s="209"/>
      <c r="AN30" s="209"/>
      <c r="AO30" s="209"/>
      <c r="AP30" s="209"/>
      <c r="AQ30" s="209"/>
      <c r="AR30" s="209"/>
      <c r="AS30" s="209"/>
      <c r="AT30" s="209"/>
      <c r="AU30" s="209"/>
      <c r="AV30" s="209"/>
      <c r="AW30" s="209"/>
      <c r="AX30" s="209"/>
      <c r="AY30" s="209"/>
      <c r="AZ30" s="209"/>
      <c r="BA30" s="209"/>
      <c r="BB30" s="209"/>
      <c r="BC30" s="209"/>
      <c r="BD30" s="209"/>
      <c r="BE30" s="209"/>
      <c r="BF30" s="209"/>
      <c r="BG30" s="209"/>
      <c r="BH30" s="209"/>
      <c r="BI30" s="209"/>
      <c r="BJ30" s="209"/>
      <c r="BK30" s="209"/>
      <c r="BL30" s="209"/>
      <c r="BM30" s="209"/>
      <c r="BN30" s="209"/>
      <c r="BO30" s="209"/>
      <c r="BP30" s="209"/>
      <c r="BQ30" s="209"/>
      <c r="BR30" s="209"/>
      <c r="BS30" s="209"/>
      <c r="BT30" s="209"/>
      <c r="BU30" s="209"/>
      <c r="BV30" s="209"/>
      <c r="BW30" s="209"/>
      <c r="BX30" s="209"/>
      <c r="BY30" s="209"/>
      <c r="BZ30" s="209"/>
      <c r="CA30" s="209"/>
      <c r="CB30" s="209"/>
      <c r="CC30" s="209"/>
      <c r="CD30" s="209"/>
      <c r="CE30" s="209"/>
      <c r="CF30" s="209"/>
      <c r="CG30" s="209"/>
      <c r="CH30" s="209"/>
      <c r="CI30" s="209"/>
      <c r="CJ30" s="209"/>
      <c r="CK30" s="209"/>
      <c r="CL30" s="209"/>
    </row>
    <row r="31" s="125" customFormat="1" ht="100" customHeight="1" spans="1:90">
      <c r="A31" s="156" t="s">
        <v>58</v>
      </c>
      <c r="B31" s="148" t="s">
        <v>105</v>
      </c>
      <c r="C31" s="148"/>
      <c r="D31" s="148"/>
      <c r="E31" s="149"/>
      <c r="F31" s="149"/>
      <c r="G31" s="149"/>
      <c r="H31" s="149"/>
      <c r="I31" s="149"/>
      <c r="J31" s="148"/>
      <c r="K31" s="174"/>
      <c r="L31" s="174"/>
      <c r="M31" s="174"/>
      <c r="N31" s="174"/>
      <c r="O31" s="174"/>
      <c r="P31" s="174"/>
      <c r="Q31" s="174"/>
      <c r="R31" s="174"/>
      <c r="S31" s="174"/>
      <c r="T31" s="174"/>
      <c r="U31" s="174"/>
      <c r="V31" s="174"/>
      <c r="W31" s="185"/>
      <c r="X31" s="185"/>
      <c r="Y31" s="185"/>
      <c r="Z31" s="185"/>
      <c r="AA31" s="192"/>
      <c r="AB31" s="192"/>
      <c r="AC31" s="192"/>
      <c r="AD31" s="192"/>
      <c r="AE31" s="192"/>
      <c r="AF31" s="192"/>
      <c r="AG31" s="192"/>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row>
    <row r="32" s="125" customFormat="1" ht="100" customHeight="1" spans="1:90">
      <c r="A32" s="156" t="s">
        <v>58</v>
      </c>
      <c r="B32" s="148" t="s">
        <v>106</v>
      </c>
      <c r="C32" s="148"/>
      <c r="D32" s="148"/>
      <c r="E32" s="149"/>
      <c r="F32" s="149"/>
      <c r="G32" s="149"/>
      <c r="H32" s="149"/>
      <c r="I32" s="149"/>
      <c r="J32" s="148"/>
      <c r="K32" s="174">
        <f t="shared" ref="K32:V32" si="11">SUM(K33:K35)</f>
        <v>1300</v>
      </c>
      <c r="L32" s="174">
        <f t="shared" si="11"/>
        <v>1012</v>
      </c>
      <c r="M32" s="174">
        <f t="shared" si="11"/>
        <v>3527</v>
      </c>
      <c r="N32" s="174">
        <f t="shared" si="11"/>
        <v>650</v>
      </c>
      <c r="O32" s="174">
        <f t="shared" si="11"/>
        <v>650</v>
      </c>
      <c r="P32" s="174">
        <f t="shared" si="11"/>
        <v>0</v>
      </c>
      <c r="Q32" s="174">
        <f t="shared" si="11"/>
        <v>0</v>
      </c>
      <c r="R32" s="174">
        <f t="shared" si="11"/>
        <v>0</v>
      </c>
      <c r="S32" s="174">
        <f t="shared" si="11"/>
        <v>0</v>
      </c>
      <c r="T32" s="174">
        <f t="shared" si="11"/>
        <v>0</v>
      </c>
      <c r="U32" s="174">
        <f t="shared" si="11"/>
        <v>0</v>
      </c>
      <c r="V32" s="174">
        <f t="shared" si="11"/>
        <v>0</v>
      </c>
      <c r="W32" s="185"/>
      <c r="X32" s="185"/>
      <c r="Y32" s="185"/>
      <c r="Z32" s="185"/>
      <c r="AA32" s="192"/>
      <c r="AB32" s="192"/>
      <c r="AC32" s="192"/>
      <c r="AD32" s="192"/>
      <c r="AE32" s="192"/>
      <c r="AF32" s="192"/>
      <c r="AG32" s="192"/>
      <c r="AH32" s="209"/>
      <c r="AI32" s="209"/>
      <c r="AJ32" s="209"/>
      <c r="AK32" s="209"/>
      <c r="AL32" s="209"/>
      <c r="AM32" s="209"/>
      <c r="AN32" s="209"/>
      <c r="AO32" s="209"/>
      <c r="AP32" s="209"/>
      <c r="AQ32" s="209"/>
      <c r="AR32" s="209"/>
      <c r="AS32" s="209"/>
      <c r="AT32" s="209"/>
      <c r="AU32" s="209"/>
      <c r="AV32" s="209"/>
      <c r="AW32" s="209"/>
      <c r="AX32" s="209"/>
      <c r="AY32" s="209"/>
      <c r="AZ32" s="209"/>
      <c r="BA32" s="209"/>
      <c r="BB32" s="209"/>
      <c r="BC32" s="209"/>
      <c r="BD32" s="209"/>
      <c r="BE32" s="209"/>
      <c r="BF32" s="209"/>
      <c r="BG32" s="209"/>
      <c r="BH32" s="209"/>
      <c r="BI32" s="209"/>
      <c r="BJ32" s="209"/>
      <c r="BK32" s="209"/>
      <c r="BL32" s="209"/>
      <c r="BM32" s="209"/>
      <c r="BN32" s="209"/>
      <c r="BO32" s="209"/>
      <c r="BP32" s="209"/>
      <c r="BQ32" s="209"/>
      <c r="BR32" s="209"/>
      <c r="BS32" s="209"/>
      <c r="BT32" s="209"/>
      <c r="BU32" s="209"/>
      <c r="BV32" s="209"/>
      <c r="BW32" s="209"/>
      <c r="BX32" s="209"/>
      <c r="BY32" s="209"/>
      <c r="BZ32" s="209"/>
      <c r="CA32" s="209"/>
      <c r="CB32" s="209"/>
      <c r="CC32" s="209"/>
      <c r="CD32" s="209"/>
      <c r="CE32" s="209"/>
      <c r="CF32" s="209"/>
      <c r="CG32" s="209"/>
      <c r="CH32" s="209"/>
      <c r="CI32" s="209"/>
      <c r="CJ32" s="209"/>
      <c r="CK32" s="209"/>
      <c r="CL32" s="209"/>
    </row>
    <row r="33" s="124" customFormat="1" ht="409" customHeight="1" spans="1:91">
      <c r="A33" s="151">
        <v>9</v>
      </c>
      <c r="B33" s="152" t="s">
        <v>107</v>
      </c>
      <c r="C33" s="161">
        <v>2025</v>
      </c>
      <c r="D33" s="153" t="s">
        <v>108</v>
      </c>
      <c r="E33" s="154" t="s">
        <v>40</v>
      </c>
      <c r="F33" s="154" t="s">
        <v>109</v>
      </c>
      <c r="G33" s="154" t="s">
        <v>47</v>
      </c>
      <c r="H33" s="154" t="s">
        <v>110</v>
      </c>
      <c r="I33" s="154" t="s">
        <v>111</v>
      </c>
      <c r="J33" s="153" t="s">
        <v>309</v>
      </c>
      <c r="K33" s="154">
        <v>600</v>
      </c>
      <c r="L33" s="152">
        <v>336</v>
      </c>
      <c r="M33" s="152">
        <v>1251</v>
      </c>
      <c r="N33" s="154">
        <v>300</v>
      </c>
      <c r="O33" s="152">
        <v>300</v>
      </c>
      <c r="P33" s="152"/>
      <c r="Q33" s="152"/>
      <c r="R33" s="152"/>
      <c r="S33" s="152"/>
      <c r="T33" s="152"/>
      <c r="U33" s="152"/>
      <c r="V33" s="152"/>
      <c r="W33" s="153" t="s">
        <v>113</v>
      </c>
      <c r="X33" s="154" t="s">
        <v>114</v>
      </c>
      <c r="Y33" s="154" t="s">
        <v>72</v>
      </c>
      <c r="Z33" s="152" t="s">
        <v>54</v>
      </c>
      <c r="AA33" s="152" t="s">
        <v>55</v>
      </c>
      <c r="AB33" s="167" t="s">
        <v>310</v>
      </c>
      <c r="AC33" s="255" t="s">
        <v>391</v>
      </c>
      <c r="AD33" s="175" t="s">
        <v>402</v>
      </c>
      <c r="AE33" s="152" t="s">
        <v>403</v>
      </c>
      <c r="AF33" s="233" t="s">
        <v>312</v>
      </c>
      <c r="AH33" s="134"/>
      <c r="AI33" s="134"/>
      <c r="AJ33" s="134"/>
      <c r="AK33" s="134"/>
      <c r="AL33" s="134"/>
      <c r="AM33" s="134"/>
      <c r="AN33" s="134"/>
      <c r="AO33" s="134"/>
      <c r="AP33" s="134"/>
      <c r="AQ33" s="134"/>
      <c r="AR33" s="134"/>
      <c r="AS33" s="134"/>
      <c r="AT33" s="134"/>
      <c r="AU33" s="134"/>
      <c r="AV33" s="134"/>
      <c r="AW33" s="134"/>
      <c r="AX33" s="134"/>
      <c r="AY33" s="134"/>
      <c r="AZ33" s="134"/>
      <c r="BA33" s="134"/>
      <c r="BB33" s="134"/>
      <c r="BC33" s="134"/>
      <c r="BD33" s="134"/>
      <c r="BE33" s="134"/>
      <c r="BF33" s="134"/>
      <c r="BG33" s="134"/>
      <c r="BH33" s="134"/>
      <c r="BI33" s="134"/>
      <c r="BJ33" s="134"/>
      <c r="BK33" s="134"/>
      <c r="BL33" s="134"/>
      <c r="BM33" s="134"/>
      <c r="BN33" s="134"/>
      <c r="BO33" s="134"/>
      <c r="BP33" s="134"/>
      <c r="BQ33" s="134"/>
      <c r="BR33" s="134"/>
      <c r="BS33" s="134"/>
      <c r="BT33" s="134"/>
      <c r="BU33" s="134"/>
      <c r="BV33" s="134"/>
      <c r="BW33" s="134"/>
      <c r="BX33" s="134"/>
      <c r="BY33" s="134"/>
      <c r="BZ33" s="134"/>
      <c r="CA33" s="134"/>
      <c r="CB33" s="134"/>
      <c r="CC33" s="134"/>
      <c r="CD33" s="134"/>
      <c r="CE33" s="134"/>
      <c r="CF33" s="134"/>
      <c r="CG33" s="134"/>
      <c r="CH33" s="134"/>
      <c r="CI33" s="134"/>
      <c r="CJ33" s="134"/>
      <c r="CK33" s="134"/>
      <c r="CL33" s="134"/>
      <c r="CM33" s="213"/>
    </row>
    <row r="34" s="124" customFormat="1" ht="312" customHeight="1" spans="1:91">
      <c r="A34" s="151">
        <v>10</v>
      </c>
      <c r="B34" s="152" t="s">
        <v>392</v>
      </c>
      <c r="C34" s="241">
        <v>2025</v>
      </c>
      <c r="D34" s="241" t="s">
        <v>393</v>
      </c>
      <c r="E34" s="154" t="s">
        <v>40</v>
      </c>
      <c r="F34" s="154" t="s">
        <v>46</v>
      </c>
      <c r="G34" s="152" t="s">
        <v>47</v>
      </c>
      <c r="H34" s="242" t="s">
        <v>315</v>
      </c>
      <c r="I34" s="242" t="s">
        <v>70</v>
      </c>
      <c r="J34" s="241" t="s">
        <v>394</v>
      </c>
      <c r="K34" s="248">
        <v>400</v>
      </c>
      <c r="L34" s="248">
        <v>338</v>
      </c>
      <c r="M34" s="248">
        <v>1138</v>
      </c>
      <c r="N34" s="248">
        <v>190</v>
      </c>
      <c r="O34" s="248">
        <v>190</v>
      </c>
      <c r="P34" s="248"/>
      <c r="Q34" s="248"/>
      <c r="R34" s="248"/>
      <c r="S34" s="248"/>
      <c r="T34" s="248"/>
      <c r="U34" s="248"/>
      <c r="V34" s="248"/>
      <c r="W34" s="254" t="s">
        <v>317</v>
      </c>
      <c r="X34" s="254" t="s">
        <v>318</v>
      </c>
      <c r="Y34" s="254" t="s">
        <v>72</v>
      </c>
      <c r="Z34" s="152" t="s">
        <v>54</v>
      </c>
      <c r="AA34" s="152" t="s">
        <v>55</v>
      </c>
      <c r="AB34" s="167" t="s">
        <v>395</v>
      </c>
      <c r="AC34" s="167" t="s">
        <v>396</v>
      </c>
      <c r="AD34" s="175" t="s">
        <v>402</v>
      </c>
      <c r="AE34" s="152" t="s">
        <v>403</v>
      </c>
      <c r="AF34" s="152" t="s">
        <v>367</v>
      </c>
      <c r="AG34" s="204"/>
      <c r="AH34" s="134"/>
      <c r="AI34" s="134"/>
      <c r="AJ34" s="134"/>
      <c r="AK34" s="134"/>
      <c r="AL34" s="134"/>
      <c r="AM34" s="134"/>
      <c r="AN34" s="134"/>
      <c r="AO34" s="134"/>
      <c r="AP34" s="134"/>
      <c r="AQ34" s="134"/>
      <c r="AR34" s="134"/>
      <c r="AS34" s="134"/>
      <c r="AT34" s="134"/>
      <c r="AU34" s="134"/>
      <c r="AV34" s="134"/>
      <c r="AW34" s="134"/>
      <c r="AX34" s="134"/>
      <c r="AY34" s="134"/>
      <c r="AZ34" s="134"/>
      <c r="BA34" s="134"/>
      <c r="BB34" s="134"/>
      <c r="BC34" s="134"/>
      <c r="BD34" s="134"/>
      <c r="BE34" s="134"/>
      <c r="BF34" s="134"/>
      <c r="BG34" s="134"/>
      <c r="BH34" s="134"/>
      <c r="BI34" s="134"/>
      <c r="BJ34" s="134"/>
      <c r="BK34" s="134"/>
      <c r="BL34" s="134"/>
      <c r="BM34" s="134"/>
      <c r="BN34" s="134"/>
      <c r="BO34" s="134"/>
      <c r="BP34" s="134"/>
      <c r="BQ34" s="134"/>
      <c r="BR34" s="134"/>
      <c r="BS34" s="134"/>
      <c r="BT34" s="134"/>
      <c r="BU34" s="134"/>
      <c r="BV34" s="134"/>
      <c r="BW34" s="134"/>
      <c r="BX34" s="134"/>
      <c r="BY34" s="134"/>
      <c r="BZ34" s="134"/>
      <c r="CA34" s="134"/>
      <c r="CB34" s="134"/>
      <c r="CC34" s="134"/>
      <c r="CD34" s="134"/>
      <c r="CE34" s="134"/>
      <c r="CF34" s="134"/>
      <c r="CG34" s="134"/>
      <c r="CH34" s="134"/>
      <c r="CI34" s="134"/>
      <c r="CJ34" s="134"/>
      <c r="CK34" s="134"/>
      <c r="CL34" s="134"/>
      <c r="CM34" s="213"/>
    </row>
    <row r="35" s="121" customFormat="1" ht="346" customHeight="1" spans="1:91">
      <c r="A35" s="151">
        <v>11</v>
      </c>
      <c r="B35" s="152" t="s">
        <v>313</v>
      </c>
      <c r="C35" s="153">
        <v>2025</v>
      </c>
      <c r="D35" s="153" t="s">
        <v>314</v>
      </c>
      <c r="E35" s="154" t="s">
        <v>40</v>
      </c>
      <c r="F35" s="154" t="s">
        <v>46</v>
      </c>
      <c r="G35" s="152" t="s">
        <v>47</v>
      </c>
      <c r="H35" s="154" t="s">
        <v>315</v>
      </c>
      <c r="I35" s="154" t="s">
        <v>70</v>
      </c>
      <c r="J35" s="153" t="s">
        <v>397</v>
      </c>
      <c r="K35" s="175">
        <v>300</v>
      </c>
      <c r="L35" s="175">
        <v>338</v>
      </c>
      <c r="M35" s="175">
        <v>1138</v>
      </c>
      <c r="N35" s="175">
        <v>160</v>
      </c>
      <c r="O35" s="175">
        <v>160</v>
      </c>
      <c r="P35" s="175"/>
      <c r="Q35" s="175"/>
      <c r="R35" s="175"/>
      <c r="S35" s="175"/>
      <c r="T35" s="175"/>
      <c r="U35" s="175"/>
      <c r="V35" s="175"/>
      <c r="W35" s="152" t="s">
        <v>317</v>
      </c>
      <c r="X35" s="152" t="s">
        <v>318</v>
      </c>
      <c r="Y35" s="152" t="s">
        <v>72</v>
      </c>
      <c r="Z35" s="152" t="s">
        <v>54</v>
      </c>
      <c r="AA35" s="152" t="s">
        <v>55</v>
      </c>
      <c r="AB35" s="167" t="s">
        <v>395</v>
      </c>
      <c r="AC35" s="167" t="s">
        <v>396</v>
      </c>
      <c r="AD35" s="175" t="s">
        <v>402</v>
      </c>
      <c r="AE35" s="152" t="s">
        <v>403</v>
      </c>
      <c r="AF35" s="152" t="s">
        <v>367</v>
      </c>
      <c r="AG35" s="204"/>
      <c r="AH35" s="205"/>
      <c r="AI35" s="205"/>
      <c r="AJ35" s="205"/>
      <c r="AK35" s="205"/>
      <c r="AL35" s="205"/>
      <c r="AM35" s="205"/>
      <c r="AN35" s="205"/>
      <c r="AO35" s="205"/>
      <c r="AP35" s="205"/>
      <c r="AQ35" s="205"/>
      <c r="AR35" s="205"/>
      <c r="AS35" s="205"/>
      <c r="AT35" s="205"/>
      <c r="AU35" s="205"/>
      <c r="AV35" s="205"/>
      <c r="AW35" s="205"/>
      <c r="AX35" s="205"/>
      <c r="AY35" s="205"/>
      <c r="AZ35" s="205"/>
      <c r="BA35" s="205"/>
      <c r="BB35" s="205"/>
      <c r="BC35" s="205"/>
      <c r="BD35" s="205"/>
      <c r="BE35" s="205"/>
      <c r="BF35" s="205"/>
      <c r="BG35" s="205"/>
      <c r="BH35" s="205"/>
      <c r="BI35" s="205"/>
      <c r="BJ35" s="205"/>
      <c r="BK35" s="205"/>
      <c r="BL35" s="205"/>
      <c r="BM35" s="205"/>
      <c r="BN35" s="205"/>
      <c r="BO35" s="205"/>
      <c r="BP35" s="205"/>
      <c r="BQ35" s="205"/>
      <c r="BR35" s="205"/>
      <c r="BS35" s="205"/>
      <c r="BT35" s="205"/>
      <c r="BU35" s="205"/>
      <c r="BV35" s="205"/>
      <c r="BW35" s="205"/>
      <c r="BX35" s="205"/>
      <c r="BY35" s="205"/>
      <c r="BZ35" s="205"/>
      <c r="CA35" s="205"/>
      <c r="CB35" s="205"/>
      <c r="CC35" s="205"/>
      <c r="CD35" s="205"/>
      <c r="CE35" s="205"/>
      <c r="CF35" s="205"/>
      <c r="CG35" s="205"/>
      <c r="CH35" s="205"/>
      <c r="CI35" s="205"/>
      <c r="CJ35" s="205"/>
      <c r="CK35" s="205"/>
      <c r="CL35" s="205"/>
      <c r="CM35" s="211"/>
    </row>
    <row r="36" s="125" customFormat="1" ht="100" customHeight="1" spans="1:90">
      <c r="A36" s="156" t="s">
        <v>58</v>
      </c>
      <c r="B36" s="148" t="s">
        <v>117</v>
      </c>
      <c r="C36" s="148"/>
      <c r="D36" s="148"/>
      <c r="E36" s="149"/>
      <c r="F36" s="149"/>
      <c r="G36" s="149"/>
      <c r="H36" s="149"/>
      <c r="I36" s="149"/>
      <c r="J36" s="148"/>
      <c r="K36" s="174"/>
      <c r="L36" s="174"/>
      <c r="M36" s="174"/>
      <c r="N36" s="174"/>
      <c r="O36" s="174"/>
      <c r="P36" s="174"/>
      <c r="Q36" s="174"/>
      <c r="R36" s="174"/>
      <c r="S36" s="174"/>
      <c r="T36" s="174"/>
      <c r="U36" s="174"/>
      <c r="V36" s="174"/>
      <c r="W36" s="183"/>
      <c r="X36" s="185"/>
      <c r="Y36" s="183"/>
      <c r="Z36" s="185"/>
      <c r="AA36" s="192"/>
      <c r="AB36" s="188"/>
      <c r="AC36" s="188"/>
      <c r="AD36" s="188"/>
      <c r="AE36" s="188"/>
      <c r="AF36" s="188"/>
      <c r="AG36" s="192"/>
      <c r="AH36" s="209"/>
      <c r="AI36" s="209"/>
      <c r="AJ36" s="209"/>
      <c r="AK36" s="209"/>
      <c r="AL36" s="209"/>
      <c r="AM36" s="209"/>
      <c r="AN36" s="209"/>
      <c r="AO36" s="209"/>
      <c r="AP36" s="209"/>
      <c r="AQ36" s="209"/>
      <c r="AR36" s="209"/>
      <c r="AS36" s="209"/>
      <c r="AT36" s="209"/>
      <c r="AU36" s="209"/>
      <c r="AV36" s="209"/>
      <c r="AW36" s="209"/>
      <c r="AX36" s="209"/>
      <c r="AY36" s="209"/>
      <c r="AZ36" s="209"/>
      <c r="BA36" s="209"/>
      <c r="BB36" s="209"/>
      <c r="BC36" s="209"/>
      <c r="BD36" s="209"/>
      <c r="BE36" s="209"/>
      <c r="BF36" s="209"/>
      <c r="BG36" s="209"/>
      <c r="BH36" s="209"/>
      <c r="BI36" s="209"/>
      <c r="BJ36" s="209"/>
      <c r="BK36" s="209"/>
      <c r="BL36" s="209"/>
      <c r="BM36" s="209"/>
      <c r="BN36" s="209"/>
      <c r="BO36" s="209"/>
      <c r="BP36" s="209"/>
      <c r="BQ36" s="209"/>
      <c r="BR36" s="209"/>
      <c r="BS36" s="209"/>
      <c r="BT36" s="209"/>
      <c r="BU36" s="209"/>
      <c r="BV36" s="209"/>
      <c r="BW36" s="209"/>
      <c r="BX36" s="209"/>
      <c r="BY36" s="209"/>
      <c r="BZ36" s="209"/>
      <c r="CA36" s="209"/>
      <c r="CB36" s="209"/>
      <c r="CC36" s="209"/>
      <c r="CD36" s="209"/>
      <c r="CE36" s="209"/>
      <c r="CF36" s="209"/>
      <c r="CG36" s="209"/>
      <c r="CH36" s="209"/>
      <c r="CI36" s="209"/>
      <c r="CJ36" s="209"/>
      <c r="CK36" s="209"/>
      <c r="CL36" s="209"/>
    </row>
    <row r="37" s="122" customFormat="1" ht="100" customHeight="1" spans="1:90">
      <c r="A37" s="156" t="s">
        <v>58</v>
      </c>
      <c r="B37" s="148" t="s">
        <v>118</v>
      </c>
      <c r="C37" s="148"/>
      <c r="D37" s="148"/>
      <c r="E37" s="149"/>
      <c r="F37" s="149"/>
      <c r="G37" s="149"/>
      <c r="H37" s="149"/>
      <c r="I37" s="149"/>
      <c r="J37" s="148"/>
      <c r="K37" s="178"/>
      <c r="L37" s="178"/>
      <c r="M37" s="178"/>
      <c r="N37" s="178"/>
      <c r="O37" s="178"/>
      <c r="P37" s="178"/>
      <c r="Q37" s="178"/>
      <c r="R37" s="178"/>
      <c r="S37" s="178"/>
      <c r="T37" s="178"/>
      <c r="U37" s="178"/>
      <c r="V37" s="178"/>
      <c r="W37" s="184"/>
      <c r="X37" s="184"/>
      <c r="Y37" s="184"/>
      <c r="Z37" s="184"/>
      <c r="AA37" s="190"/>
      <c r="AB37" s="190"/>
      <c r="AC37" s="190"/>
      <c r="AD37" s="190"/>
      <c r="AE37" s="190"/>
      <c r="AF37" s="190"/>
      <c r="AG37" s="190"/>
      <c r="AH37" s="206"/>
      <c r="AI37" s="206"/>
      <c r="AJ37" s="206"/>
      <c r="AK37" s="206"/>
      <c r="AL37" s="206"/>
      <c r="AM37" s="206"/>
      <c r="AN37" s="206"/>
      <c r="AO37" s="206"/>
      <c r="AP37" s="206"/>
      <c r="AQ37" s="206"/>
      <c r="AR37" s="206"/>
      <c r="AS37" s="206"/>
      <c r="AT37" s="206"/>
      <c r="AU37" s="206"/>
      <c r="AV37" s="206"/>
      <c r="AW37" s="206"/>
      <c r="AX37" s="206"/>
      <c r="AY37" s="206"/>
      <c r="AZ37" s="206"/>
      <c r="BA37" s="206"/>
      <c r="BB37" s="206"/>
      <c r="BC37" s="206"/>
      <c r="BD37" s="206"/>
      <c r="BE37" s="206"/>
      <c r="BF37" s="206"/>
      <c r="BG37" s="206"/>
      <c r="BH37" s="206"/>
      <c r="BI37" s="206"/>
      <c r="BJ37" s="206"/>
      <c r="BK37" s="206"/>
      <c r="BL37" s="206"/>
      <c r="BM37" s="206"/>
      <c r="BN37" s="206"/>
      <c r="BO37" s="206"/>
      <c r="BP37" s="206"/>
      <c r="BQ37" s="206"/>
      <c r="BR37" s="206"/>
      <c r="BS37" s="206"/>
      <c r="BT37" s="206"/>
      <c r="BU37" s="206"/>
      <c r="BV37" s="206"/>
      <c r="BW37" s="206"/>
      <c r="BX37" s="206"/>
      <c r="BY37" s="206"/>
      <c r="BZ37" s="206"/>
      <c r="CA37" s="206"/>
      <c r="CB37" s="206"/>
      <c r="CC37" s="206"/>
      <c r="CD37" s="206"/>
      <c r="CE37" s="206"/>
      <c r="CF37" s="206"/>
      <c r="CG37" s="206"/>
      <c r="CH37" s="206"/>
      <c r="CI37" s="206"/>
      <c r="CJ37" s="206"/>
      <c r="CK37" s="206"/>
      <c r="CL37" s="206"/>
    </row>
    <row r="38" s="122" customFormat="1" ht="100" customHeight="1" spans="1:90">
      <c r="A38" s="156" t="s">
        <v>41</v>
      </c>
      <c r="B38" s="148" t="s">
        <v>119</v>
      </c>
      <c r="C38" s="148"/>
      <c r="D38" s="148"/>
      <c r="E38" s="149"/>
      <c r="F38" s="149"/>
      <c r="G38" s="149"/>
      <c r="H38" s="149"/>
      <c r="I38" s="149"/>
      <c r="J38" s="148"/>
      <c r="K38" s="178">
        <f t="shared" ref="K38:V38" si="12">K39+K43+K44</f>
        <v>34.394</v>
      </c>
      <c r="L38" s="178">
        <f t="shared" si="12"/>
        <v>299</v>
      </c>
      <c r="M38" s="178">
        <f t="shared" si="12"/>
        <v>1094</v>
      </c>
      <c r="N38" s="178">
        <f t="shared" si="12"/>
        <v>1660</v>
      </c>
      <c r="O38" s="178">
        <f t="shared" si="12"/>
        <v>1100</v>
      </c>
      <c r="P38" s="178">
        <f t="shared" si="12"/>
        <v>560</v>
      </c>
      <c r="Q38" s="178">
        <f t="shared" si="12"/>
        <v>0</v>
      </c>
      <c r="R38" s="178">
        <f t="shared" si="12"/>
        <v>0</v>
      </c>
      <c r="S38" s="178">
        <f t="shared" si="12"/>
        <v>0</v>
      </c>
      <c r="T38" s="178">
        <f t="shared" si="12"/>
        <v>0</v>
      </c>
      <c r="U38" s="178">
        <f t="shared" si="12"/>
        <v>0</v>
      </c>
      <c r="V38" s="178">
        <f t="shared" si="12"/>
        <v>0</v>
      </c>
      <c r="W38" s="184"/>
      <c r="X38" s="184"/>
      <c r="Y38" s="184"/>
      <c r="Z38" s="184"/>
      <c r="AA38" s="190"/>
      <c r="AB38" s="190"/>
      <c r="AC38" s="190"/>
      <c r="AD38" s="190"/>
      <c r="AE38" s="190"/>
      <c r="AF38" s="190"/>
      <c r="AG38" s="190"/>
      <c r="AH38" s="206"/>
      <c r="AI38" s="206"/>
      <c r="AJ38" s="206"/>
      <c r="AK38" s="206"/>
      <c r="AL38" s="206"/>
      <c r="AM38" s="206"/>
      <c r="AN38" s="206"/>
      <c r="AO38" s="206"/>
      <c r="AP38" s="206"/>
      <c r="AQ38" s="206"/>
      <c r="AR38" s="206"/>
      <c r="AS38" s="206"/>
      <c r="AT38" s="206"/>
      <c r="AU38" s="206"/>
      <c r="AV38" s="206"/>
      <c r="AW38" s="206"/>
      <c r="AX38" s="206"/>
      <c r="AY38" s="206"/>
      <c r="AZ38" s="206"/>
      <c r="BA38" s="206"/>
      <c r="BB38" s="206"/>
      <c r="BC38" s="206"/>
      <c r="BD38" s="206"/>
      <c r="BE38" s="206"/>
      <c r="BF38" s="206"/>
      <c r="BG38" s="206"/>
      <c r="BH38" s="206"/>
      <c r="BI38" s="206"/>
      <c r="BJ38" s="206"/>
      <c r="BK38" s="206"/>
      <c r="BL38" s="206"/>
      <c r="BM38" s="206"/>
      <c r="BN38" s="206"/>
      <c r="BO38" s="206"/>
      <c r="BP38" s="206"/>
      <c r="BQ38" s="206"/>
      <c r="BR38" s="206"/>
      <c r="BS38" s="206"/>
      <c r="BT38" s="206"/>
      <c r="BU38" s="206"/>
      <c r="BV38" s="206"/>
      <c r="BW38" s="206"/>
      <c r="BX38" s="206"/>
      <c r="BY38" s="206"/>
      <c r="BZ38" s="206"/>
      <c r="CA38" s="206"/>
      <c r="CB38" s="206"/>
      <c r="CC38" s="206"/>
      <c r="CD38" s="206"/>
      <c r="CE38" s="206"/>
      <c r="CF38" s="206"/>
      <c r="CG38" s="206"/>
      <c r="CH38" s="206"/>
      <c r="CI38" s="206"/>
      <c r="CJ38" s="206"/>
      <c r="CK38" s="206"/>
      <c r="CL38" s="206"/>
    </row>
    <row r="39" s="122" customFormat="1" ht="100" customHeight="1" spans="1:90">
      <c r="A39" s="156" t="s">
        <v>58</v>
      </c>
      <c r="B39" s="148" t="s">
        <v>120</v>
      </c>
      <c r="C39" s="148"/>
      <c r="D39" s="148"/>
      <c r="E39" s="149"/>
      <c r="F39" s="149"/>
      <c r="G39" s="149"/>
      <c r="H39" s="149"/>
      <c r="I39" s="149"/>
      <c r="J39" s="148"/>
      <c r="K39" s="178">
        <f t="shared" ref="K39:V39" si="13">SUM(K40:K42)</f>
        <v>34.394</v>
      </c>
      <c r="L39" s="178">
        <f t="shared" si="13"/>
        <v>299</v>
      </c>
      <c r="M39" s="178">
        <f t="shared" si="13"/>
        <v>1094</v>
      </c>
      <c r="N39" s="178">
        <f t="shared" si="13"/>
        <v>1660</v>
      </c>
      <c r="O39" s="178">
        <f t="shared" si="13"/>
        <v>1100</v>
      </c>
      <c r="P39" s="178">
        <f t="shared" si="13"/>
        <v>560</v>
      </c>
      <c r="Q39" s="178">
        <f t="shared" si="13"/>
        <v>0</v>
      </c>
      <c r="R39" s="178">
        <f t="shared" si="13"/>
        <v>0</v>
      </c>
      <c r="S39" s="178">
        <f t="shared" si="13"/>
        <v>0</v>
      </c>
      <c r="T39" s="178">
        <f t="shared" si="13"/>
        <v>0</v>
      </c>
      <c r="U39" s="178">
        <f t="shared" si="13"/>
        <v>0</v>
      </c>
      <c r="V39" s="178">
        <f t="shared" si="13"/>
        <v>0</v>
      </c>
      <c r="W39" s="184"/>
      <c r="X39" s="184"/>
      <c r="Y39" s="184"/>
      <c r="Z39" s="184"/>
      <c r="AA39" s="190"/>
      <c r="AB39" s="190"/>
      <c r="AC39" s="190"/>
      <c r="AD39" s="190"/>
      <c r="AE39" s="190"/>
      <c r="AF39" s="190"/>
      <c r="AG39" s="190"/>
      <c r="AH39" s="206"/>
      <c r="AI39" s="206"/>
      <c r="AJ39" s="206"/>
      <c r="AK39" s="206"/>
      <c r="AL39" s="206"/>
      <c r="AM39" s="206"/>
      <c r="AN39" s="206"/>
      <c r="AO39" s="206"/>
      <c r="AP39" s="206"/>
      <c r="AQ39" s="206"/>
      <c r="AR39" s="206"/>
      <c r="AS39" s="206"/>
      <c r="AT39" s="206"/>
      <c r="AU39" s="206"/>
      <c r="AV39" s="206"/>
      <c r="AW39" s="206"/>
      <c r="AX39" s="206"/>
      <c r="AY39" s="206"/>
      <c r="AZ39" s="206"/>
      <c r="BA39" s="206"/>
      <c r="BB39" s="206"/>
      <c r="BC39" s="206"/>
      <c r="BD39" s="206"/>
      <c r="BE39" s="206"/>
      <c r="BF39" s="206"/>
      <c r="BG39" s="206"/>
      <c r="BH39" s="206"/>
      <c r="BI39" s="206"/>
      <c r="BJ39" s="206"/>
      <c r="BK39" s="206"/>
      <c r="BL39" s="206"/>
      <c r="BM39" s="206"/>
      <c r="BN39" s="206"/>
      <c r="BO39" s="206"/>
      <c r="BP39" s="206"/>
      <c r="BQ39" s="206"/>
      <c r="BR39" s="206"/>
      <c r="BS39" s="206"/>
      <c r="BT39" s="206"/>
      <c r="BU39" s="206"/>
      <c r="BV39" s="206"/>
      <c r="BW39" s="206"/>
      <c r="BX39" s="206"/>
      <c r="BY39" s="206"/>
      <c r="BZ39" s="206"/>
      <c r="CA39" s="206"/>
      <c r="CB39" s="206"/>
      <c r="CC39" s="206"/>
      <c r="CD39" s="206"/>
      <c r="CE39" s="206"/>
      <c r="CF39" s="206"/>
      <c r="CG39" s="206"/>
      <c r="CH39" s="206"/>
      <c r="CI39" s="206"/>
      <c r="CJ39" s="206"/>
      <c r="CK39" s="206"/>
      <c r="CL39" s="206"/>
    </row>
    <row r="40" s="124" customFormat="1" ht="369" customHeight="1" spans="1:91">
      <c r="A40" s="151">
        <v>12</v>
      </c>
      <c r="B40" s="152" t="s">
        <v>321</v>
      </c>
      <c r="C40" s="152">
        <v>2025</v>
      </c>
      <c r="D40" s="153" t="s">
        <v>322</v>
      </c>
      <c r="E40" s="154" t="s">
        <v>123</v>
      </c>
      <c r="F40" s="154" t="s">
        <v>79</v>
      </c>
      <c r="G40" s="154" t="s">
        <v>47</v>
      </c>
      <c r="H40" s="154" t="s">
        <v>323</v>
      </c>
      <c r="I40" s="154" t="s">
        <v>70</v>
      </c>
      <c r="J40" s="153" t="s">
        <v>324</v>
      </c>
      <c r="K40" s="154">
        <v>13.736</v>
      </c>
      <c r="L40" s="154">
        <v>92</v>
      </c>
      <c r="M40" s="154">
        <v>326</v>
      </c>
      <c r="N40" s="154">
        <v>900</v>
      </c>
      <c r="O40" s="152">
        <v>900</v>
      </c>
      <c r="P40" s="152"/>
      <c r="Q40" s="152"/>
      <c r="R40" s="152"/>
      <c r="S40" s="152"/>
      <c r="T40" s="152"/>
      <c r="U40" s="152"/>
      <c r="V40" s="152"/>
      <c r="W40" s="153" t="s">
        <v>325</v>
      </c>
      <c r="X40" s="152" t="s">
        <v>326</v>
      </c>
      <c r="Y40" s="154" t="s">
        <v>72</v>
      </c>
      <c r="Z40" s="152" t="s">
        <v>54</v>
      </c>
      <c r="AA40" s="152" t="s">
        <v>55</v>
      </c>
      <c r="AB40" s="153" t="s">
        <v>398</v>
      </c>
      <c r="AC40" s="153" t="s">
        <v>328</v>
      </c>
      <c r="AD40" s="175" t="s">
        <v>402</v>
      </c>
      <c r="AE40" s="152" t="s">
        <v>403</v>
      </c>
      <c r="AF40" s="152" t="s">
        <v>367</v>
      </c>
      <c r="AH40" s="134"/>
      <c r="AI40" s="134"/>
      <c r="AJ40" s="134"/>
      <c r="AK40" s="134"/>
      <c r="AL40" s="134"/>
      <c r="AM40" s="134"/>
      <c r="AN40" s="134"/>
      <c r="AO40" s="134"/>
      <c r="AP40" s="134"/>
      <c r="AQ40" s="134"/>
      <c r="AR40" s="134"/>
      <c r="AS40" s="134"/>
      <c r="AT40" s="134"/>
      <c r="AU40" s="134"/>
      <c r="AV40" s="134"/>
      <c r="AW40" s="134"/>
      <c r="AX40" s="134"/>
      <c r="AY40" s="134"/>
      <c r="AZ40" s="134"/>
      <c r="BA40" s="134"/>
      <c r="BB40" s="134"/>
      <c r="BC40" s="134"/>
      <c r="BD40" s="134"/>
      <c r="BE40" s="134"/>
      <c r="BF40" s="134"/>
      <c r="BG40" s="134"/>
      <c r="BH40" s="134"/>
      <c r="BI40" s="134"/>
      <c r="BJ40" s="134"/>
      <c r="BK40" s="134"/>
      <c r="BL40" s="134"/>
      <c r="BM40" s="134"/>
      <c r="BN40" s="134"/>
      <c r="BO40" s="134"/>
      <c r="BP40" s="134"/>
      <c r="BQ40" s="134"/>
      <c r="BR40" s="134"/>
      <c r="BS40" s="134"/>
      <c r="BT40" s="134"/>
      <c r="BU40" s="134"/>
      <c r="BV40" s="134"/>
      <c r="BW40" s="134"/>
      <c r="BX40" s="134"/>
      <c r="BY40" s="134"/>
      <c r="BZ40" s="134"/>
      <c r="CA40" s="134"/>
      <c r="CB40" s="134"/>
      <c r="CC40" s="134"/>
      <c r="CD40" s="134"/>
      <c r="CE40" s="134"/>
      <c r="CF40" s="134"/>
      <c r="CG40" s="134"/>
      <c r="CH40" s="134"/>
      <c r="CI40" s="134"/>
      <c r="CJ40" s="134"/>
      <c r="CK40" s="134"/>
      <c r="CL40" s="134"/>
      <c r="CM40" s="213"/>
    </row>
    <row r="41" s="124" customFormat="1" ht="360" customHeight="1" spans="1:91">
      <c r="A41" s="151">
        <v>13</v>
      </c>
      <c r="B41" s="152" t="s">
        <v>329</v>
      </c>
      <c r="C41" s="152">
        <v>2025</v>
      </c>
      <c r="D41" s="153" t="s">
        <v>330</v>
      </c>
      <c r="E41" s="154" t="s">
        <v>123</v>
      </c>
      <c r="F41" s="154" t="s">
        <v>79</v>
      </c>
      <c r="G41" s="154" t="s">
        <v>47</v>
      </c>
      <c r="H41" s="154" t="s">
        <v>331</v>
      </c>
      <c r="I41" s="154" t="s">
        <v>70</v>
      </c>
      <c r="J41" s="153" t="s">
        <v>332</v>
      </c>
      <c r="K41" s="154">
        <v>2.658</v>
      </c>
      <c r="L41" s="154">
        <v>207</v>
      </c>
      <c r="M41" s="154">
        <v>768</v>
      </c>
      <c r="N41" s="154">
        <v>200</v>
      </c>
      <c r="O41" s="152">
        <v>200</v>
      </c>
      <c r="P41" s="152"/>
      <c r="Q41" s="152"/>
      <c r="R41" s="152"/>
      <c r="S41" s="152"/>
      <c r="T41" s="152"/>
      <c r="U41" s="152"/>
      <c r="V41" s="152"/>
      <c r="W41" s="153" t="s">
        <v>113</v>
      </c>
      <c r="X41" s="152" t="s">
        <v>114</v>
      </c>
      <c r="Y41" s="154" t="s">
        <v>72</v>
      </c>
      <c r="Z41" s="152" t="s">
        <v>54</v>
      </c>
      <c r="AA41" s="152" t="s">
        <v>55</v>
      </c>
      <c r="AB41" s="153" t="s">
        <v>399</v>
      </c>
      <c r="AC41" s="153" t="s">
        <v>328</v>
      </c>
      <c r="AD41" s="175" t="s">
        <v>402</v>
      </c>
      <c r="AE41" s="152" t="s">
        <v>403</v>
      </c>
      <c r="AF41" s="233" t="s">
        <v>334</v>
      </c>
      <c r="AH41" s="134"/>
      <c r="AI41" s="134"/>
      <c r="AJ41" s="134"/>
      <c r="AK41" s="134"/>
      <c r="AL41" s="134"/>
      <c r="AM41" s="134"/>
      <c r="AN41" s="134"/>
      <c r="AO41" s="134"/>
      <c r="AP41" s="134"/>
      <c r="AQ41" s="134"/>
      <c r="AR41" s="134"/>
      <c r="AS41" s="134"/>
      <c r="AT41" s="134"/>
      <c r="AU41" s="134"/>
      <c r="AV41" s="134"/>
      <c r="AW41" s="134"/>
      <c r="AX41" s="134"/>
      <c r="AY41" s="134"/>
      <c r="AZ41" s="134"/>
      <c r="BA41" s="134"/>
      <c r="BB41" s="134"/>
      <c r="BC41" s="134"/>
      <c r="BD41" s="134"/>
      <c r="BE41" s="134"/>
      <c r="BF41" s="134"/>
      <c r="BG41" s="134"/>
      <c r="BH41" s="134"/>
      <c r="BI41" s="134"/>
      <c r="BJ41" s="134"/>
      <c r="BK41" s="134"/>
      <c r="BL41" s="134"/>
      <c r="BM41" s="134"/>
      <c r="BN41" s="134"/>
      <c r="BO41" s="134"/>
      <c r="BP41" s="134"/>
      <c r="BQ41" s="134"/>
      <c r="BR41" s="134"/>
      <c r="BS41" s="134"/>
      <c r="BT41" s="134"/>
      <c r="BU41" s="134"/>
      <c r="BV41" s="134"/>
      <c r="BW41" s="134"/>
      <c r="BX41" s="134"/>
      <c r="BY41" s="134"/>
      <c r="BZ41" s="134"/>
      <c r="CA41" s="134"/>
      <c r="CB41" s="134"/>
      <c r="CC41" s="134"/>
      <c r="CD41" s="134"/>
      <c r="CE41" s="134"/>
      <c r="CF41" s="134"/>
      <c r="CG41" s="134"/>
      <c r="CH41" s="134"/>
      <c r="CI41" s="134"/>
      <c r="CJ41" s="134"/>
      <c r="CK41" s="134"/>
      <c r="CL41" s="134"/>
      <c r="CM41" s="213"/>
    </row>
    <row r="42" s="124" customFormat="1" ht="254" customHeight="1" spans="1:91">
      <c r="A42" s="166">
        <v>14</v>
      </c>
      <c r="B42" s="152" t="s">
        <v>140</v>
      </c>
      <c r="C42" s="161">
        <v>2025</v>
      </c>
      <c r="D42" s="167" t="s">
        <v>141</v>
      </c>
      <c r="E42" s="152" t="s">
        <v>123</v>
      </c>
      <c r="F42" s="152" t="s">
        <v>142</v>
      </c>
      <c r="G42" s="152" t="s">
        <v>47</v>
      </c>
      <c r="H42" s="152" t="s">
        <v>143</v>
      </c>
      <c r="I42" s="152" t="s">
        <v>70</v>
      </c>
      <c r="J42" s="167" t="s">
        <v>144</v>
      </c>
      <c r="K42" s="152">
        <v>18</v>
      </c>
      <c r="L42" s="152"/>
      <c r="M42" s="152"/>
      <c r="N42" s="152">
        <v>560</v>
      </c>
      <c r="O42" s="152"/>
      <c r="P42" s="175">
        <v>560</v>
      </c>
      <c r="Q42" s="175"/>
      <c r="R42" s="175"/>
      <c r="S42" s="175"/>
      <c r="T42" s="175"/>
      <c r="U42" s="175"/>
      <c r="V42" s="175"/>
      <c r="W42" s="167" t="s">
        <v>145</v>
      </c>
      <c r="X42" s="152" t="s">
        <v>146</v>
      </c>
      <c r="Y42" s="152" t="s">
        <v>145</v>
      </c>
      <c r="Z42" s="152" t="s">
        <v>146</v>
      </c>
      <c r="AA42" s="167"/>
      <c r="AB42" s="167" t="s">
        <v>147</v>
      </c>
      <c r="AC42" s="167" t="s">
        <v>148</v>
      </c>
      <c r="AD42" s="175" t="s">
        <v>402</v>
      </c>
      <c r="AE42" s="152" t="s">
        <v>403</v>
      </c>
      <c r="AF42" s="152" t="s">
        <v>367</v>
      </c>
      <c r="AH42" s="134"/>
      <c r="AI42" s="134"/>
      <c r="AJ42" s="134"/>
      <c r="AK42" s="134"/>
      <c r="AL42" s="134"/>
      <c r="AM42" s="134"/>
      <c r="AN42" s="134"/>
      <c r="AO42" s="134"/>
      <c r="AP42" s="134"/>
      <c r="AQ42" s="134"/>
      <c r="AR42" s="134"/>
      <c r="AS42" s="134"/>
      <c r="AT42" s="134"/>
      <c r="AU42" s="134"/>
      <c r="AV42" s="134"/>
      <c r="AW42" s="134"/>
      <c r="AX42" s="134"/>
      <c r="AY42" s="134"/>
      <c r="AZ42" s="134"/>
      <c r="BA42" s="134"/>
      <c r="BB42" s="134"/>
      <c r="BC42" s="134"/>
      <c r="BD42" s="134"/>
      <c r="BE42" s="134"/>
      <c r="BF42" s="134"/>
      <c r="BG42" s="134"/>
      <c r="BH42" s="134"/>
      <c r="BI42" s="134"/>
      <c r="BJ42" s="134"/>
      <c r="BK42" s="134"/>
      <c r="BL42" s="134"/>
      <c r="BM42" s="134"/>
      <c r="BN42" s="134"/>
      <c r="BO42" s="134"/>
      <c r="BP42" s="134"/>
      <c r="BQ42" s="134"/>
      <c r="BR42" s="134"/>
      <c r="BS42" s="134"/>
      <c r="BT42" s="134"/>
      <c r="BU42" s="134"/>
      <c r="BV42" s="134"/>
      <c r="BW42" s="134"/>
      <c r="BX42" s="134"/>
      <c r="BY42" s="134"/>
      <c r="BZ42" s="134"/>
      <c r="CA42" s="134"/>
      <c r="CB42" s="134"/>
      <c r="CC42" s="134"/>
      <c r="CD42" s="134"/>
      <c r="CE42" s="134"/>
      <c r="CF42" s="134"/>
      <c r="CG42" s="134"/>
      <c r="CH42" s="134"/>
      <c r="CI42" s="134"/>
      <c r="CJ42" s="134"/>
      <c r="CK42" s="134"/>
      <c r="CL42" s="134"/>
      <c r="CM42" s="213"/>
    </row>
    <row r="43" s="122" customFormat="1" ht="100" customHeight="1" spans="1:90">
      <c r="A43" s="156" t="s">
        <v>58</v>
      </c>
      <c r="B43" s="148" t="s">
        <v>149</v>
      </c>
      <c r="C43" s="148"/>
      <c r="D43" s="148"/>
      <c r="E43" s="149"/>
      <c r="F43" s="149"/>
      <c r="G43" s="149"/>
      <c r="H43" s="149"/>
      <c r="I43" s="149"/>
      <c r="J43" s="148"/>
      <c r="K43" s="178"/>
      <c r="L43" s="178"/>
      <c r="M43" s="178"/>
      <c r="N43" s="178"/>
      <c r="O43" s="178"/>
      <c r="P43" s="178"/>
      <c r="Q43" s="178"/>
      <c r="R43" s="178"/>
      <c r="S43" s="178"/>
      <c r="T43" s="178"/>
      <c r="U43" s="178"/>
      <c r="V43" s="178"/>
      <c r="W43" s="184"/>
      <c r="X43" s="184"/>
      <c r="Y43" s="184"/>
      <c r="Z43" s="184"/>
      <c r="AA43" s="190"/>
      <c r="AB43" s="190"/>
      <c r="AC43" s="190"/>
      <c r="AD43" s="190"/>
      <c r="AE43" s="190"/>
      <c r="AF43" s="190"/>
      <c r="AG43" s="190"/>
      <c r="AH43" s="206"/>
      <c r="AI43" s="206"/>
      <c r="AJ43" s="206"/>
      <c r="AK43" s="206"/>
      <c r="AL43" s="206"/>
      <c r="AM43" s="206"/>
      <c r="AN43" s="206"/>
      <c r="AO43" s="206"/>
      <c r="AP43" s="206"/>
      <c r="AQ43" s="206"/>
      <c r="AR43" s="206"/>
      <c r="AS43" s="206"/>
      <c r="AT43" s="206"/>
      <c r="AU43" s="206"/>
      <c r="AV43" s="206"/>
      <c r="AW43" s="206"/>
      <c r="AX43" s="206"/>
      <c r="AY43" s="206"/>
      <c r="AZ43" s="206"/>
      <c r="BA43" s="206"/>
      <c r="BB43" s="206"/>
      <c r="BC43" s="206"/>
      <c r="BD43" s="206"/>
      <c r="BE43" s="206"/>
      <c r="BF43" s="206"/>
      <c r="BG43" s="206"/>
      <c r="BH43" s="206"/>
      <c r="BI43" s="206"/>
      <c r="BJ43" s="206"/>
      <c r="BK43" s="206"/>
      <c r="BL43" s="206"/>
      <c r="BM43" s="206"/>
      <c r="BN43" s="206"/>
      <c r="BO43" s="206"/>
      <c r="BP43" s="206"/>
      <c r="BQ43" s="206"/>
      <c r="BR43" s="206"/>
      <c r="BS43" s="206"/>
      <c r="BT43" s="206"/>
      <c r="BU43" s="206"/>
      <c r="BV43" s="206"/>
      <c r="BW43" s="206"/>
      <c r="BX43" s="206"/>
      <c r="BY43" s="206"/>
      <c r="BZ43" s="206"/>
      <c r="CA43" s="206"/>
      <c r="CB43" s="206"/>
      <c r="CC43" s="206"/>
      <c r="CD43" s="206"/>
      <c r="CE43" s="206"/>
      <c r="CF43" s="206"/>
      <c r="CG43" s="206"/>
      <c r="CH43" s="206"/>
      <c r="CI43" s="206"/>
      <c r="CJ43" s="206"/>
      <c r="CK43" s="206"/>
      <c r="CL43" s="206"/>
    </row>
    <row r="44" s="122" customFormat="1" ht="100" customHeight="1" spans="1:90">
      <c r="A44" s="156" t="s">
        <v>58</v>
      </c>
      <c r="B44" s="148" t="s">
        <v>150</v>
      </c>
      <c r="C44" s="148"/>
      <c r="D44" s="148"/>
      <c r="E44" s="149"/>
      <c r="F44" s="149"/>
      <c r="G44" s="149"/>
      <c r="H44" s="149"/>
      <c r="I44" s="149"/>
      <c r="J44" s="148"/>
      <c r="K44" s="178"/>
      <c r="L44" s="178"/>
      <c r="M44" s="178"/>
      <c r="N44" s="178"/>
      <c r="O44" s="178"/>
      <c r="P44" s="178"/>
      <c r="Q44" s="178"/>
      <c r="R44" s="178"/>
      <c r="S44" s="178"/>
      <c r="T44" s="178"/>
      <c r="U44" s="178"/>
      <c r="V44" s="178"/>
      <c r="W44" s="184"/>
      <c r="X44" s="184"/>
      <c r="Y44" s="184"/>
      <c r="Z44" s="184"/>
      <c r="AA44" s="190"/>
      <c r="AB44" s="190"/>
      <c r="AC44" s="190"/>
      <c r="AD44" s="190"/>
      <c r="AE44" s="190"/>
      <c r="AF44" s="190"/>
      <c r="AG44" s="190"/>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row>
    <row r="45" s="122" customFormat="1" ht="100" customHeight="1" spans="1:90">
      <c r="A45" s="156" t="s">
        <v>41</v>
      </c>
      <c r="B45" s="148" t="s">
        <v>151</v>
      </c>
      <c r="C45" s="148"/>
      <c r="D45" s="148"/>
      <c r="E45" s="149"/>
      <c r="F45" s="149"/>
      <c r="G45" s="149"/>
      <c r="H45" s="149"/>
      <c r="I45" s="149"/>
      <c r="J45" s="148"/>
      <c r="K45" s="178">
        <f t="shared" ref="K45:V45" si="14">K46+K47+K48+K49</f>
        <v>0</v>
      </c>
      <c r="L45" s="178">
        <f t="shared" si="14"/>
        <v>0</v>
      </c>
      <c r="M45" s="178">
        <f t="shared" si="14"/>
        <v>0</v>
      </c>
      <c r="N45" s="178">
        <f t="shared" si="14"/>
        <v>0</v>
      </c>
      <c r="O45" s="178">
        <f t="shared" si="14"/>
        <v>0</v>
      </c>
      <c r="P45" s="178">
        <f t="shared" si="14"/>
        <v>0</v>
      </c>
      <c r="Q45" s="178">
        <f t="shared" si="14"/>
        <v>0</v>
      </c>
      <c r="R45" s="178">
        <f t="shared" si="14"/>
        <v>0</v>
      </c>
      <c r="S45" s="178">
        <f t="shared" si="14"/>
        <v>0</v>
      </c>
      <c r="T45" s="178">
        <f t="shared" si="14"/>
        <v>0</v>
      </c>
      <c r="U45" s="178">
        <f t="shared" si="14"/>
        <v>0</v>
      </c>
      <c r="V45" s="178">
        <f t="shared" si="14"/>
        <v>0</v>
      </c>
      <c r="W45" s="184"/>
      <c r="X45" s="184"/>
      <c r="Y45" s="184"/>
      <c r="Z45" s="184"/>
      <c r="AA45" s="190"/>
      <c r="AB45" s="190"/>
      <c r="AC45" s="190"/>
      <c r="AD45" s="190"/>
      <c r="AE45" s="190"/>
      <c r="AF45" s="190"/>
      <c r="AG45" s="190"/>
      <c r="AH45" s="206"/>
      <c r="AI45" s="206"/>
      <c r="AJ45" s="206"/>
      <c r="AK45" s="206"/>
      <c r="AL45" s="206"/>
      <c r="AM45" s="206"/>
      <c r="AN45" s="206"/>
      <c r="AO45" s="206"/>
      <c r="AP45" s="206"/>
      <c r="AQ45" s="206"/>
      <c r="AR45" s="206"/>
      <c r="AS45" s="206"/>
      <c r="AT45" s="206"/>
      <c r="AU45" s="206"/>
      <c r="AV45" s="206"/>
      <c r="AW45" s="206"/>
      <c r="AX45" s="206"/>
      <c r="AY45" s="206"/>
      <c r="AZ45" s="206"/>
      <c r="BA45" s="206"/>
      <c r="BB45" s="206"/>
      <c r="BC45" s="206"/>
      <c r="BD45" s="206"/>
      <c r="BE45" s="206"/>
      <c r="BF45" s="206"/>
      <c r="BG45" s="206"/>
      <c r="BH45" s="206"/>
      <c r="BI45" s="206"/>
      <c r="BJ45" s="206"/>
      <c r="BK45" s="206"/>
      <c r="BL45" s="206"/>
      <c r="BM45" s="206"/>
      <c r="BN45" s="206"/>
      <c r="BO45" s="206"/>
      <c r="BP45" s="206"/>
      <c r="BQ45" s="206"/>
      <c r="BR45" s="206"/>
      <c r="BS45" s="206"/>
      <c r="BT45" s="206"/>
      <c r="BU45" s="206"/>
      <c r="BV45" s="206"/>
      <c r="BW45" s="206"/>
      <c r="BX45" s="206"/>
      <c r="BY45" s="206"/>
      <c r="BZ45" s="206"/>
      <c r="CA45" s="206"/>
      <c r="CB45" s="206"/>
      <c r="CC45" s="206"/>
      <c r="CD45" s="206"/>
      <c r="CE45" s="206"/>
      <c r="CF45" s="206"/>
      <c r="CG45" s="206"/>
      <c r="CH45" s="206"/>
      <c r="CI45" s="206"/>
      <c r="CJ45" s="206"/>
      <c r="CK45" s="206"/>
      <c r="CL45" s="206"/>
    </row>
    <row r="46" s="122" customFormat="1" ht="100" customHeight="1" spans="1:90">
      <c r="A46" s="156" t="s">
        <v>58</v>
      </c>
      <c r="B46" s="148" t="s">
        <v>152</v>
      </c>
      <c r="C46" s="148"/>
      <c r="D46" s="148"/>
      <c r="E46" s="149"/>
      <c r="F46" s="149"/>
      <c r="G46" s="149"/>
      <c r="H46" s="149"/>
      <c r="I46" s="149"/>
      <c r="J46" s="148"/>
      <c r="K46" s="178"/>
      <c r="L46" s="178"/>
      <c r="M46" s="178"/>
      <c r="N46" s="178"/>
      <c r="O46" s="178"/>
      <c r="P46" s="178"/>
      <c r="Q46" s="178"/>
      <c r="R46" s="178"/>
      <c r="S46" s="178"/>
      <c r="T46" s="178"/>
      <c r="U46" s="178"/>
      <c r="V46" s="178"/>
      <c r="W46" s="184"/>
      <c r="X46" s="184"/>
      <c r="Y46" s="184"/>
      <c r="Z46" s="184"/>
      <c r="AA46" s="190"/>
      <c r="AB46" s="190"/>
      <c r="AC46" s="190"/>
      <c r="AD46" s="190"/>
      <c r="AE46" s="190"/>
      <c r="AF46" s="190"/>
      <c r="AG46" s="190"/>
      <c r="AH46" s="206"/>
      <c r="AI46" s="206"/>
      <c r="AJ46" s="206"/>
      <c r="AK46" s="206"/>
      <c r="AL46" s="206"/>
      <c r="AM46" s="206"/>
      <c r="AN46" s="206"/>
      <c r="AO46" s="206"/>
      <c r="AP46" s="206"/>
      <c r="AQ46" s="206"/>
      <c r="AR46" s="206"/>
      <c r="AS46" s="206"/>
      <c r="AT46" s="206"/>
      <c r="AU46" s="206"/>
      <c r="AV46" s="206"/>
      <c r="AW46" s="206"/>
      <c r="AX46" s="206"/>
      <c r="AY46" s="206"/>
      <c r="AZ46" s="206"/>
      <c r="BA46" s="206"/>
      <c r="BB46" s="206"/>
      <c r="BC46" s="206"/>
      <c r="BD46" s="206"/>
      <c r="BE46" s="206"/>
      <c r="BF46" s="206"/>
      <c r="BG46" s="206"/>
      <c r="BH46" s="206"/>
      <c r="BI46" s="206"/>
      <c r="BJ46" s="206"/>
      <c r="BK46" s="206"/>
      <c r="BL46" s="206"/>
      <c r="BM46" s="206"/>
      <c r="BN46" s="206"/>
      <c r="BO46" s="206"/>
      <c r="BP46" s="206"/>
      <c r="BQ46" s="206"/>
      <c r="BR46" s="206"/>
      <c r="BS46" s="206"/>
      <c r="BT46" s="206"/>
      <c r="BU46" s="206"/>
      <c r="BV46" s="206"/>
      <c r="BW46" s="206"/>
      <c r="BX46" s="206"/>
      <c r="BY46" s="206"/>
      <c r="BZ46" s="206"/>
      <c r="CA46" s="206"/>
      <c r="CB46" s="206"/>
      <c r="CC46" s="206"/>
      <c r="CD46" s="206"/>
      <c r="CE46" s="206"/>
      <c r="CF46" s="206"/>
      <c r="CG46" s="206"/>
      <c r="CH46" s="206"/>
      <c r="CI46" s="206"/>
      <c r="CJ46" s="206"/>
      <c r="CK46" s="206"/>
      <c r="CL46" s="206"/>
    </row>
    <row r="47" s="122" customFormat="1" ht="100" customHeight="1" spans="1:90">
      <c r="A47" s="156" t="s">
        <v>58</v>
      </c>
      <c r="B47" s="148" t="s">
        <v>153</v>
      </c>
      <c r="C47" s="148"/>
      <c r="D47" s="148"/>
      <c r="E47" s="149"/>
      <c r="F47" s="149"/>
      <c r="G47" s="149"/>
      <c r="H47" s="149"/>
      <c r="I47" s="149"/>
      <c r="J47" s="148"/>
      <c r="K47" s="178"/>
      <c r="L47" s="178"/>
      <c r="M47" s="178"/>
      <c r="N47" s="178"/>
      <c r="O47" s="178"/>
      <c r="P47" s="178"/>
      <c r="Q47" s="178"/>
      <c r="R47" s="178"/>
      <c r="S47" s="178"/>
      <c r="T47" s="178"/>
      <c r="U47" s="178"/>
      <c r="V47" s="178"/>
      <c r="W47" s="184"/>
      <c r="X47" s="184"/>
      <c r="Y47" s="184"/>
      <c r="Z47" s="184"/>
      <c r="AA47" s="190"/>
      <c r="AB47" s="190"/>
      <c r="AC47" s="190"/>
      <c r="AD47" s="190"/>
      <c r="AE47" s="190"/>
      <c r="AF47" s="190"/>
      <c r="AG47" s="190"/>
      <c r="AH47" s="206"/>
      <c r="AI47" s="206"/>
      <c r="AJ47" s="206"/>
      <c r="AK47" s="206"/>
      <c r="AL47" s="206"/>
      <c r="AM47" s="206"/>
      <c r="AN47" s="206"/>
      <c r="AO47" s="206"/>
      <c r="AP47" s="206"/>
      <c r="AQ47" s="206"/>
      <c r="AR47" s="206"/>
      <c r="AS47" s="206"/>
      <c r="AT47" s="206"/>
      <c r="AU47" s="206"/>
      <c r="AV47" s="206"/>
      <c r="AW47" s="206"/>
      <c r="AX47" s="206"/>
      <c r="AY47" s="206"/>
      <c r="AZ47" s="206"/>
      <c r="BA47" s="206"/>
      <c r="BB47" s="206"/>
      <c r="BC47" s="206"/>
      <c r="BD47" s="206"/>
      <c r="BE47" s="206"/>
      <c r="BF47" s="206"/>
      <c r="BG47" s="206"/>
      <c r="BH47" s="206"/>
      <c r="BI47" s="206"/>
      <c r="BJ47" s="206"/>
      <c r="BK47" s="206"/>
      <c r="BL47" s="206"/>
      <c r="BM47" s="206"/>
      <c r="BN47" s="206"/>
      <c r="BO47" s="206"/>
      <c r="BP47" s="206"/>
      <c r="BQ47" s="206"/>
      <c r="BR47" s="206"/>
      <c r="BS47" s="206"/>
      <c r="BT47" s="206"/>
      <c r="BU47" s="206"/>
      <c r="BV47" s="206"/>
      <c r="BW47" s="206"/>
      <c r="BX47" s="206"/>
      <c r="BY47" s="206"/>
      <c r="BZ47" s="206"/>
      <c r="CA47" s="206"/>
      <c r="CB47" s="206"/>
      <c r="CC47" s="206"/>
      <c r="CD47" s="206"/>
      <c r="CE47" s="206"/>
      <c r="CF47" s="206"/>
      <c r="CG47" s="206"/>
      <c r="CH47" s="206"/>
      <c r="CI47" s="206"/>
      <c r="CJ47" s="206"/>
      <c r="CK47" s="206"/>
      <c r="CL47" s="206"/>
    </row>
    <row r="48" s="122" customFormat="1" ht="100" customHeight="1" spans="1:90">
      <c r="A48" s="156" t="s">
        <v>58</v>
      </c>
      <c r="B48" s="148" t="s">
        <v>154</v>
      </c>
      <c r="C48" s="148"/>
      <c r="D48" s="148"/>
      <c r="E48" s="149"/>
      <c r="F48" s="149"/>
      <c r="G48" s="149"/>
      <c r="H48" s="149"/>
      <c r="I48" s="149"/>
      <c r="J48" s="148"/>
      <c r="K48" s="178"/>
      <c r="L48" s="178"/>
      <c r="M48" s="178"/>
      <c r="N48" s="178"/>
      <c r="O48" s="178"/>
      <c r="P48" s="178"/>
      <c r="Q48" s="178"/>
      <c r="R48" s="178"/>
      <c r="S48" s="178"/>
      <c r="T48" s="178"/>
      <c r="U48" s="178"/>
      <c r="V48" s="178"/>
      <c r="W48" s="184"/>
      <c r="X48" s="184"/>
      <c r="Y48" s="184"/>
      <c r="Z48" s="184"/>
      <c r="AA48" s="190"/>
      <c r="AB48" s="190"/>
      <c r="AC48" s="190"/>
      <c r="AD48" s="190"/>
      <c r="AE48" s="190"/>
      <c r="AF48" s="190"/>
      <c r="AG48" s="190"/>
      <c r="AH48" s="206"/>
      <c r="AI48" s="206"/>
      <c r="AJ48" s="206"/>
      <c r="AK48" s="206"/>
      <c r="AL48" s="206"/>
      <c r="AM48" s="206"/>
      <c r="AN48" s="206"/>
      <c r="AO48" s="206"/>
      <c r="AP48" s="206"/>
      <c r="AQ48" s="206"/>
      <c r="AR48" s="206"/>
      <c r="AS48" s="206"/>
      <c r="AT48" s="206"/>
      <c r="AU48" s="206"/>
      <c r="AV48" s="206"/>
      <c r="AW48" s="206"/>
      <c r="AX48" s="206"/>
      <c r="AY48" s="206"/>
      <c r="AZ48" s="206"/>
      <c r="BA48" s="206"/>
      <c r="BB48" s="206"/>
      <c r="BC48" s="206"/>
      <c r="BD48" s="206"/>
      <c r="BE48" s="206"/>
      <c r="BF48" s="206"/>
      <c r="BG48" s="206"/>
      <c r="BH48" s="206"/>
      <c r="BI48" s="206"/>
      <c r="BJ48" s="206"/>
      <c r="BK48" s="206"/>
      <c r="BL48" s="206"/>
      <c r="BM48" s="206"/>
      <c r="BN48" s="206"/>
      <c r="BO48" s="206"/>
      <c r="BP48" s="206"/>
      <c r="BQ48" s="206"/>
      <c r="BR48" s="206"/>
      <c r="BS48" s="206"/>
      <c r="BT48" s="206"/>
      <c r="BU48" s="206"/>
      <c r="BV48" s="206"/>
      <c r="BW48" s="206"/>
      <c r="BX48" s="206"/>
      <c r="BY48" s="206"/>
      <c r="BZ48" s="206"/>
      <c r="CA48" s="206"/>
      <c r="CB48" s="206"/>
      <c r="CC48" s="206"/>
      <c r="CD48" s="206"/>
      <c r="CE48" s="206"/>
      <c r="CF48" s="206"/>
      <c r="CG48" s="206"/>
      <c r="CH48" s="206"/>
      <c r="CI48" s="206"/>
      <c r="CJ48" s="206"/>
      <c r="CK48" s="206"/>
      <c r="CL48" s="206"/>
    </row>
    <row r="49" s="122" customFormat="1" ht="100" customHeight="1" spans="1:90">
      <c r="A49" s="156" t="s">
        <v>58</v>
      </c>
      <c r="B49" s="148" t="s">
        <v>155</v>
      </c>
      <c r="C49" s="148"/>
      <c r="D49" s="148"/>
      <c r="E49" s="149"/>
      <c r="F49" s="149"/>
      <c r="G49" s="149"/>
      <c r="H49" s="149"/>
      <c r="I49" s="149"/>
      <c r="J49" s="148"/>
      <c r="K49" s="178"/>
      <c r="L49" s="178"/>
      <c r="M49" s="178"/>
      <c r="N49" s="178"/>
      <c r="O49" s="178"/>
      <c r="P49" s="178"/>
      <c r="Q49" s="178"/>
      <c r="R49" s="178"/>
      <c r="S49" s="178"/>
      <c r="T49" s="178"/>
      <c r="U49" s="178"/>
      <c r="V49" s="178"/>
      <c r="W49" s="184"/>
      <c r="X49" s="184"/>
      <c r="Y49" s="184"/>
      <c r="Z49" s="184"/>
      <c r="AA49" s="190"/>
      <c r="AB49" s="190"/>
      <c r="AC49" s="190"/>
      <c r="AD49" s="190"/>
      <c r="AE49" s="190"/>
      <c r="AF49" s="190"/>
      <c r="AG49" s="190"/>
      <c r="AH49" s="206"/>
      <c r="AI49" s="206"/>
      <c r="AJ49" s="206"/>
      <c r="AK49" s="206"/>
      <c r="AL49" s="206"/>
      <c r="AM49" s="206"/>
      <c r="AN49" s="206"/>
      <c r="AO49" s="206"/>
      <c r="AP49" s="206"/>
      <c r="AQ49" s="206"/>
      <c r="AR49" s="206"/>
      <c r="AS49" s="206"/>
      <c r="AT49" s="206"/>
      <c r="AU49" s="206"/>
      <c r="AV49" s="206"/>
      <c r="AW49" s="206"/>
      <c r="AX49" s="206"/>
      <c r="AY49" s="206"/>
      <c r="AZ49" s="206"/>
      <c r="BA49" s="206"/>
      <c r="BB49" s="206"/>
      <c r="BC49" s="206"/>
      <c r="BD49" s="206"/>
      <c r="BE49" s="206"/>
      <c r="BF49" s="206"/>
      <c r="BG49" s="206"/>
      <c r="BH49" s="206"/>
      <c r="BI49" s="206"/>
      <c r="BJ49" s="206"/>
      <c r="BK49" s="206"/>
      <c r="BL49" s="206"/>
      <c r="BM49" s="206"/>
      <c r="BN49" s="206"/>
      <c r="BO49" s="206"/>
      <c r="BP49" s="206"/>
      <c r="BQ49" s="206"/>
      <c r="BR49" s="206"/>
      <c r="BS49" s="206"/>
      <c r="BT49" s="206"/>
      <c r="BU49" s="206"/>
      <c r="BV49" s="206"/>
      <c r="BW49" s="206"/>
      <c r="BX49" s="206"/>
      <c r="BY49" s="206"/>
      <c r="BZ49" s="206"/>
      <c r="CA49" s="206"/>
      <c r="CB49" s="206"/>
      <c r="CC49" s="206"/>
      <c r="CD49" s="206"/>
      <c r="CE49" s="206"/>
      <c r="CF49" s="206"/>
      <c r="CG49" s="206"/>
      <c r="CH49" s="206"/>
      <c r="CI49" s="206"/>
      <c r="CJ49" s="206"/>
      <c r="CK49" s="206"/>
      <c r="CL49" s="206"/>
    </row>
    <row r="50" s="122" customFormat="1" ht="100" customHeight="1" spans="1:90">
      <c r="A50" s="156" t="s">
        <v>41</v>
      </c>
      <c r="B50" s="148" t="s">
        <v>156</v>
      </c>
      <c r="C50" s="148"/>
      <c r="D50" s="148"/>
      <c r="E50" s="149"/>
      <c r="F50" s="149"/>
      <c r="G50" s="149"/>
      <c r="H50" s="149"/>
      <c r="I50" s="149"/>
      <c r="J50" s="148"/>
      <c r="K50" s="178">
        <f t="shared" ref="K50:V50" si="15">K51+K53+K54+K55+K56</f>
        <v>0</v>
      </c>
      <c r="L50" s="178">
        <f t="shared" si="15"/>
        <v>1300</v>
      </c>
      <c r="M50" s="178">
        <f t="shared" si="15"/>
        <v>0</v>
      </c>
      <c r="N50" s="178">
        <f t="shared" si="15"/>
        <v>250</v>
      </c>
      <c r="O50" s="178">
        <f t="shared" si="15"/>
        <v>0</v>
      </c>
      <c r="P50" s="178">
        <f t="shared" si="15"/>
        <v>250</v>
      </c>
      <c r="Q50" s="178">
        <f t="shared" si="15"/>
        <v>0</v>
      </c>
      <c r="R50" s="178">
        <f t="shared" si="15"/>
        <v>0</v>
      </c>
      <c r="S50" s="178">
        <f t="shared" si="15"/>
        <v>0</v>
      </c>
      <c r="T50" s="178">
        <f t="shared" si="15"/>
        <v>0</v>
      </c>
      <c r="U50" s="178">
        <f t="shared" si="15"/>
        <v>0</v>
      </c>
      <c r="V50" s="178">
        <f t="shared" si="15"/>
        <v>0</v>
      </c>
      <c r="W50" s="184"/>
      <c r="X50" s="184"/>
      <c r="Y50" s="184"/>
      <c r="Z50" s="184"/>
      <c r="AA50" s="190"/>
      <c r="AB50" s="190"/>
      <c r="AC50" s="190"/>
      <c r="AD50" s="190"/>
      <c r="AE50" s="190"/>
      <c r="AF50" s="190"/>
      <c r="AG50" s="190"/>
      <c r="AH50" s="206"/>
      <c r="AI50" s="206"/>
      <c r="AJ50" s="206"/>
      <c r="AK50" s="206"/>
      <c r="AL50" s="206"/>
      <c r="AM50" s="206"/>
      <c r="AN50" s="206"/>
      <c r="AO50" s="206"/>
      <c r="AP50" s="206"/>
      <c r="AQ50" s="206"/>
      <c r="AR50" s="206"/>
      <c r="AS50" s="206"/>
      <c r="AT50" s="206"/>
      <c r="AU50" s="206"/>
      <c r="AV50" s="206"/>
      <c r="AW50" s="206"/>
      <c r="AX50" s="206"/>
      <c r="AY50" s="206"/>
      <c r="AZ50" s="206"/>
      <c r="BA50" s="206"/>
      <c r="BB50" s="206"/>
      <c r="BC50" s="206"/>
      <c r="BD50" s="206"/>
      <c r="BE50" s="206"/>
      <c r="BF50" s="206"/>
      <c r="BG50" s="206"/>
      <c r="BH50" s="206"/>
      <c r="BI50" s="206"/>
      <c r="BJ50" s="206"/>
      <c r="BK50" s="206"/>
      <c r="BL50" s="206"/>
      <c r="BM50" s="206"/>
      <c r="BN50" s="206"/>
      <c r="BO50" s="206"/>
      <c r="BP50" s="206"/>
      <c r="BQ50" s="206"/>
      <c r="BR50" s="206"/>
      <c r="BS50" s="206"/>
      <c r="BT50" s="206"/>
      <c r="BU50" s="206"/>
      <c r="BV50" s="206"/>
      <c r="BW50" s="206"/>
      <c r="BX50" s="206"/>
      <c r="BY50" s="206"/>
      <c r="BZ50" s="206"/>
      <c r="CA50" s="206"/>
      <c r="CB50" s="206"/>
      <c r="CC50" s="206"/>
      <c r="CD50" s="206"/>
      <c r="CE50" s="206"/>
      <c r="CF50" s="206"/>
      <c r="CG50" s="206"/>
      <c r="CH50" s="206"/>
      <c r="CI50" s="206"/>
      <c r="CJ50" s="206"/>
      <c r="CK50" s="206"/>
      <c r="CL50" s="206"/>
    </row>
    <row r="51" s="122" customFormat="1" ht="100" customHeight="1" spans="1:90">
      <c r="A51" s="156" t="s">
        <v>58</v>
      </c>
      <c r="B51" s="148" t="s">
        <v>157</v>
      </c>
      <c r="C51" s="148"/>
      <c r="D51" s="148"/>
      <c r="E51" s="149"/>
      <c r="F51" s="149"/>
      <c r="G51" s="149"/>
      <c r="H51" s="149"/>
      <c r="I51" s="149"/>
      <c r="J51" s="148"/>
      <c r="K51" s="178">
        <f t="shared" ref="K51:V51" si="16">SUM(K52)</f>
        <v>0</v>
      </c>
      <c r="L51" s="178">
        <f t="shared" si="16"/>
        <v>1300</v>
      </c>
      <c r="M51" s="178">
        <f t="shared" si="16"/>
        <v>0</v>
      </c>
      <c r="N51" s="178">
        <f t="shared" si="16"/>
        <v>250</v>
      </c>
      <c r="O51" s="178">
        <f t="shared" si="16"/>
        <v>0</v>
      </c>
      <c r="P51" s="178">
        <f t="shared" si="16"/>
        <v>250</v>
      </c>
      <c r="Q51" s="178">
        <f t="shared" si="16"/>
        <v>0</v>
      </c>
      <c r="R51" s="178">
        <f t="shared" si="16"/>
        <v>0</v>
      </c>
      <c r="S51" s="178">
        <f t="shared" si="16"/>
        <v>0</v>
      </c>
      <c r="T51" s="178">
        <f t="shared" si="16"/>
        <v>0</v>
      </c>
      <c r="U51" s="178">
        <f t="shared" si="16"/>
        <v>0</v>
      </c>
      <c r="V51" s="178">
        <f t="shared" si="16"/>
        <v>0</v>
      </c>
      <c r="W51" s="184"/>
      <c r="X51" s="184"/>
      <c r="Y51" s="184"/>
      <c r="Z51" s="184"/>
      <c r="AA51" s="190"/>
      <c r="AB51" s="190"/>
      <c r="AC51" s="190"/>
      <c r="AD51" s="190"/>
      <c r="AE51" s="190"/>
      <c r="AF51" s="190"/>
      <c r="AG51" s="190"/>
      <c r="AH51" s="206"/>
      <c r="AI51" s="206"/>
      <c r="AJ51" s="206"/>
      <c r="AK51" s="206"/>
      <c r="AL51" s="206"/>
      <c r="AM51" s="206"/>
      <c r="AN51" s="206"/>
      <c r="AO51" s="206"/>
      <c r="AP51" s="206"/>
      <c r="AQ51" s="206"/>
      <c r="AR51" s="206"/>
      <c r="AS51" s="206"/>
      <c r="AT51" s="206"/>
      <c r="AU51" s="206"/>
      <c r="AV51" s="206"/>
      <c r="AW51" s="206"/>
      <c r="AX51" s="206"/>
      <c r="AY51" s="206"/>
      <c r="AZ51" s="206"/>
      <c r="BA51" s="206"/>
      <c r="BB51" s="206"/>
      <c r="BC51" s="206"/>
      <c r="BD51" s="206"/>
      <c r="BE51" s="206"/>
      <c r="BF51" s="206"/>
      <c r="BG51" s="206"/>
      <c r="BH51" s="206"/>
      <c r="BI51" s="206"/>
      <c r="BJ51" s="206"/>
      <c r="BK51" s="206"/>
      <c r="BL51" s="206"/>
      <c r="BM51" s="206"/>
      <c r="BN51" s="206"/>
      <c r="BO51" s="206"/>
      <c r="BP51" s="206"/>
      <c r="BQ51" s="206"/>
      <c r="BR51" s="206"/>
      <c r="BS51" s="206"/>
      <c r="BT51" s="206"/>
      <c r="BU51" s="206"/>
      <c r="BV51" s="206"/>
      <c r="BW51" s="206"/>
      <c r="BX51" s="206"/>
      <c r="BY51" s="206"/>
      <c r="BZ51" s="206"/>
      <c r="CA51" s="206"/>
      <c r="CB51" s="206"/>
      <c r="CC51" s="206"/>
      <c r="CD51" s="206"/>
      <c r="CE51" s="206"/>
      <c r="CF51" s="206"/>
      <c r="CG51" s="206"/>
      <c r="CH51" s="206"/>
      <c r="CI51" s="206"/>
      <c r="CJ51" s="206"/>
      <c r="CK51" s="206"/>
      <c r="CL51" s="206"/>
    </row>
    <row r="52" s="124" customFormat="1" ht="168.75" spans="1:91">
      <c r="A52" s="151">
        <v>15</v>
      </c>
      <c r="B52" s="152" t="s">
        <v>158</v>
      </c>
      <c r="C52" s="161">
        <v>2025</v>
      </c>
      <c r="D52" s="167" t="s">
        <v>159</v>
      </c>
      <c r="E52" s="152" t="s">
        <v>40</v>
      </c>
      <c r="F52" s="152" t="s">
        <v>160</v>
      </c>
      <c r="G52" s="152" t="s">
        <v>47</v>
      </c>
      <c r="H52" s="152" t="s">
        <v>48</v>
      </c>
      <c r="I52" s="152" t="s">
        <v>49</v>
      </c>
      <c r="J52" s="167" t="s">
        <v>161</v>
      </c>
      <c r="K52" s="175"/>
      <c r="L52" s="175">
        <v>1300</v>
      </c>
      <c r="M52" s="175"/>
      <c r="N52" s="175">
        <v>250</v>
      </c>
      <c r="O52" s="152"/>
      <c r="P52" s="175">
        <v>250</v>
      </c>
      <c r="Q52" s="175"/>
      <c r="R52" s="175"/>
      <c r="S52" s="175"/>
      <c r="T52" s="175"/>
      <c r="U52" s="175"/>
      <c r="V52" s="175"/>
      <c r="W52" s="152" t="s">
        <v>72</v>
      </c>
      <c r="X52" s="152" t="s">
        <v>54</v>
      </c>
      <c r="Y52" s="152" t="s">
        <v>72</v>
      </c>
      <c r="Z52" s="152" t="s">
        <v>54</v>
      </c>
      <c r="AA52" s="152" t="s">
        <v>55</v>
      </c>
      <c r="AB52" s="167" t="s">
        <v>162</v>
      </c>
      <c r="AC52" s="167" t="s">
        <v>163</v>
      </c>
      <c r="AD52" s="175" t="s">
        <v>402</v>
      </c>
      <c r="AE52" s="152" t="s">
        <v>403</v>
      </c>
      <c r="AF52" s="152" t="s">
        <v>367</v>
      </c>
      <c r="AH52" s="134"/>
      <c r="AI52" s="134"/>
      <c r="AJ52" s="134"/>
      <c r="AK52" s="134"/>
      <c r="AL52" s="134"/>
      <c r="AM52" s="134"/>
      <c r="AN52" s="134"/>
      <c r="AO52" s="134"/>
      <c r="AP52" s="134"/>
      <c r="AQ52" s="134"/>
      <c r="AR52" s="134"/>
      <c r="AS52" s="134"/>
      <c r="AT52" s="134"/>
      <c r="AU52" s="134"/>
      <c r="AV52" s="134"/>
      <c r="AW52" s="134"/>
      <c r="AX52" s="134"/>
      <c r="AY52" s="134"/>
      <c r="AZ52" s="134"/>
      <c r="BA52" s="134"/>
      <c r="BB52" s="134"/>
      <c r="BC52" s="134"/>
      <c r="BD52" s="134"/>
      <c r="BE52" s="134"/>
      <c r="BF52" s="134"/>
      <c r="BG52" s="134"/>
      <c r="BH52" s="134"/>
      <c r="BI52" s="134"/>
      <c r="BJ52" s="134"/>
      <c r="BK52" s="134"/>
      <c r="BL52" s="134"/>
      <c r="BM52" s="134"/>
      <c r="BN52" s="134"/>
      <c r="BO52" s="134"/>
      <c r="BP52" s="134"/>
      <c r="BQ52" s="134"/>
      <c r="BR52" s="134"/>
      <c r="BS52" s="134"/>
      <c r="BT52" s="134"/>
      <c r="BU52" s="134"/>
      <c r="BV52" s="134"/>
      <c r="BW52" s="134"/>
      <c r="BX52" s="134"/>
      <c r="BY52" s="134"/>
      <c r="BZ52" s="134"/>
      <c r="CA52" s="134"/>
      <c r="CB52" s="134"/>
      <c r="CC52" s="134"/>
      <c r="CD52" s="134"/>
      <c r="CE52" s="134"/>
      <c r="CF52" s="134"/>
      <c r="CG52" s="134"/>
      <c r="CH52" s="134"/>
      <c r="CI52" s="134"/>
      <c r="CJ52" s="134"/>
      <c r="CK52" s="134"/>
      <c r="CL52" s="134"/>
      <c r="CM52" s="213"/>
    </row>
    <row r="53" s="122" customFormat="1" ht="100" customHeight="1" spans="1:90">
      <c r="A53" s="156" t="s">
        <v>58</v>
      </c>
      <c r="B53" s="148" t="s">
        <v>164</v>
      </c>
      <c r="C53" s="148"/>
      <c r="D53" s="148"/>
      <c r="E53" s="149"/>
      <c r="F53" s="149"/>
      <c r="G53" s="149"/>
      <c r="H53" s="149"/>
      <c r="I53" s="149"/>
      <c r="J53" s="148"/>
      <c r="K53" s="178"/>
      <c r="L53" s="178"/>
      <c r="M53" s="178"/>
      <c r="N53" s="178"/>
      <c r="O53" s="178"/>
      <c r="P53" s="178"/>
      <c r="Q53" s="178"/>
      <c r="R53" s="178"/>
      <c r="S53" s="178"/>
      <c r="T53" s="178"/>
      <c r="U53" s="178"/>
      <c r="V53" s="178"/>
      <c r="W53" s="184"/>
      <c r="X53" s="184"/>
      <c r="Y53" s="184"/>
      <c r="Z53" s="184"/>
      <c r="AA53" s="190"/>
      <c r="AB53" s="190"/>
      <c r="AC53" s="190"/>
      <c r="AD53" s="190"/>
      <c r="AE53" s="190"/>
      <c r="AF53" s="190"/>
      <c r="AG53" s="190"/>
      <c r="AH53" s="206"/>
      <c r="AI53" s="206"/>
      <c r="AJ53" s="206"/>
      <c r="AK53" s="206"/>
      <c r="AL53" s="206"/>
      <c r="AM53" s="206"/>
      <c r="AN53" s="206"/>
      <c r="AO53" s="206"/>
      <c r="AP53" s="206"/>
      <c r="AQ53" s="206"/>
      <c r="AR53" s="206"/>
      <c r="AS53" s="206"/>
      <c r="AT53" s="206"/>
      <c r="AU53" s="206"/>
      <c r="AV53" s="206"/>
      <c r="AW53" s="206"/>
      <c r="AX53" s="206"/>
      <c r="AY53" s="206"/>
      <c r="AZ53" s="206"/>
      <c r="BA53" s="206"/>
      <c r="BB53" s="206"/>
      <c r="BC53" s="206"/>
      <c r="BD53" s="206"/>
      <c r="BE53" s="206"/>
      <c r="BF53" s="206"/>
      <c r="BG53" s="206"/>
      <c r="BH53" s="206"/>
      <c r="BI53" s="206"/>
      <c r="BJ53" s="206"/>
      <c r="BK53" s="206"/>
      <c r="BL53" s="206"/>
      <c r="BM53" s="206"/>
      <c r="BN53" s="206"/>
      <c r="BO53" s="206"/>
      <c r="BP53" s="206"/>
      <c r="BQ53" s="206"/>
      <c r="BR53" s="206"/>
      <c r="BS53" s="206"/>
      <c r="BT53" s="206"/>
      <c r="BU53" s="206"/>
      <c r="BV53" s="206"/>
      <c r="BW53" s="206"/>
      <c r="BX53" s="206"/>
      <c r="BY53" s="206"/>
      <c r="BZ53" s="206"/>
      <c r="CA53" s="206"/>
      <c r="CB53" s="206"/>
      <c r="CC53" s="206"/>
      <c r="CD53" s="206"/>
      <c r="CE53" s="206"/>
      <c r="CF53" s="206"/>
      <c r="CG53" s="206"/>
      <c r="CH53" s="206"/>
      <c r="CI53" s="206"/>
      <c r="CJ53" s="206"/>
      <c r="CK53" s="206"/>
      <c r="CL53" s="206"/>
    </row>
    <row r="54" s="122" customFormat="1" ht="100" customHeight="1" spans="1:90">
      <c r="A54" s="156" t="s">
        <v>58</v>
      </c>
      <c r="B54" s="148" t="s">
        <v>165</v>
      </c>
      <c r="C54" s="148"/>
      <c r="D54" s="148"/>
      <c r="E54" s="149"/>
      <c r="F54" s="149"/>
      <c r="G54" s="149"/>
      <c r="H54" s="149"/>
      <c r="I54" s="149"/>
      <c r="J54" s="148"/>
      <c r="K54" s="178"/>
      <c r="L54" s="178"/>
      <c r="M54" s="178"/>
      <c r="N54" s="178"/>
      <c r="O54" s="178"/>
      <c r="P54" s="178"/>
      <c r="Q54" s="178"/>
      <c r="R54" s="178"/>
      <c r="S54" s="178"/>
      <c r="T54" s="178"/>
      <c r="U54" s="178"/>
      <c r="V54" s="178"/>
      <c r="W54" s="184"/>
      <c r="X54" s="184"/>
      <c r="Y54" s="184"/>
      <c r="Z54" s="184"/>
      <c r="AA54" s="190"/>
      <c r="AB54" s="190"/>
      <c r="AC54" s="190"/>
      <c r="AD54" s="190"/>
      <c r="AE54" s="190"/>
      <c r="AF54" s="190"/>
      <c r="AG54" s="190"/>
      <c r="AH54" s="206"/>
      <c r="AI54" s="206"/>
      <c r="AJ54" s="206"/>
      <c r="AK54" s="206"/>
      <c r="AL54" s="206"/>
      <c r="AM54" s="206"/>
      <c r="AN54" s="206"/>
      <c r="AO54" s="206"/>
      <c r="AP54" s="206"/>
      <c r="AQ54" s="206"/>
      <c r="AR54" s="206"/>
      <c r="AS54" s="206"/>
      <c r="AT54" s="206"/>
      <c r="AU54" s="206"/>
      <c r="AV54" s="206"/>
      <c r="AW54" s="206"/>
      <c r="AX54" s="206"/>
      <c r="AY54" s="206"/>
      <c r="AZ54" s="206"/>
      <c r="BA54" s="206"/>
      <c r="BB54" s="206"/>
      <c r="BC54" s="206"/>
      <c r="BD54" s="206"/>
      <c r="BE54" s="206"/>
      <c r="BF54" s="206"/>
      <c r="BG54" s="206"/>
      <c r="BH54" s="206"/>
      <c r="BI54" s="206"/>
      <c r="BJ54" s="206"/>
      <c r="BK54" s="206"/>
      <c r="BL54" s="206"/>
      <c r="BM54" s="206"/>
      <c r="BN54" s="206"/>
      <c r="BO54" s="206"/>
      <c r="BP54" s="206"/>
      <c r="BQ54" s="206"/>
      <c r="BR54" s="206"/>
      <c r="BS54" s="206"/>
      <c r="BT54" s="206"/>
      <c r="BU54" s="206"/>
      <c r="BV54" s="206"/>
      <c r="BW54" s="206"/>
      <c r="BX54" s="206"/>
      <c r="BY54" s="206"/>
      <c r="BZ54" s="206"/>
      <c r="CA54" s="206"/>
      <c r="CB54" s="206"/>
      <c r="CC54" s="206"/>
      <c r="CD54" s="206"/>
      <c r="CE54" s="206"/>
      <c r="CF54" s="206"/>
      <c r="CG54" s="206"/>
      <c r="CH54" s="206"/>
      <c r="CI54" s="206"/>
      <c r="CJ54" s="206"/>
      <c r="CK54" s="206"/>
      <c r="CL54" s="206"/>
    </row>
    <row r="55" s="122" customFormat="1" ht="100" customHeight="1" spans="1:90">
      <c r="A55" s="156" t="s">
        <v>58</v>
      </c>
      <c r="B55" s="148" t="s">
        <v>166</v>
      </c>
      <c r="C55" s="148"/>
      <c r="D55" s="148"/>
      <c r="E55" s="149"/>
      <c r="F55" s="149"/>
      <c r="G55" s="149"/>
      <c r="H55" s="149"/>
      <c r="I55" s="149"/>
      <c r="J55" s="148"/>
      <c r="K55" s="178"/>
      <c r="L55" s="178"/>
      <c r="M55" s="178"/>
      <c r="N55" s="178"/>
      <c r="O55" s="178"/>
      <c r="P55" s="178"/>
      <c r="Q55" s="178"/>
      <c r="R55" s="178"/>
      <c r="S55" s="178"/>
      <c r="T55" s="178"/>
      <c r="U55" s="178"/>
      <c r="V55" s="178"/>
      <c r="W55" s="184"/>
      <c r="X55" s="184"/>
      <c r="Y55" s="184"/>
      <c r="Z55" s="184"/>
      <c r="AA55" s="190"/>
      <c r="AB55" s="190"/>
      <c r="AC55" s="190"/>
      <c r="AD55" s="190"/>
      <c r="AE55" s="190"/>
      <c r="AF55" s="190"/>
      <c r="AG55" s="190"/>
      <c r="AH55" s="206"/>
      <c r="AI55" s="206"/>
      <c r="AJ55" s="206"/>
      <c r="AK55" s="206"/>
      <c r="AL55" s="206"/>
      <c r="AM55" s="206"/>
      <c r="AN55" s="206"/>
      <c r="AO55" s="206"/>
      <c r="AP55" s="206"/>
      <c r="AQ55" s="206"/>
      <c r="AR55" s="206"/>
      <c r="AS55" s="206"/>
      <c r="AT55" s="206"/>
      <c r="AU55" s="206"/>
      <c r="AV55" s="206"/>
      <c r="AW55" s="206"/>
      <c r="AX55" s="206"/>
      <c r="AY55" s="206"/>
      <c r="AZ55" s="206"/>
      <c r="BA55" s="206"/>
      <c r="BB55" s="206"/>
      <c r="BC55" s="206"/>
      <c r="BD55" s="206"/>
      <c r="BE55" s="206"/>
      <c r="BF55" s="206"/>
      <c r="BG55" s="206"/>
      <c r="BH55" s="206"/>
      <c r="BI55" s="206"/>
      <c r="BJ55" s="206"/>
      <c r="BK55" s="206"/>
      <c r="BL55" s="206"/>
      <c r="BM55" s="206"/>
      <c r="BN55" s="206"/>
      <c r="BO55" s="206"/>
      <c r="BP55" s="206"/>
      <c r="BQ55" s="206"/>
      <c r="BR55" s="206"/>
      <c r="BS55" s="206"/>
      <c r="BT55" s="206"/>
      <c r="BU55" s="206"/>
      <c r="BV55" s="206"/>
      <c r="BW55" s="206"/>
      <c r="BX55" s="206"/>
      <c r="BY55" s="206"/>
      <c r="BZ55" s="206"/>
      <c r="CA55" s="206"/>
      <c r="CB55" s="206"/>
      <c r="CC55" s="206"/>
      <c r="CD55" s="206"/>
      <c r="CE55" s="206"/>
      <c r="CF55" s="206"/>
      <c r="CG55" s="206"/>
      <c r="CH55" s="206"/>
      <c r="CI55" s="206"/>
      <c r="CJ55" s="206"/>
      <c r="CK55" s="206"/>
      <c r="CL55" s="206"/>
    </row>
    <row r="56" s="122" customFormat="1" ht="100" customHeight="1" spans="1:90">
      <c r="A56" s="156" t="s">
        <v>58</v>
      </c>
      <c r="B56" s="148" t="s">
        <v>167</v>
      </c>
      <c r="C56" s="148"/>
      <c r="D56" s="148"/>
      <c r="E56" s="149"/>
      <c r="F56" s="149"/>
      <c r="G56" s="149"/>
      <c r="H56" s="149"/>
      <c r="I56" s="149"/>
      <c r="J56" s="148"/>
      <c r="K56" s="178"/>
      <c r="L56" s="178"/>
      <c r="M56" s="178"/>
      <c r="N56" s="178"/>
      <c r="O56" s="178"/>
      <c r="P56" s="178"/>
      <c r="Q56" s="178"/>
      <c r="R56" s="178"/>
      <c r="S56" s="178"/>
      <c r="T56" s="178"/>
      <c r="U56" s="178"/>
      <c r="V56" s="178"/>
      <c r="W56" s="184"/>
      <c r="X56" s="184"/>
      <c r="Y56" s="184"/>
      <c r="Z56" s="184"/>
      <c r="AA56" s="190"/>
      <c r="AB56" s="190"/>
      <c r="AC56" s="190"/>
      <c r="AD56" s="190"/>
      <c r="AE56" s="190"/>
      <c r="AF56" s="190"/>
      <c r="AG56" s="190"/>
      <c r="AH56" s="206"/>
      <c r="AI56" s="206"/>
      <c r="AJ56" s="206"/>
      <c r="AK56" s="206"/>
      <c r="AL56" s="206"/>
      <c r="AM56" s="206"/>
      <c r="AN56" s="206"/>
      <c r="AO56" s="206"/>
      <c r="AP56" s="206"/>
      <c r="AQ56" s="206"/>
      <c r="AR56" s="206"/>
      <c r="AS56" s="206"/>
      <c r="AT56" s="206"/>
      <c r="AU56" s="206"/>
      <c r="AV56" s="206"/>
      <c r="AW56" s="206"/>
      <c r="AX56" s="206"/>
      <c r="AY56" s="206"/>
      <c r="AZ56" s="206"/>
      <c r="BA56" s="206"/>
      <c r="BB56" s="206"/>
      <c r="BC56" s="206"/>
      <c r="BD56" s="206"/>
      <c r="BE56" s="206"/>
      <c r="BF56" s="206"/>
      <c r="BG56" s="206"/>
      <c r="BH56" s="206"/>
      <c r="BI56" s="206"/>
      <c r="BJ56" s="206"/>
      <c r="BK56" s="206"/>
      <c r="BL56" s="206"/>
      <c r="BM56" s="206"/>
      <c r="BN56" s="206"/>
      <c r="BO56" s="206"/>
      <c r="BP56" s="206"/>
      <c r="BQ56" s="206"/>
      <c r="BR56" s="206"/>
      <c r="BS56" s="206"/>
      <c r="BT56" s="206"/>
      <c r="BU56" s="206"/>
      <c r="BV56" s="206"/>
      <c r="BW56" s="206"/>
      <c r="BX56" s="206"/>
      <c r="BY56" s="206"/>
      <c r="BZ56" s="206"/>
      <c r="CA56" s="206"/>
      <c r="CB56" s="206"/>
      <c r="CC56" s="206"/>
      <c r="CD56" s="206"/>
      <c r="CE56" s="206"/>
      <c r="CF56" s="206"/>
      <c r="CG56" s="206"/>
      <c r="CH56" s="206"/>
      <c r="CI56" s="206"/>
      <c r="CJ56" s="206"/>
      <c r="CK56" s="206"/>
      <c r="CL56" s="206"/>
    </row>
    <row r="57" s="122" customFormat="1" ht="100" customHeight="1" spans="1:90">
      <c r="A57" s="147" t="s">
        <v>39</v>
      </c>
      <c r="B57" s="148" t="s">
        <v>168</v>
      </c>
      <c r="C57" s="148"/>
      <c r="D57" s="148"/>
      <c r="E57" s="149"/>
      <c r="F57" s="149"/>
      <c r="G57" s="149"/>
      <c r="H57" s="149"/>
      <c r="I57" s="149"/>
      <c r="J57" s="148"/>
      <c r="K57" s="178">
        <f t="shared" ref="K57:V57" si="17">K58+K62+K66+K69+K73</f>
        <v>0</v>
      </c>
      <c r="L57" s="178">
        <f t="shared" si="17"/>
        <v>0</v>
      </c>
      <c r="M57" s="178">
        <f t="shared" si="17"/>
        <v>0</v>
      </c>
      <c r="N57" s="178">
        <f t="shared" si="17"/>
        <v>100</v>
      </c>
      <c r="O57" s="178">
        <f t="shared" si="17"/>
        <v>60</v>
      </c>
      <c r="P57" s="178">
        <f t="shared" si="17"/>
        <v>40</v>
      </c>
      <c r="Q57" s="178">
        <f t="shared" si="17"/>
        <v>0</v>
      </c>
      <c r="R57" s="178">
        <f t="shared" si="17"/>
        <v>0</v>
      </c>
      <c r="S57" s="178">
        <f t="shared" si="17"/>
        <v>0</v>
      </c>
      <c r="T57" s="178">
        <f t="shared" si="17"/>
        <v>0</v>
      </c>
      <c r="U57" s="178">
        <f t="shared" si="17"/>
        <v>0</v>
      </c>
      <c r="V57" s="178">
        <f t="shared" si="17"/>
        <v>0</v>
      </c>
      <c r="W57" s="184"/>
      <c r="X57" s="184"/>
      <c r="Y57" s="184"/>
      <c r="Z57" s="184"/>
      <c r="AA57" s="190"/>
      <c r="AB57" s="190"/>
      <c r="AC57" s="190"/>
      <c r="AD57" s="190"/>
      <c r="AE57" s="190"/>
      <c r="AF57" s="190"/>
      <c r="AG57" s="190"/>
      <c r="AH57" s="206"/>
      <c r="AI57" s="206"/>
      <c r="AJ57" s="206"/>
      <c r="AK57" s="206"/>
      <c r="AL57" s="206"/>
      <c r="AM57" s="206"/>
      <c r="AN57" s="206"/>
      <c r="AO57" s="206"/>
      <c r="AP57" s="206"/>
      <c r="AQ57" s="206"/>
      <c r="AR57" s="206"/>
      <c r="AS57" s="206"/>
      <c r="AT57" s="206"/>
      <c r="AU57" s="206"/>
      <c r="AV57" s="206"/>
      <c r="AW57" s="206"/>
      <c r="AX57" s="206"/>
      <c r="AY57" s="206"/>
      <c r="AZ57" s="206"/>
      <c r="BA57" s="206"/>
      <c r="BB57" s="206"/>
      <c r="BC57" s="206"/>
      <c r="BD57" s="206"/>
      <c r="BE57" s="206"/>
      <c r="BF57" s="206"/>
      <c r="BG57" s="206"/>
      <c r="BH57" s="206"/>
      <c r="BI57" s="206"/>
      <c r="BJ57" s="206"/>
      <c r="BK57" s="206"/>
      <c r="BL57" s="206"/>
      <c r="BM57" s="206"/>
      <c r="BN57" s="206"/>
      <c r="BO57" s="206"/>
      <c r="BP57" s="206"/>
      <c r="BQ57" s="206"/>
      <c r="BR57" s="206"/>
      <c r="BS57" s="206"/>
      <c r="BT57" s="206"/>
      <c r="BU57" s="206"/>
      <c r="BV57" s="206"/>
      <c r="BW57" s="206"/>
      <c r="BX57" s="206"/>
      <c r="BY57" s="206"/>
      <c r="BZ57" s="206"/>
      <c r="CA57" s="206"/>
      <c r="CB57" s="206"/>
      <c r="CC57" s="206"/>
      <c r="CD57" s="206"/>
      <c r="CE57" s="206"/>
      <c r="CF57" s="206"/>
      <c r="CG57" s="206"/>
      <c r="CH57" s="206"/>
      <c r="CI57" s="206"/>
      <c r="CJ57" s="206"/>
      <c r="CK57" s="206"/>
      <c r="CL57" s="206"/>
    </row>
    <row r="58" s="122" customFormat="1" ht="100" customHeight="1" spans="1:90">
      <c r="A58" s="147" t="s">
        <v>41</v>
      </c>
      <c r="B58" s="148" t="s">
        <v>169</v>
      </c>
      <c r="C58" s="148"/>
      <c r="D58" s="148"/>
      <c r="E58" s="149"/>
      <c r="F58" s="149"/>
      <c r="G58" s="149"/>
      <c r="H58" s="149"/>
      <c r="I58" s="149"/>
      <c r="J58" s="148"/>
      <c r="K58" s="178">
        <f t="shared" ref="K58:V58" si="18">K59+K61</f>
        <v>0</v>
      </c>
      <c r="L58" s="178">
        <f t="shared" si="18"/>
        <v>0</v>
      </c>
      <c r="M58" s="178">
        <f t="shared" si="18"/>
        <v>0</v>
      </c>
      <c r="N58" s="178">
        <f t="shared" si="18"/>
        <v>100</v>
      </c>
      <c r="O58" s="178">
        <f t="shared" si="18"/>
        <v>60</v>
      </c>
      <c r="P58" s="178">
        <f t="shared" si="18"/>
        <v>40</v>
      </c>
      <c r="Q58" s="178">
        <f t="shared" si="18"/>
        <v>0</v>
      </c>
      <c r="R58" s="178">
        <f t="shared" si="18"/>
        <v>0</v>
      </c>
      <c r="S58" s="178">
        <f t="shared" si="18"/>
        <v>0</v>
      </c>
      <c r="T58" s="178">
        <f t="shared" si="18"/>
        <v>0</v>
      </c>
      <c r="U58" s="178">
        <f t="shared" si="18"/>
        <v>0</v>
      </c>
      <c r="V58" s="178">
        <f t="shared" si="18"/>
        <v>0</v>
      </c>
      <c r="W58" s="184"/>
      <c r="X58" s="184"/>
      <c r="Y58" s="184"/>
      <c r="Z58" s="184"/>
      <c r="AA58" s="190"/>
      <c r="AB58" s="190"/>
      <c r="AC58" s="190"/>
      <c r="AD58" s="190"/>
      <c r="AE58" s="190"/>
      <c r="AF58" s="190"/>
      <c r="AG58" s="190"/>
      <c r="AH58" s="206"/>
      <c r="AI58" s="206"/>
      <c r="AJ58" s="206"/>
      <c r="AK58" s="206"/>
      <c r="AL58" s="206"/>
      <c r="AM58" s="206"/>
      <c r="AN58" s="206"/>
      <c r="AO58" s="206"/>
      <c r="AP58" s="206"/>
      <c r="AQ58" s="206"/>
      <c r="AR58" s="206"/>
      <c r="AS58" s="206"/>
      <c r="AT58" s="206"/>
      <c r="AU58" s="206"/>
      <c r="AV58" s="206"/>
      <c r="AW58" s="206"/>
      <c r="AX58" s="206"/>
      <c r="AY58" s="206"/>
      <c r="AZ58" s="206"/>
      <c r="BA58" s="206"/>
      <c r="BB58" s="206"/>
      <c r="BC58" s="206"/>
      <c r="BD58" s="206"/>
      <c r="BE58" s="206"/>
      <c r="BF58" s="206"/>
      <c r="BG58" s="206"/>
      <c r="BH58" s="206"/>
      <c r="BI58" s="206"/>
      <c r="BJ58" s="206"/>
      <c r="BK58" s="206"/>
      <c r="BL58" s="206"/>
      <c r="BM58" s="206"/>
      <c r="BN58" s="206"/>
      <c r="BO58" s="206"/>
      <c r="BP58" s="206"/>
      <c r="BQ58" s="206"/>
      <c r="BR58" s="206"/>
      <c r="BS58" s="206"/>
      <c r="BT58" s="206"/>
      <c r="BU58" s="206"/>
      <c r="BV58" s="206"/>
      <c r="BW58" s="206"/>
      <c r="BX58" s="206"/>
      <c r="BY58" s="206"/>
      <c r="BZ58" s="206"/>
      <c r="CA58" s="206"/>
      <c r="CB58" s="206"/>
      <c r="CC58" s="206"/>
      <c r="CD58" s="206"/>
      <c r="CE58" s="206"/>
      <c r="CF58" s="206"/>
      <c r="CG58" s="206"/>
      <c r="CH58" s="206"/>
      <c r="CI58" s="206"/>
      <c r="CJ58" s="206"/>
      <c r="CK58" s="206"/>
      <c r="CL58" s="206"/>
    </row>
    <row r="59" s="122" customFormat="1" ht="100" customHeight="1" spans="1:90">
      <c r="A59" s="156" t="s">
        <v>58</v>
      </c>
      <c r="B59" s="148" t="s">
        <v>170</v>
      </c>
      <c r="C59" s="148"/>
      <c r="D59" s="148"/>
      <c r="E59" s="149"/>
      <c r="F59" s="149"/>
      <c r="G59" s="149"/>
      <c r="H59" s="149"/>
      <c r="I59" s="149"/>
      <c r="J59" s="148"/>
      <c r="K59" s="178">
        <f t="shared" ref="K59:V59" si="19">SUM(K60)</f>
        <v>0</v>
      </c>
      <c r="L59" s="178">
        <f t="shared" si="19"/>
        <v>0</v>
      </c>
      <c r="M59" s="178">
        <f t="shared" si="19"/>
        <v>0</v>
      </c>
      <c r="N59" s="178">
        <f t="shared" si="19"/>
        <v>100</v>
      </c>
      <c r="O59" s="178">
        <f t="shared" si="19"/>
        <v>60</v>
      </c>
      <c r="P59" s="178">
        <f t="shared" si="19"/>
        <v>40</v>
      </c>
      <c r="Q59" s="178">
        <f t="shared" si="19"/>
        <v>0</v>
      </c>
      <c r="R59" s="178">
        <f t="shared" si="19"/>
        <v>0</v>
      </c>
      <c r="S59" s="178">
        <f t="shared" si="19"/>
        <v>0</v>
      </c>
      <c r="T59" s="178">
        <f t="shared" si="19"/>
        <v>0</v>
      </c>
      <c r="U59" s="178">
        <f t="shared" si="19"/>
        <v>0</v>
      </c>
      <c r="V59" s="178">
        <f t="shared" si="19"/>
        <v>0</v>
      </c>
      <c r="W59" s="184"/>
      <c r="X59" s="184"/>
      <c r="Y59" s="184"/>
      <c r="Z59" s="184"/>
      <c r="AA59" s="190"/>
      <c r="AB59" s="190"/>
      <c r="AC59" s="190"/>
      <c r="AD59" s="190"/>
      <c r="AE59" s="190"/>
      <c r="AF59" s="190"/>
      <c r="AG59" s="190"/>
      <c r="AH59" s="206"/>
      <c r="AI59" s="206"/>
      <c r="AJ59" s="206"/>
      <c r="AK59" s="206"/>
      <c r="AL59" s="206"/>
      <c r="AM59" s="206"/>
      <c r="AN59" s="206"/>
      <c r="AO59" s="206"/>
      <c r="AP59" s="206"/>
      <c r="AQ59" s="206"/>
      <c r="AR59" s="206"/>
      <c r="AS59" s="206"/>
      <c r="AT59" s="206"/>
      <c r="AU59" s="206"/>
      <c r="AV59" s="206"/>
      <c r="AW59" s="206"/>
      <c r="AX59" s="206"/>
      <c r="AY59" s="206"/>
      <c r="AZ59" s="206"/>
      <c r="BA59" s="206"/>
      <c r="BB59" s="206"/>
      <c r="BC59" s="206"/>
      <c r="BD59" s="206"/>
      <c r="BE59" s="206"/>
      <c r="BF59" s="206"/>
      <c r="BG59" s="206"/>
      <c r="BH59" s="206"/>
      <c r="BI59" s="206"/>
      <c r="BJ59" s="206"/>
      <c r="BK59" s="206"/>
      <c r="BL59" s="206"/>
      <c r="BM59" s="206"/>
      <c r="BN59" s="206"/>
      <c r="BO59" s="206"/>
      <c r="BP59" s="206"/>
      <c r="BQ59" s="206"/>
      <c r="BR59" s="206"/>
      <c r="BS59" s="206"/>
      <c r="BT59" s="206"/>
      <c r="BU59" s="206"/>
      <c r="BV59" s="206"/>
      <c r="BW59" s="206"/>
      <c r="BX59" s="206"/>
      <c r="BY59" s="206"/>
      <c r="BZ59" s="206"/>
      <c r="CA59" s="206"/>
      <c r="CB59" s="206"/>
      <c r="CC59" s="206"/>
      <c r="CD59" s="206"/>
      <c r="CE59" s="206"/>
      <c r="CF59" s="206"/>
      <c r="CG59" s="206"/>
      <c r="CH59" s="206"/>
      <c r="CI59" s="206"/>
      <c r="CJ59" s="206"/>
      <c r="CK59" s="206"/>
      <c r="CL59" s="206"/>
    </row>
    <row r="60" s="124" customFormat="1" ht="298" customHeight="1" spans="1:91">
      <c r="A60" s="151">
        <v>16</v>
      </c>
      <c r="B60" s="152" t="s">
        <v>171</v>
      </c>
      <c r="C60" s="161">
        <v>2025</v>
      </c>
      <c r="D60" s="167" t="s">
        <v>172</v>
      </c>
      <c r="E60" s="152" t="s">
        <v>168</v>
      </c>
      <c r="F60" s="152" t="s">
        <v>170</v>
      </c>
      <c r="G60" s="152" t="s">
        <v>47</v>
      </c>
      <c r="H60" s="152" t="s">
        <v>48</v>
      </c>
      <c r="I60" s="152" t="s">
        <v>49</v>
      </c>
      <c r="J60" s="167" t="s">
        <v>173</v>
      </c>
      <c r="K60" s="175"/>
      <c r="L60" s="175"/>
      <c r="M60" s="175"/>
      <c r="N60" s="175">
        <v>100</v>
      </c>
      <c r="O60" s="152">
        <v>60</v>
      </c>
      <c r="P60" s="175">
        <v>40</v>
      </c>
      <c r="Q60" s="175"/>
      <c r="R60" s="175"/>
      <c r="S60" s="175"/>
      <c r="T60" s="175"/>
      <c r="U60" s="175"/>
      <c r="V60" s="175"/>
      <c r="W60" s="152" t="s">
        <v>174</v>
      </c>
      <c r="X60" s="152" t="s">
        <v>175</v>
      </c>
      <c r="Y60" s="152" t="s">
        <v>174</v>
      </c>
      <c r="Z60" s="152" t="s">
        <v>175</v>
      </c>
      <c r="AA60" s="152" t="s">
        <v>176</v>
      </c>
      <c r="AB60" s="167" t="s">
        <v>177</v>
      </c>
      <c r="AC60" s="167" t="s">
        <v>178</v>
      </c>
      <c r="AD60" s="175" t="s">
        <v>402</v>
      </c>
      <c r="AE60" s="152" t="s">
        <v>403</v>
      </c>
      <c r="AF60" s="152" t="s">
        <v>367</v>
      </c>
      <c r="AH60" s="134"/>
      <c r="AI60" s="134"/>
      <c r="AJ60" s="134"/>
      <c r="AK60" s="134"/>
      <c r="AL60" s="134"/>
      <c r="AM60" s="134"/>
      <c r="AN60" s="134"/>
      <c r="AO60" s="134"/>
      <c r="AP60" s="134"/>
      <c r="AQ60" s="134"/>
      <c r="AR60" s="134"/>
      <c r="AS60" s="134"/>
      <c r="AT60" s="134"/>
      <c r="AU60" s="134"/>
      <c r="AV60" s="134"/>
      <c r="AW60" s="134"/>
      <c r="AX60" s="134"/>
      <c r="AY60" s="134"/>
      <c r="AZ60" s="134"/>
      <c r="BA60" s="134"/>
      <c r="BB60" s="134"/>
      <c r="BC60" s="134"/>
      <c r="BD60" s="134"/>
      <c r="BE60" s="134"/>
      <c r="BF60" s="134"/>
      <c r="BG60" s="134"/>
      <c r="BH60" s="134"/>
      <c r="BI60" s="134"/>
      <c r="BJ60" s="134"/>
      <c r="BK60" s="134"/>
      <c r="BL60" s="134"/>
      <c r="BM60" s="134"/>
      <c r="BN60" s="134"/>
      <c r="BO60" s="134"/>
      <c r="BP60" s="134"/>
      <c r="BQ60" s="134"/>
      <c r="BR60" s="134"/>
      <c r="BS60" s="134"/>
      <c r="BT60" s="134"/>
      <c r="BU60" s="134"/>
      <c r="BV60" s="134"/>
      <c r="BW60" s="134"/>
      <c r="BX60" s="134"/>
      <c r="BY60" s="134"/>
      <c r="BZ60" s="134"/>
      <c r="CA60" s="134"/>
      <c r="CB60" s="134"/>
      <c r="CC60" s="134"/>
      <c r="CD60" s="134"/>
      <c r="CE60" s="134"/>
      <c r="CF60" s="134"/>
      <c r="CG60" s="134"/>
      <c r="CH60" s="134"/>
      <c r="CI60" s="134"/>
      <c r="CJ60" s="134"/>
      <c r="CK60" s="134"/>
      <c r="CL60" s="134"/>
      <c r="CM60" s="213"/>
    </row>
    <row r="61" s="122" customFormat="1" ht="100" customHeight="1" spans="1:90">
      <c r="A61" s="156" t="s">
        <v>58</v>
      </c>
      <c r="B61" s="148" t="s">
        <v>179</v>
      </c>
      <c r="C61" s="148"/>
      <c r="D61" s="148"/>
      <c r="E61" s="149"/>
      <c r="F61" s="149"/>
      <c r="G61" s="149"/>
      <c r="H61" s="149"/>
      <c r="I61" s="149"/>
      <c r="J61" s="148"/>
      <c r="K61" s="178"/>
      <c r="L61" s="178"/>
      <c r="M61" s="178"/>
      <c r="N61" s="178"/>
      <c r="O61" s="178"/>
      <c r="P61" s="178"/>
      <c r="Q61" s="178"/>
      <c r="R61" s="178"/>
      <c r="S61" s="178"/>
      <c r="T61" s="178"/>
      <c r="U61" s="178"/>
      <c r="V61" s="178"/>
      <c r="W61" s="184"/>
      <c r="X61" s="184"/>
      <c r="Y61" s="184"/>
      <c r="Z61" s="184"/>
      <c r="AA61" s="190"/>
      <c r="AB61" s="190"/>
      <c r="AC61" s="190"/>
      <c r="AD61" s="190"/>
      <c r="AE61" s="190"/>
      <c r="AF61" s="190"/>
      <c r="AG61" s="190"/>
      <c r="AH61" s="206"/>
      <c r="AI61" s="206"/>
      <c r="AJ61" s="206"/>
      <c r="AK61" s="206"/>
      <c r="AL61" s="206"/>
      <c r="AM61" s="206"/>
      <c r="AN61" s="206"/>
      <c r="AO61" s="206"/>
      <c r="AP61" s="206"/>
      <c r="AQ61" s="206"/>
      <c r="AR61" s="206"/>
      <c r="AS61" s="206"/>
      <c r="AT61" s="206"/>
      <c r="AU61" s="206"/>
      <c r="AV61" s="206"/>
      <c r="AW61" s="206"/>
      <c r="AX61" s="206"/>
      <c r="AY61" s="206"/>
      <c r="AZ61" s="206"/>
      <c r="BA61" s="206"/>
      <c r="BB61" s="206"/>
      <c r="BC61" s="206"/>
      <c r="BD61" s="206"/>
      <c r="BE61" s="206"/>
      <c r="BF61" s="206"/>
      <c r="BG61" s="206"/>
      <c r="BH61" s="206"/>
      <c r="BI61" s="206"/>
      <c r="BJ61" s="206"/>
      <c r="BK61" s="206"/>
      <c r="BL61" s="206"/>
      <c r="BM61" s="206"/>
      <c r="BN61" s="206"/>
      <c r="BO61" s="206"/>
      <c r="BP61" s="206"/>
      <c r="BQ61" s="206"/>
      <c r="BR61" s="206"/>
      <c r="BS61" s="206"/>
      <c r="BT61" s="206"/>
      <c r="BU61" s="206"/>
      <c r="BV61" s="206"/>
      <c r="BW61" s="206"/>
      <c r="BX61" s="206"/>
      <c r="BY61" s="206"/>
      <c r="BZ61" s="206"/>
      <c r="CA61" s="206"/>
      <c r="CB61" s="206"/>
      <c r="CC61" s="206"/>
      <c r="CD61" s="206"/>
      <c r="CE61" s="206"/>
      <c r="CF61" s="206"/>
      <c r="CG61" s="206"/>
      <c r="CH61" s="206"/>
      <c r="CI61" s="206"/>
      <c r="CJ61" s="206"/>
      <c r="CK61" s="206"/>
      <c r="CL61" s="206"/>
    </row>
    <row r="62" s="122" customFormat="1" ht="100" customHeight="1" spans="1:90">
      <c r="A62" s="156" t="s">
        <v>41</v>
      </c>
      <c r="B62" s="148" t="s">
        <v>180</v>
      </c>
      <c r="C62" s="148"/>
      <c r="D62" s="148"/>
      <c r="E62" s="149"/>
      <c r="F62" s="149"/>
      <c r="G62" s="149"/>
      <c r="H62" s="149"/>
      <c r="I62" s="149"/>
      <c r="J62" s="148"/>
      <c r="K62" s="178">
        <f t="shared" ref="K62:V62" si="20">K63+K64+K65</f>
        <v>0</v>
      </c>
      <c r="L62" s="178">
        <f t="shared" si="20"/>
        <v>0</v>
      </c>
      <c r="M62" s="178">
        <f t="shared" si="20"/>
        <v>0</v>
      </c>
      <c r="N62" s="178">
        <f t="shared" si="20"/>
        <v>0</v>
      </c>
      <c r="O62" s="178">
        <f t="shared" si="20"/>
        <v>0</v>
      </c>
      <c r="P62" s="178">
        <f t="shared" si="20"/>
        <v>0</v>
      </c>
      <c r="Q62" s="178">
        <f t="shared" si="20"/>
        <v>0</v>
      </c>
      <c r="R62" s="178">
        <f t="shared" si="20"/>
        <v>0</v>
      </c>
      <c r="S62" s="178">
        <f t="shared" si="20"/>
        <v>0</v>
      </c>
      <c r="T62" s="178">
        <f t="shared" si="20"/>
        <v>0</v>
      </c>
      <c r="U62" s="178">
        <f t="shared" si="20"/>
        <v>0</v>
      </c>
      <c r="V62" s="178">
        <f t="shared" si="20"/>
        <v>0</v>
      </c>
      <c r="W62" s="184"/>
      <c r="X62" s="184"/>
      <c r="Y62" s="184"/>
      <c r="Z62" s="184"/>
      <c r="AA62" s="190"/>
      <c r="AB62" s="190"/>
      <c r="AC62" s="190"/>
      <c r="AD62" s="190"/>
      <c r="AE62" s="190"/>
      <c r="AF62" s="190"/>
      <c r="AG62" s="190"/>
      <c r="AH62" s="206"/>
      <c r="AI62" s="206"/>
      <c r="AJ62" s="206"/>
      <c r="AK62" s="206"/>
      <c r="AL62" s="206"/>
      <c r="AM62" s="206"/>
      <c r="AN62" s="206"/>
      <c r="AO62" s="206"/>
      <c r="AP62" s="206"/>
      <c r="AQ62" s="206"/>
      <c r="AR62" s="206"/>
      <c r="AS62" s="206"/>
      <c r="AT62" s="206"/>
      <c r="AU62" s="206"/>
      <c r="AV62" s="206"/>
      <c r="AW62" s="206"/>
      <c r="AX62" s="206"/>
      <c r="AY62" s="206"/>
      <c r="AZ62" s="206"/>
      <c r="BA62" s="206"/>
      <c r="BB62" s="206"/>
      <c r="BC62" s="206"/>
      <c r="BD62" s="206"/>
      <c r="BE62" s="206"/>
      <c r="BF62" s="206"/>
      <c r="BG62" s="206"/>
      <c r="BH62" s="206"/>
      <c r="BI62" s="206"/>
      <c r="BJ62" s="206"/>
      <c r="BK62" s="206"/>
      <c r="BL62" s="206"/>
      <c r="BM62" s="206"/>
      <c r="BN62" s="206"/>
      <c r="BO62" s="206"/>
      <c r="BP62" s="206"/>
      <c r="BQ62" s="206"/>
      <c r="BR62" s="206"/>
      <c r="BS62" s="206"/>
      <c r="BT62" s="206"/>
      <c r="BU62" s="206"/>
      <c r="BV62" s="206"/>
      <c r="BW62" s="206"/>
      <c r="BX62" s="206"/>
      <c r="BY62" s="206"/>
      <c r="BZ62" s="206"/>
      <c r="CA62" s="206"/>
      <c r="CB62" s="206"/>
      <c r="CC62" s="206"/>
      <c r="CD62" s="206"/>
      <c r="CE62" s="206"/>
      <c r="CF62" s="206"/>
      <c r="CG62" s="206"/>
      <c r="CH62" s="206"/>
      <c r="CI62" s="206"/>
      <c r="CJ62" s="206"/>
      <c r="CK62" s="206"/>
      <c r="CL62" s="206"/>
    </row>
    <row r="63" s="122" customFormat="1" ht="100" customHeight="1" spans="1:90">
      <c r="A63" s="156" t="s">
        <v>58</v>
      </c>
      <c r="B63" s="148" t="s">
        <v>181</v>
      </c>
      <c r="C63" s="148"/>
      <c r="D63" s="148"/>
      <c r="E63" s="149"/>
      <c r="F63" s="149"/>
      <c r="G63" s="149"/>
      <c r="H63" s="149"/>
      <c r="I63" s="149"/>
      <c r="J63" s="148"/>
      <c r="K63" s="178"/>
      <c r="L63" s="178"/>
      <c r="M63" s="178"/>
      <c r="N63" s="178"/>
      <c r="O63" s="178"/>
      <c r="P63" s="178"/>
      <c r="Q63" s="178"/>
      <c r="R63" s="178"/>
      <c r="S63" s="178"/>
      <c r="T63" s="178"/>
      <c r="U63" s="178"/>
      <c r="V63" s="178"/>
      <c r="W63" s="184"/>
      <c r="X63" s="184"/>
      <c r="Y63" s="184"/>
      <c r="Z63" s="184"/>
      <c r="AA63" s="190"/>
      <c r="AB63" s="190"/>
      <c r="AC63" s="190"/>
      <c r="AD63" s="190"/>
      <c r="AE63" s="190"/>
      <c r="AF63" s="190"/>
      <c r="AG63" s="190"/>
      <c r="AH63" s="206"/>
      <c r="AI63" s="206"/>
      <c r="AJ63" s="206"/>
      <c r="AK63" s="206"/>
      <c r="AL63" s="206"/>
      <c r="AM63" s="206"/>
      <c r="AN63" s="206"/>
      <c r="AO63" s="206"/>
      <c r="AP63" s="206"/>
      <c r="AQ63" s="206"/>
      <c r="AR63" s="206"/>
      <c r="AS63" s="206"/>
      <c r="AT63" s="206"/>
      <c r="AU63" s="206"/>
      <c r="AV63" s="206"/>
      <c r="AW63" s="206"/>
      <c r="AX63" s="206"/>
      <c r="AY63" s="206"/>
      <c r="AZ63" s="206"/>
      <c r="BA63" s="206"/>
      <c r="BB63" s="206"/>
      <c r="BC63" s="206"/>
      <c r="BD63" s="206"/>
      <c r="BE63" s="206"/>
      <c r="BF63" s="206"/>
      <c r="BG63" s="206"/>
      <c r="BH63" s="206"/>
      <c r="BI63" s="206"/>
      <c r="BJ63" s="206"/>
      <c r="BK63" s="206"/>
      <c r="BL63" s="206"/>
      <c r="BM63" s="206"/>
      <c r="BN63" s="206"/>
      <c r="BO63" s="206"/>
      <c r="BP63" s="206"/>
      <c r="BQ63" s="206"/>
      <c r="BR63" s="206"/>
      <c r="BS63" s="206"/>
      <c r="BT63" s="206"/>
      <c r="BU63" s="206"/>
      <c r="BV63" s="206"/>
      <c r="BW63" s="206"/>
      <c r="BX63" s="206"/>
      <c r="BY63" s="206"/>
      <c r="BZ63" s="206"/>
      <c r="CA63" s="206"/>
      <c r="CB63" s="206"/>
      <c r="CC63" s="206"/>
      <c r="CD63" s="206"/>
      <c r="CE63" s="206"/>
      <c r="CF63" s="206"/>
      <c r="CG63" s="206"/>
      <c r="CH63" s="206"/>
      <c r="CI63" s="206"/>
      <c r="CJ63" s="206"/>
      <c r="CK63" s="206"/>
      <c r="CL63" s="206"/>
    </row>
    <row r="64" s="122" customFormat="1" ht="100" customHeight="1" spans="1:90">
      <c r="A64" s="156" t="s">
        <v>58</v>
      </c>
      <c r="B64" s="148" t="s">
        <v>182</v>
      </c>
      <c r="C64" s="148"/>
      <c r="D64" s="148"/>
      <c r="E64" s="149"/>
      <c r="F64" s="149"/>
      <c r="G64" s="149"/>
      <c r="H64" s="149"/>
      <c r="I64" s="149"/>
      <c r="J64" s="148"/>
      <c r="K64" s="178"/>
      <c r="L64" s="178"/>
      <c r="M64" s="178"/>
      <c r="N64" s="178"/>
      <c r="O64" s="178"/>
      <c r="P64" s="178"/>
      <c r="Q64" s="178"/>
      <c r="R64" s="178"/>
      <c r="S64" s="178"/>
      <c r="T64" s="178"/>
      <c r="U64" s="178"/>
      <c r="V64" s="178"/>
      <c r="W64" s="184"/>
      <c r="X64" s="184"/>
      <c r="Y64" s="184"/>
      <c r="Z64" s="184"/>
      <c r="AA64" s="190"/>
      <c r="AB64" s="190"/>
      <c r="AC64" s="190"/>
      <c r="AD64" s="190"/>
      <c r="AE64" s="190"/>
      <c r="AF64" s="190"/>
      <c r="AG64" s="190"/>
      <c r="AH64" s="206"/>
      <c r="AI64" s="206"/>
      <c r="AJ64" s="206"/>
      <c r="AK64" s="206"/>
      <c r="AL64" s="206"/>
      <c r="AM64" s="206"/>
      <c r="AN64" s="206"/>
      <c r="AO64" s="206"/>
      <c r="AP64" s="206"/>
      <c r="AQ64" s="206"/>
      <c r="AR64" s="206"/>
      <c r="AS64" s="206"/>
      <c r="AT64" s="206"/>
      <c r="AU64" s="206"/>
      <c r="AV64" s="206"/>
      <c r="AW64" s="206"/>
      <c r="AX64" s="206"/>
      <c r="AY64" s="206"/>
      <c r="AZ64" s="206"/>
      <c r="BA64" s="206"/>
      <c r="BB64" s="206"/>
      <c r="BC64" s="206"/>
      <c r="BD64" s="206"/>
      <c r="BE64" s="206"/>
      <c r="BF64" s="206"/>
      <c r="BG64" s="206"/>
      <c r="BH64" s="206"/>
      <c r="BI64" s="206"/>
      <c r="BJ64" s="206"/>
      <c r="BK64" s="206"/>
      <c r="BL64" s="206"/>
      <c r="BM64" s="206"/>
      <c r="BN64" s="206"/>
      <c r="BO64" s="206"/>
      <c r="BP64" s="206"/>
      <c r="BQ64" s="206"/>
      <c r="BR64" s="206"/>
      <c r="BS64" s="206"/>
      <c r="BT64" s="206"/>
      <c r="BU64" s="206"/>
      <c r="BV64" s="206"/>
      <c r="BW64" s="206"/>
      <c r="BX64" s="206"/>
      <c r="BY64" s="206"/>
      <c r="BZ64" s="206"/>
      <c r="CA64" s="206"/>
      <c r="CB64" s="206"/>
      <c r="CC64" s="206"/>
      <c r="CD64" s="206"/>
      <c r="CE64" s="206"/>
      <c r="CF64" s="206"/>
      <c r="CG64" s="206"/>
      <c r="CH64" s="206"/>
      <c r="CI64" s="206"/>
      <c r="CJ64" s="206"/>
      <c r="CK64" s="206"/>
      <c r="CL64" s="206"/>
    </row>
    <row r="65" s="122" customFormat="1" ht="100" customHeight="1" spans="1:90">
      <c r="A65" s="156" t="s">
        <v>58</v>
      </c>
      <c r="B65" s="148" t="s">
        <v>183</v>
      </c>
      <c r="C65" s="148"/>
      <c r="D65" s="148"/>
      <c r="E65" s="149"/>
      <c r="F65" s="149"/>
      <c r="G65" s="149"/>
      <c r="H65" s="149"/>
      <c r="I65" s="149"/>
      <c r="J65" s="148"/>
      <c r="K65" s="178"/>
      <c r="L65" s="178"/>
      <c r="M65" s="178"/>
      <c r="N65" s="178"/>
      <c r="O65" s="178"/>
      <c r="P65" s="178"/>
      <c r="Q65" s="178"/>
      <c r="R65" s="178"/>
      <c r="S65" s="178"/>
      <c r="T65" s="178"/>
      <c r="U65" s="178"/>
      <c r="V65" s="178"/>
      <c r="W65" s="184"/>
      <c r="X65" s="184"/>
      <c r="Y65" s="184"/>
      <c r="Z65" s="184"/>
      <c r="AA65" s="190"/>
      <c r="AB65" s="190"/>
      <c r="AC65" s="190"/>
      <c r="AD65" s="190"/>
      <c r="AE65" s="190"/>
      <c r="AF65" s="190"/>
      <c r="AG65" s="190"/>
      <c r="AH65" s="206"/>
      <c r="AI65" s="206"/>
      <c r="AJ65" s="206"/>
      <c r="AK65" s="206"/>
      <c r="AL65" s="206"/>
      <c r="AM65" s="206"/>
      <c r="AN65" s="206"/>
      <c r="AO65" s="206"/>
      <c r="AP65" s="206"/>
      <c r="AQ65" s="206"/>
      <c r="AR65" s="206"/>
      <c r="AS65" s="206"/>
      <c r="AT65" s="206"/>
      <c r="AU65" s="206"/>
      <c r="AV65" s="206"/>
      <c r="AW65" s="206"/>
      <c r="AX65" s="206"/>
      <c r="AY65" s="206"/>
      <c r="AZ65" s="206"/>
      <c r="BA65" s="206"/>
      <c r="BB65" s="206"/>
      <c r="BC65" s="206"/>
      <c r="BD65" s="206"/>
      <c r="BE65" s="206"/>
      <c r="BF65" s="206"/>
      <c r="BG65" s="206"/>
      <c r="BH65" s="206"/>
      <c r="BI65" s="206"/>
      <c r="BJ65" s="206"/>
      <c r="BK65" s="206"/>
      <c r="BL65" s="206"/>
      <c r="BM65" s="206"/>
      <c r="BN65" s="206"/>
      <c r="BO65" s="206"/>
      <c r="BP65" s="206"/>
      <c r="BQ65" s="206"/>
      <c r="BR65" s="206"/>
      <c r="BS65" s="206"/>
      <c r="BT65" s="206"/>
      <c r="BU65" s="206"/>
      <c r="BV65" s="206"/>
      <c r="BW65" s="206"/>
      <c r="BX65" s="206"/>
      <c r="BY65" s="206"/>
      <c r="BZ65" s="206"/>
      <c r="CA65" s="206"/>
      <c r="CB65" s="206"/>
      <c r="CC65" s="206"/>
      <c r="CD65" s="206"/>
      <c r="CE65" s="206"/>
      <c r="CF65" s="206"/>
      <c r="CG65" s="206"/>
      <c r="CH65" s="206"/>
      <c r="CI65" s="206"/>
      <c r="CJ65" s="206"/>
      <c r="CK65" s="206"/>
      <c r="CL65" s="206"/>
    </row>
    <row r="66" s="122" customFormat="1" ht="100" customHeight="1" spans="1:90">
      <c r="A66" s="156" t="s">
        <v>41</v>
      </c>
      <c r="B66" s="148" t="s">
        <v>184</v>
      </c>
      <c r="C66" s="148"/>
      <c r="D66" s="148"/>
      <c r="E66" s="149"/>
      <c r="F66" s="149"/>
      <c r="G66" s="149"/>
      <c r="H66" s="149"/>
      <c r="I66" s="149"/>
      <c r="J66" s="148"/>
      <c r="K66" s="178">
        <f t="shared" ref="K66:V66" si="21">K67+K68</f>
        <v>0</v>
      </c>
      <c r="L66" s="178">
        <f t="shared" si="21"/>
        <v>0</v>
      </c>
      <c r="M66" s="178">
        <f t="shared" si="21"/>
        <v>0</v>
      </c>
      <c r="N66" s="178">
        <f t="shared" si="21"/>
        <v>0</v>
      </c>
      <c r="O66" s="178">
        <f t="shared" si="21"/>
        <v>0</v>
      </c>
      <c r="P66" s="178">
        <f t="shared" si="21"/>
        <v>0</v>
      </c>
      <c r="Q66" s="178">
        <f t="shared" si="21"/>
        <v>0</v>
      </c>
      <c r="R66" s="178">
        <f t="shared" si="21"/>
        <v>0</v>
      </c>
      <c r="S66" s="178">
        <f t="shared" si="21"/>
        <v>0</v>
      </c>
      <c r="T66" s="178">
        <f t="shared" si="21"/>
        <v>0</v>
      </c>
      <c r="U66" s="178">
        <f t="shared" si="21"/>
        <v>0</v>
      </c>
      <c r="V66" s="178">
        <f t="shared" si="21"/>
        <v>0</v>
      </c>
      <c r="W66" s="184"/>
      <c r="X66" s="184"/>
      <c r="Y66" s="184"/>
      <c r="Z66" s="184"/>
      <c r="AA66" s="190"/>
      <c r="AB66" s="190"/>
      <c r="AC66" s="190"/>
      <c r="AD66" s="190"/>
      <c r="AE66" s="190"/>
      <c r="AF66" s="190"/>
      <c r="AG66" s="190"/>
      <c r="AH66" s="206"/>
      <c r="AI66" s="206"/>
      <c r="AJ66" s="206"/>
      <c r="AK66" s="206"/>
      <c r="AL66" s="206"/>
      <c r="AM66" s="206"/>
      <c r="AN66" s="206"/>
      <c r="AO66" s="206"/>
      <c r="AP66" s="206"/>
      <c r="AQ66" s="206"/>
      <c r="AR66" s="206"/>
      <c r="AS66" s="206"/>
      <c r="AT66" s="206"/>
      <c r="AU66" s="206"/>
      <c r="AV66" s="206"/>
      <c r="AW66" s="206"/>
      <c r="AX66" s="206"/>
      <c r="AY66" s="206"/>
      <c r="AZ66" s="206"/>
      <c r="BA66" s="206"/>
      <c r="BB66" s="206"/>
      <c r="BC66" s="206"/>
      <c r="BD66" s="206"/>
      <c r="BE66" s="206"/>
      <c r="BF66" s="206"/>
      <c r="BG66" s="206"/>
      <c r="BH66" s="206"/>
      <c r="BI66" s="206"/>
      <c r="BJ66" s="206"/>
      <c r="BK66" s="206"/>
      <c r="BL66" s="206"/>
      <c r="BM66" s="206"/>
      <c r="BN66" s="206"/>
      <c r="BO66" s="206"/>
      <c r="BP66" s="206"/>
      <c r="BQ66" s="206"/>
      <c r="BR66" s="206"/>
      <c r="BS66" s="206"/>
      <c r="BT66" s="206"/>
      <c r="BU66" s="206"/>
      <c r="BV66" s="206"/>
      <c r="BW66" s="206"/>
      <c r="BX66" s="206"/>
      <c r="BY66" s="206"/>
      <c r="BZ66" s="206"/>
      <c r="CA66" s="206"/>
      <c r="CB66" s="206"/>
      <c r="CC66" s="206"/>
      <c r="CD66" s="206"/>
      <c r="CE66" s="206"/>
      <c r="CF66" s="206"/>
      <c r="CG66" s="206"/>
      <c r="CH66" s="206"/>
      <c r="CI66" s="206"/>
      <c r="CJ66" s="206"/>
      <c r="CK66" s="206"/>
      <c r="CL66" s="206"/>
    </row>
    <row r="67" s="122" customFormat="1" ht="100" customHeight="1" spans="1:90">
      <c r="A67" s="156" t="s">
        <v>58</v>
      </c>
      <c r="B67" s="148" t="s">
        <v>185</v>
      </c>
      <c r="C67" s="148"/>
      <c r="D67" s="148"/>
      <c r="E67" s="149"/>
      <c r="F67" s="149"/>
      <c r="G67" s="149"/>
      <c r="H67" s="149"/>
      <c r="I67" s="149"/>
      <c r="J67" s="148"/>
      <c r="K67" s="178"/>
      <c r="L67" s="178"/>
      <c r="M67" s="178"/>
      <c r="N67" s="178"/>
      <c r="O67" s="178"/>
      <c r="P67" s="178"/>
      <c r="Q67" s="178"/>
      <c r="R67" s="178"/>
      <c r="S67" s="178"/>
      <c r="T67" s="178"/>
      <c r="U67" s="178"/>
      <c r="V67" s="178"/>
      <c r="W67" s="184"/>
      <c r="X67" s="184"/>
      <c r="Y67" s="184"/>
      <c r="Z67" s="184"/>
      <c r="AA67" s="190"/>
      <c r="AB67" s="190"/>
      <c r="AC67" s="190"/>
      <c r="AD67" s="190"/>
      <c r="AE67" s="190"/>
      <c r="AF67" s="190"/>
      <c r="AG67" s="190"/>
      <c r="AH67" s="206"/>
      <c r="AI67" s="206"/>
      <c r="AJ67" s="206"/>
      <c r="AK67" s="206"/>
      <c r="AL67" s="206"/>
      <c r="AM67" s="206"/>
      <c r="AN67" s="206"/>
      <c r="AO67" s="206"/>
      <c r="AP67" s="206"/>
      <c r="AQ67" s="206"/>
      <c r="AR67" s="206"/>
      <c r="AS67" s="206"/>
      <c r="AT67" s="206"/>
      <c r="AU67" s="206"/>
      <c r="AV67" s="206"/>
      <c r="AW67" s="206"/>
      <c r="AX67" s="206"/>
      <c r="AY67" s="206"/>
      <c r="AZ67" s="206"/>
      <c r="BA67" s="206"/>
      <c r="BB67" s="206"/>
      <c r="BC67" s="206"/>
      <c r="BD67" s="206"/>
      <c r="BE67" s="206"/>
      <c r="BF67" s="206"/>
      <c r="BG67" s="206"/>
      <c r="BH67" s="206"/>
      <c r="BI67" s="206"/>
      <c r="BJ67" s="206"/>
      <c r="BK67" s="206"/>
      <c r="BL67" s="206"/>
      <c r="BM67" s="206"/>
      <c r="BN67" s="206"/>
      <c r="BO67" s="206"/>
      <c r="BP67" s="206"/>
      <c r="BQ67" s="206"/>
      <c r="BR67" s="206"/>
      <c r="BS67" s="206"/>
      <c r="BT67" s="206"/>
      <c r="BU67" s="206"/>
      <c r="BV67" s="206"/>
      <c r="BW67" s="206"/>
      <c r="BX67" s="206"/>
      <c r="BY67" s="206"/>
      <c r="BZ67" s="206"/>
      <c r="CA67" s="206"/>
      <c r="CB67" s="206"/>
      <c r="CC67" s="206"/>
      <c r="CD67" s="206"/>
      <c r="CE67" s="206"/>
      <c r="CF67" s="206"/>
      <c r="CG67" s="206"/>
      <c r="CH67" s="206"/>
      <c r="CI67" s="206"/>
      <c r="CJ67" s="206"/>
      <c r="CK67" s="206"/>
      <c r="CL67" s="206"/>
    </row>
    <row r="68" s="122" customFormat="1" ht="100" customHeight="1" spans="1:90">
      <c r="A68" s="156" t="s">
        <v>58</v>
      </c>
      <c r="B68" s="148" t="s">
        <v>186</v>
      </c>
      <c r="C68" s="148"/>
      <c r="D68" s="148"/>
      <c r="E68" s="149"/>
      <c r="F68" s="149"/>
      <c r="G68" s="149"/>
      <c r="H68" s="149"/>
      <c r="I68" s="149"/>
      <c r="J68" s="148"/>
      <c r="K68" s="178"/>
      <c r="L68" s="178"/>
      <c r="M68" s="178"/>
      <c r="N68" s="178"/>
      <c r="O68" s="178"/>
      <c r="P68" s="178"/>
      <c r="Q68" s="178"/>
      <c r="R68" s="178"/>
      <c r="S68" s="178"/>
      <c r="T68" s="178"/>
      <c r="U68" s="178"/>
      <c r="V68" s="178"/>
      <c r="W68" s="184"/>
      <c r="X68" s="184"/>
      <c r="Y68" s="184"/>
      <c r="Z68" s="184"/>
      <c r="AA68" s="190"/>
      <c r="AB68" s="190"/>
      <c r="AC68" s="190"/>
      <c r="AD68" s="190"/>
      <c r="AE68" s="190"/>
      <c r="AF68" s="190"/>
      <c r="AG68" s="190"/>
      <c r="AH68" s="206"/>
      <c r="AI68" s="206"/>
      <c r="AJ68" s="206"/>
      <c r="AK68" s="206"/>
      <c r="AL68" s="206"/>
      <c r="AM68" s="206"/>
      <c r="AN68" s="206"/>
      <c r="AO68" s="206"/>
      <c r="AP68" s="206"/>
      <c r="AQ68" s="206"/>
      <c r="AR68" s="206"/>
      <c r="AS68" s="206"/>
      <c r="AT68" s="206"/>
      <c r="AU68" s="206"/>
      <c r="AV68" s="206"/>
      <c r="AW68" s="206"/>
      <c r="AX68" s="206"/>
      <c r="AY68" s="206"/>
      <c r="AZ68" s="206"/>
      <c r="BA68" s="206"/>
      <c r="BB68" s="206"/>
      <c r="BC68" s="206"/>
      <c r="BD68" s="206"/>
      <c r="BE68" s="206"/>
      <c r="BF68" s="206"/>
      <c r="BG68" s="206"/>
      <c r="BH68" s="206"/>
      <c r="BI68" s="206"/>
      <c r="BJ68" s="206"/>
      <c r="BK68" s="206"/>
      <c r="BL68" s="206"/>
      <c r="BM68" s="206"/>
      <c r="BN68" s="206"/>
      <c r="BO68" s="206"/>
      <c r="BP68" s="206"/>
      <c r="BQ68" s="206"/>
      <c r="BR68" s="206"/>
      <c r="BS68" s="206"/>
      <c r="BT68" s="206"/>
      <c r="BU68" s="206"/>
      <c r="BV68" s="206"/>
      <c r="BW68" s="206"/>
      <c r="BX68" s="206"/>
      <c r="BY68" s="206"/>
      <c r="BZ68" s="206"/>
      <c r="CA68" s="206"/>
      <c r="CB68" s="206"/>
      <c r="CC68" s="206"/>
      <c r="CD68" s="206"/>
      <c r="CE68" s="206"/>
      <c r="CF68" s="206"/>
      <c r="CG68" s="206"/>
      <c r="CH68" s="206"/>
      <c r="CI68" s="206"/>
      <c r="CJ68" s="206"/>
      <c r="CK68" s="206"/>
      <c r="CL68" s="206"/>
    </row>
    <row r="69" s="122" customFormat="1" ht="100" customHeight="1" spans="1:90">
      <c r="A69" s="156" t="s">
        <v>41</v>
      </c>
      <c r="B69" s="148" t="s">
        <v>187</v>
      </c>
      <c r="C69" s="148"/>
      <c r="D69" s="148"/>
      <c r="E69" s="149"/>
      <c r="F69" s="149"/>
      <c r="G69" s="149"/>
      <c r="H69" s="149"/>
      <c r="I69" s="149"/>
      <c r="J69" s="148"/>
      <c r="K69" s="178">
        <f t="shared" ref="K69:V69" si="22">K70+K71+K72</f>
        <v>0</v>
      </c>
      <c r="L69" s="178">
        <f t="shared" si="22"/>
        <v>0</v>
      </c>
      <c r="M69" s="178">
        <f t="shared" si="22"/>
        <v>0</v>
      </c>
      <c r="N69" s="178">
        <f t="shared" si="22"/>
        <v>0</v>
      </c>
      <c r="O69" s="178">
        <f t="shared" si="22"/>
        <v>0</v>
      </c>
      <c r="P69" s="178">
        <f t="shared" si="22"/>
        <v>0</v>
      </c>
      <c r="Q69" s="178">
        <f t="shared" si="22"/>
        <v>0</v>
      </c>
      <c r="R69" s="178">
        <f t="shared" si="22"/>
        <v>0</v>
      </c>
      <c r="S69" s="178">
        <f t="shared" si="22"/>
        <v>0</v>
      </c>
      <c r="T69" s="178">
        <f t="shared" si="22"/>
        <v>0</v>
      </c>
      <c r="U69" s="178">
        <f t="shared" si="22"/>
        <v>0</v>
      </c>
      <c r="V69" s="178">
        <f t="shared" si="22"/>
        <v>0</v>
      </c>
      <c r="W69" s="184"/>
      <c r="X69" s="184"/>
      <c r="Y69" s="184"/>
      <c r="Z69" s="184"/>
      <c r="AA69" s="190"/>
      <c r="AB69" s="190"/>
      <c r="AC69" s="190"/>
      <c r="AD69" s="190"/>
      <c r="AE69" s="190"/>
      <c r="AF69" s="190"/>
      <c r="AG69" s="190"/>
      <c r="AH69" s="206"/>
      <c r="AI69" s="206"/>
      <c r="AJ69" s="206"/>
      <c r="AK69" s="206"/>
      <c r="AL69" s="206"/>
      <c r="AM69" s="206"/>
      <c r="AN69" s="206"/>
      <c r="AO69" s="206"/>
      <c r="AP69" s="206"/>
      <c r="AQ69" s="206"/>
      <c r="AR69" s="206"/>
      <c r="AS69" s="206"/>
      <c r="AT69" s="206"/>
      <c r="AU69" s="206"/>
      <c r="AV69" s="206"/>
      <c r="AW69" s="206"/>
      <c r="AX69" s="206"/>
      <c r="AY69" s="206"/>
      <c r="AZ69" s="206"/>
      <c r="BA69" s="206"/>
      <c r="BB69" s="206"/>
      <c r="BC69" s="206"/>
      <c r="BD69" s="206"/>
      <c r="BE69" s="206"/>
      <c r="BF69" s="206"/>
      <c r="BG69" s="206"/>
      <c r="BH69" s="206"/>
      <c r="BI69" s="206"/>
      <c r="BJ69" s="206"/>
      <c r="BK69" s="206"/>
      <c r="BL69" s="206"/>
      <c r="BM69" s="206"/>
      <c r="BN69" s="206"/>
      <c r="BO69" s="206"/>
      <c r="BP69" s="206"/>
      <c r="BQ69" s="206"/>
      <c r="BR69" s="206"/>
      <c r="BS69" s="206"/>
      <c r="BT69" s="206"/>
      <c r="BU69" s="206"/>
      <c r="BV69" s="206"/>
      <c r="BW69" s="206"/>
      <c r="BX69" s="206"/>
      <c r="BY69" s="206"/>
      <c r="BZ69" s="206"/>
      <c r="CA69" s="206"/>
      <c r="CB69" s="206"/>
      <c r="CC69" s="206"/>
      <c r="CD69" s="206"/>
      <c r="CE69" s="206"/>
      <c r="CF69" s="206"/>
      <c r="CG69" s="206"/>
      <c r="CH69" s="206"/>
      <c r="CI69" s="206"/>
      <c r="CJ69" s="206"/>
      <c r="CK69" s="206"/>
      <c r="CL69" s="206"/>
    </row>
    <row r="70" s="122" customFormat="1" ht="100" customHeight="1" spans="1:90">
      <c r="A70" s="156" t="s">
        <v>58</v>
      </c>
      <c r="B70" s="148" t="s">
        <v>188</v>
      </c>
      <c r="C70" s="148"/>
      <c r="D70" s="148"/>
      <c r="E70" s="149"/>
      <c r="F70" s="149"/>
      <c r="G70" s="149"/>
      <c r="H70" s="149"/>
      <c r="I70" s="149"/>
      <c r="J70" s="148"/>
      <c r="K70" s="178"/>
      <c r="L70" s="178"/>
      <c r="M70" s="178"/>
      <c r="N70" s="178"/>
      <c r="O70" s="178"/>
      <c r="P70" s="178"/>
      <c r="Q70" s="178"/>
      <c r="R70" s="178"/>
      <c r="S70" s="178"/>
      <c r="T70" s="178"/>
      <c r="U70" s="178"/>
      <c r="V70" s="178"/>
      <c r="W70" s="184"/>
      <c r="X70" s="184"/>
      <c r="Y70" s="184"/>
      <c r="Z70" s="184"/>
      <c r="AA70" s="190"/>
      <c r="AB70" s="190"/>
      <c r="AC70" s="190"/>
      <c r="AD70" s="190"/>
      <c r="AE70" s="190"/>
      <c r="AF70" s="190"/>
      <c r="AG70" s="190"/>
      <c r="AH70" s="206"/>
      <c r="AI70" s="206"/>
      <c r="AJ70" s="206"/>
      <c r="AK70" s="206"/>
      <c r="AL70" s="206"/>
      <c r="AM70" s="206"/>
      <c r="AN70" s="206"/>
      <c r="AO70" s="206"/>
      <c r="AP70" s="206"/>
      <c r="AQ70" s="206"/>
      <c r="AR70" s="206"/>
      <c r="AS70" s="206"/>
      <c r="AT70" s="206"/>
      <c r="AU70" s="206"/>
      <c r="AV70" s="206"/>
      <c r="AW70" s="206"/>
      <c r="AX70" s="206"/>
      <c r="AY70" s="206"/>
      <c r="AZ70" s="206"/>
      <c r="BA70" s="206"/>
      <c r="BB70" s="206"/>
      <c r="BC70" s="206"/>
      <c r="BD70" s="206"/>
      <c r="BE70" s="206"/>
      <c r="BF70" s="206"/>
      <c r="BG70" s="206"/>
      <c r="BH70" s="206"/>
      <c r="BI70" s="206"/>
      <c r="BJ70" s="206"/>
      <c r="BK70" s="206"/>
      <c r="BL70" s="206"/>
      <c r="BM70" s="206"/>
      <c r="BN70" s="206"/>
      <c r="BO70" s="206"/>
      <c r="BP70" s="206"/>
      <c r="BQ70" s="206"/>
      <c r="BR70" s="206"/>
      <c r="BS70" s="206"/>
      <c r="BT70" s="206"/>
      <c r="BU70" s="206"/>
      <c r="BV70" s="206"/>
      <c r="BW70" s="206"/>
      <c r="BX70" s="206"/>
      <c r="BY70" s="206"/>
      <c r="BZ70" s="206"/>
      <c r="CA70" s="206"/>
      <c r="CB70" s="206"/>
      <c r="CC70" s="206"/>
      <c r="CD70" s="206"/>
      <c r="CE70" s="206"/>
      <c r="CF70" s="206"/>
      <c r="CG70" s="206"/>
      <c r="CH70" s="206"/>
      <c r="CI70" s="206"/>
      <c r="CJ70" s="206"/>
      <c r="CK70" s="206"/>
      <c r="CL70" s="206"/>
    </row>
    <row r="71" s="122" customFormat="1" ht="100" customHeight="1" spans="1:90">
      <c r="A71" s="156" t="s">
        <v>58</v>
      </c>
      <c r="B71" s="148" t="s">
        <v>189</v>
      </c>
      <c r="C71" s="148"/>
      <c r="D71" s="148"/>
      <c r="E71" s="149"/>
      <c r="F71" s="149"/>
      <c r="G71" s="149"/>
      <c r="H71" s="149"/>
      <c r="I71" s="149"/>
      <c r="J71" s="148"/>
      <c r="K71" s="178"/>
      <c r="L71" s="178"/>
      <c r="M71" s="178"/>
      <c r="N71" s="178"/>
      <c r="O71" s="178"/>
      <c r="P71" s="178"/>
      <c r="Q71" s="178"/>
      <c r="R71" s="178"/>
      <c r="S71" s="178"/>
      <c r="T71" s="178"/>
      <c r="U71" s="178"/>
      <c r="V71" s="178"/>
      <c r="W71" s="184"/>
      <c r="X71" s="184"/>
      <c r="Y71" s="184"/>
      <c r="Z71" s="184"/>
      <c r="AA71" s="190"/>
      <c r="AB71" s="190"/>
      <c r="AC71" s="190"/>
      <c r="AD71" s="190"/>
      <c r="AE71" s="190"/>
      <c r="AF71" s="190"/>
      <c r="AG71" s="190"/>
      <c r="AH71" s="206"/>
      <c r="AI71" s="206"/>
      <c r="AJ71" s="206"/>
      <c r="AK71" s="206"/>
      <c r="AL71" s="206"/>
      <c r="AM71" s="206"/>
      <c r="AN71" s="206"/>
      <c r="AO71" s="206"/>
      <c r="AP71" s="206"/>
      <c r="AQ71" s="206"/>
      <c r="AR71" s="206"/>
      <c r="AS71" s="206"/>
      <c r="AT71" s="206"/>
      <c r="AU71" s="206"/>
      <c r="AV71" s="206"/>
      <c r="AW71" s="206"/>
      <c r="AX71" s="206"/>
      <c r="AY71" s="206"/>
      <c r="AZ71" s="206"/>
      <c r="BA71" s="206"/>
      <c r="BB71" s="206"/>
      <c r="BC71" s="206"/>
      <c r="BD71" s="206"/>
      <c r="BE71" s="206"/>
      <c r="BF71" s="206"/>
      <c r="BG71" s="206"/>
      <c r="BH71" s="206"/>
      <c r="BI71" s="206"/>
      <c r="BJ71" s="206"/>
      <c r="BK71" s="206"/>
      <c r="BL71" s="206"/>
      <c r="BM71" s="206"/>
      <c r="BN71" s="206"/>
      <c r="BO71" s="206"/>
      <c r="BP71" s="206"/>
      <c r="BQ71" s="206"/>
      <c r="BR71" s="206"/>
      <c r="BS71" s="206"/>
      <c r="BT71" s="206"/>
      <c r="BU71" s="206"/>
      <c r="BV71" s="206"/>
      <c r="BW71" s="206"/>
      <c r="BX71" s="206"/>
      <c r="BY71" s="206"/>
      <c r="BZ71" s="206"/>
      <c r="CA71" s="206"/>
      <c r="CB71" s="206"/>
      <c r="CC71" s="206"/>
      <c r="CD71" s="206"/>
      <c r="CE71" s="206"/>
      <c r="CF71" s="206"/>
      <c r="CG71" s="206"/>
      <c r="CH71" s="206"/>
      <c r="CI71" s="206"/>
      <c r="CJ71" s="206"/>
      <c r="CK71" s="206"/>
      <c r="CL71" s="206"/>
    </row>
    <row r="72" s="122" customFormat="1" ht="100" customHeight="1" spans="1:90">
      <c r="A72" s="156" t="s">
        <v>58</v>
      </c>
      <c r="B72" s="148" t="s">
        <v>190</v>
      </c>
      <c r="C72" s="148"/>
      <c r="D72" s="148"/>
      <c r="E72" s="149"/>
      <c r="F72" s="149"/>
      <c r="G72" s="149"/>
      <c r="H72" s="149"/>
      <c r="I72" s="149"/>
      <c r="J72" s="148"/>
      <c r="K72" s="178"/>
      <c r="L72" s="178"/>
      <c r="M72" s="178"/>
      <c r="N72" s="178"/>
      <c r="O72" s="178"/>
      <c r="P72" s="178"/>
      <c r="Q72" s="178"/>
      <c r="R72" s="178"/>
      <c r="S72" s="178"/>
      <c r="T72" s="178"/>
      <c r="U72" s="178"/>
      <c r="V72" s="178"/>
      <c r="W72" s="184"/>
      <c r="X72" s="184"/>
      <c r="Y72" s="184"/>
      <c r="Z72" s="184"/>
      <c r="AA72" s="190"/>
      <c r="AB72" s="190"/>
      <c r="AC72" s="190"/>
      <c r="AD72" s="190"/>
      <c r="AE72" s="190"/>
      <c r="AF72" s="190"/>
      <c r="AG72" s="190"/>
      <c r="AH72" s="206"/>
      <c r="AI72" s="206"/>
      <c r="AJ72" s="206"/>
      <c r="AK72" s="206"/>
      <c r="AL72" s="206"/>
      <c r="AM72" s="206"/>
      <c r="AN72" s="206"/>
      <c r="AO72" s="206"/>
      <c r="AP72" s="206"/>
      <c r="AQ72" s="206"/>
      <c r="AR72" s="206"/>
      <c r="AS72" s="206"/>
      <c r="AT72" s="206"/>
      <c r="AU72" s="206"/>
      <c r="AV72" s="206"/>
      <c r="AW72" s="206"/>
      <c r="AX72" s="206"/>
      <c r="AY72" s="206"/>
      <c r="AZ72" s="206"/>
      <c r="BA72" s="206"/>
      <c r="BB72" s="206"/>
      <c r="BC72" s="206"/>
      <c r="BD72" s="206"/>
      <c r="BE72" s="206"/>
      <c r="BF72" s="206"/>
      <c r="BG72" s="206"/>
      <c r="BH72" s="206"/>
      <c r="BI72" s="206"/>
      <c r="BJ72" s="206"/>
      <c r="BK72" s="206"/>
      <c r="BL72" s="206"/>
      <c r="BM72" s="206"/>
      <c r="BN72" s="206"/>
      <c r="BO72" s="206"/>
      <c r="BP72" s="206"/>
      <c r="BQ72" s="206"/>
      <c r="BR72" s="206"/>
      <c r="BS72" s="206"/>
      <c r="BT72" s="206"/>
      <c r="BU72" s="206"/>
      <c r="BV72" s="206"/>
      <c r="BW72" s="206"/>
      <c r="BX72" s="206"/>
      <c r="BY72" s="206"/>
      <c r="BZ72" s="206"/>
      <c r="CA72" s="206"/>
      <c r="CB72" s="206"/>
      <c r="CC72" s="206"/>
      <c r="CD72" s="206"/>
      <c r="CE72" s="206"/>
      <c r="CF72" s="206"/>
      <c r="CG72" s="206"/>
      <c r="CH72" s="206"/>
      <c r="CI72" s="206"/>
      <c r="CJ72" s="206"/>
      <c r="CK72" s="206"/>
      <c r="CL72" s="206"/>
    </row>
    <row r="73" s="122" customFormat="1" ht="100" customHeight="1" spans="1:90">
      <c r="A73" s="156" t="s">
        <v>41</v>
      </c>
      <c r="B73" s="148" t="s">
        <v>191</v>
      </c>
      <c r="C73" s="148"/>
      <c r="D73" s="148"/>
      <c r="E73" s="149"/>
      <c r="F73" s="149"/>
      <c r="G73" s="149"/>
      <c r="H73" s="149"/>
      <c r="I73" s="149"/>
      <c r="J73" s="148"/>
      <c r="K73" s="178">
        <f t="shared" ref="K73:V73" si="23">K74</f>
        <v>0</v>
      </c>
      <c r="L73" s="178">
        <f t="shared" si="23"/>
        <v>0</v>
      </c>
      <c r="M73" s="178">
        <f t="shared" si="23"/>
        <v>0</v>
      </c>
      <c r="N73" s="178">
        <f t="shared" si="23"/>
        <v>0</v>
      </c>
      <c r="O73" s="178">
        <f t="shared" si="23"/>
        <v>0</v>
      </c>
      <c r="P73" s="178">
        <f t="shared" si="23"/>
        <v>0</v>
      </c>
      <c r="Q73" s="178">
        <f t="shared" si="23"/>
        <v>0</v>
      </c>
      <c r="R73" s="178">
        <f t="shared" si="23"/>
        <v>0</v>
      </c>
      <c r="S73" s="178">
        <f t="shared" si="23"/>
        <v>0</v>
      </c>
      <c r="T73" s="178">
        <f t="shared" si="23"/>
        <v>0</v>
      </c>
      <c r="U73" s="178">
        <f t="shared" si="23"/>
        <v>0</v>
      </c>
      <c r="V73" s="178">
        <f t="shared" si="23"/>
        <v>0</v>
      </c>
      <c r="W73" s="184"/>
      <c r="X73" s="184"/>
      <c r="Y73" s="184"/>
      <c r="Z73" s="184"/>
      <c r="AA73" s="190"/>
      <c r="AB73" s="190"/>
      <c r="AC73" s="190"/>
      <c r="AD73" s="190"/>
      <c r="AE73" s="190"/>
      <c r="AF73" s="190"/>
      <c r="AG73" s="190"/>
      <c r="AH73" s="206"/>
      <c r="AI73" s="206"/>
      <c r="AJ73" s="206"/>
      <c r="AK73" s="206"/>
      <c r="AL73" s="206"/>
      <c r="AM73" s="206"/>
      <c r="AN73" s="206"/>
      <c r="AO73" s="206"/>
      <c r="AP73" s="206"/>
      <c r="AQ73" s="206"/>
      <c r="AR73" s="206"/>
      <c r="AS73" s="206"/>
      <c r="AT73" s="206"/>
      <c r="AU73" s="206"/>
      <c r="AV73" s="206"/>
      <c r="AW73" s="206"/>
      <c r="AX73" s="206"/>
      <c r="AY73" s="206"/>
      <c r="AZ73" s="206"/>
      <c r="BA73" s="206"/>
      <c r="BB73" s="206"/>
      <c r="BC73" s="206"/>
      <c r="BD73" s="206"/>
      <c r="BE73" s="206"/>
      <c r="BF73" s="206"/>
      <c r="BG73" s="206"/>
      <c r="BH73" s="206"/>
      <c r="BI73" s="206"/>
      <c r="BJ73" s="206"/>
      <c r="BK73" s="206"/>
      <c r="BL73" s="206"/>
      <c r="BM73" s="206"/>
      <c r="BN73" s="206"/>
      <c r="BO73" s="206"/>
      <c r="BP73" s="206"/>
      <c r="BQ73" s="206"/>
      <c r="BR73" s="206"/>
      <c r="BS73" s="206"/>
      <c r="BT73" s="206"/>
      <c r="BU73" s="206"/>
      <c r="BV73" s="206"/>
      <c r="BW73" s="206"/>
      <c r="BX73" s="206"/>
      <c r="BY73" s="206"/>
      <c r="BZ73" s="206"/>
      <c r="CA73" s="206"/>
      <c r="CB73" s="206"/>
      <c r="CC73" s="206"/>
      <c r="CD73" s="206"/>
      <c r="CE73" s="206"/>
      <c r="CF73" s="206"/>
      <c r="CG73" s="206"/>
      <c r="CH73" s="206"/>
      <c r="CI73" s="206"/>
      <c r="CJ73" s="206"/>
      <c r="CK73" s="206"/>
      <c r="CL73" s="206"/>
    </row>
    <row r="74" s="122" customFormat="1" ht="100" customHeight="1" spans="1:90">
      <c r="A74" s="156" t="s">
        <v>58</v>
      </c>
      <c r="B74" s="148" t="s">
        <v>191</v>
      </c>
      <c r="C74" s="148"/>
      <c r="D74" s="148"/>
      <c r="E74" s="149"/>
      <c r="F74" s="149"/>
      <c r="G74" s="149"/>
      <c r="H74" s="149"/>
      <c r="I74" s="149"/>
      <c r="J74" s="148"/>
      <c r="K74" s="178"/>
      <c r="L74" s="178"/>
      <c r="M74" s="178"/>
      <c r="N74" s="178"/>
      <c r="O74" s="178"/>
      <c r="P74" s="178"/>
      <c r="Q74" s="178"/>
      <c r="R74" s="178"/>
      <c r="S74" s="178"/>
      <c r="T74" s="178"/>
      <c r="U74" s="178"/>
      <c r="V74" s="178"/>
      <c r="W74" s="184"/>
      <c r="X74" s="184"/>
      <c r="Y74" s="184"/>
      <c r="Z74" s="184"/>
      <c r="AA74" s="190"/>
      <c r="AB74" s="190"/>
      <c r="AC74" s="190"/>
      <c r="AD74" s="190"/>
      <c r="AE74" s="190"/>
      <c r="AF74" s="190"/>
      <c r="AG74" s="190"/>
      <c r="AH74" s="206"/>
      <c r="AI74" s="206"/>
      <c r="AJ74" s="206"/>
      <c r="AK74" s="206"/>
      <c r="AL74" s="206"/>
      <c r="AM74" s="206"/>
      <c r="AN74" s="206"/>
      <c r="AO74" s="206"/>
      <c r="AP74" s="206"/>
      <c r="AQ74" s="206"/>
      <c r="AR74" s="206"/>
      <c r="AS74" s="206"/>
      <c r="AT74" s="206"/>
      <c r="AU74" s="206"/>
      <c r="AV74" s="206"/>
      <c r="AW74" s="206"/>
      <c r="AX74" s="206"/>
      <c r="AY74" s="206"/>
      <c r="AZ74" s="206"/>
      <c r="BA74" s="206"/>
      <c r="BB74" s="206"/>
      <c r="BC74" s="206"/>
      <c r="BD74" s="206"/>
      <c r="BE74" s="206"/>
      <c r="BF74" s="206"/>
      <c r="BG74" s="206"/>
      <c r="BH74" s="206"/>
      <c r="BI74" s="206"/>
      <c r="BJ74" s="206"/>
      <c r="BK74" s="206"/>
      <c r="BL74" s="206"/>
      <c r="BM74" s="206"/>
      <c r="BN74" s="206"/>
      <c r="BO74" s="206"/>
      <c r="BP74" s="206"/>
      <c r="BQ74" s="206"/>
      <c r="BR74" s="206"/>
      <c r="BS74" s="206"/>
      <c r="BT74" s="206"/>
      <c r="BU74" s="206"/>
      <c r="BV74" s="206"/>
      <c r="BW74" s="206"/>
      <c r="BX74" s="206"/>
      <c r="BY74" s="206"/>
      <c r="BZ74" s="206"/>
      <c r="CA74" s="206"/>
      <c r="CB74" s="206"/>
      <c r="CC74" s="206"/>
      <c r="CD74" s="206"/>
      <c r="CE74" s="206"/>
      <c r="CF74" s="206"/>
      <c r="CG74" s="206"/>
      <c r="CH74" s="206"/>
      <c r="CI74" s="206"/>
      <c r="CJ74" s="206"/>
      <c r="CK74" s="206"/>
      <c r="CL74" s="206"/>
    </row>
    <row r="75" s="122" customFormat="1" ht="100" customHeight="1" spans="1:90">
      <c r="A75" s="147" t="s">
        <v>39</v>
      </c>
      <c r="B75" s="148" t="s">
        <v>192</v>
      </c>
      <c r="C75" s="148"/>
      <c r="D75" s="148"/>
      <c r="E75" s="149"/>
      <c r="F75" s="149"/>
      <c r="G75" s="149"/>
      <c r="H75" s="149"/>
      <c r="I75" s="149"/>
      <c r="J75" s="148"/>
      <c r="K75" s="178">
        <f t="shared" ref="K75:V75" si="24">K76+K89+K97</f>
        <v>54.857</v>
      </c>
      <c r="L75" s="178">
        <f t="shared" si="24"/>
        <v>3802</v>
      </c>
      <c r="M75" s="178">
        <f t="shared" si="24"/>
        <v>14061</v>
      </c>
      <c r="N75" s="178">
        <f t="shared" si="24"/>
        <v>8129.41</v>
      </c>
      <c r="O75" s="178">
        <f t="shared" si="24"/>
        <v>3050</v>
      </c>
      <c r="P75" s="178">
        <f t="shared" si="24"/>
        <v>4379.41</v>
      </c>
      <c r="Q75" s="178">
        <f t="shared" si="24"/>
        <v>0</v>
      </c>
      <c r="R75" s="178">
        <f t="shared" si="24"/>
        <v>0</v>
      </c>
      <c r="S75" s="178">
        <f t="shared" si="24"/>
        <v>0</v>
      </c>
      <c r="T75" s="178">
        <f t="shared" si="24"/>
        <v>700</v>
      </c>
      <c r="U75" s="178">
        <f t="shared" si="24"/>
        <v>0</v>
      </c>
      <c r="V75" s="178">
        <f t="shared" si="24"/>
        <v>0</v>
      </c>
      <c r="W75" s="184"/>
      <c r="X75" s="184"/>
      <c r="Y75" s="184"/>
      <c r="Z75" s="184"/>
      <c r="AA75" s="190"/>
      <c r="AB75" s="190"/>
      <c r="AC75" s="190"/>
      <c r="AD75" s="190"/>
      <c r="AE75" s="190"/>
      <c r="AF75" s="190"/>
      <c r="AG75" s="190"/>
      <c r="AH75" s="206"/>
      <c r="AI75" s="206"/>
      <c r="AJ75" s="206"/>
      <c r="AK75" s="206"/>
      <c r="AL75" s="206"/>
      <c r="AM75" s="206"/>
      <c r="AN75" s="206"/>
      <c r="AO75" s="206"/>
      <c r="AP75" s="206"/>
      <c r="AQ75" s="206"/>
      <c r="AR75" s="206"/>
      <c r="AS75" s="206"/>
      <c r="AT75" s="206"/>
      <c r="AU75" s="206"/>
      <c r="AV75" s="206"/>
      <c r="AW75" s="206"/>
      <c r="AX75" s="206"/>
      <c r="AY75" s="206"/>
      <c r="AZ75" s="206"/>
      <c r="BA75" s="206"/>
      <c r="BB75" s="206"/>
      <c r="BC75" s="206"/>
      <c r="BD75" s="206"/>
      <c r="BE75" s="206"/>
      <c r="BF75" s="206"/>
      <c r="BG75" s="206"/>
      <c r="BH75" s="206"/>
      <c r="BI75" s="206"/>
      <c r="BJ75" s="206"/>
      <c r="BK75" s="206"/>
      <c r="BL75" s="206"/>
      <c r="BM75" s="206"/>
      <c r="BN75" s="206"/>
      <c r="BO75" s="206"/>
      <c r="BP75" s="206"/>
      <c r="BQ75" s="206"/>
      <c r="BR75" s="206"/>
      <c r="BS75" s="206"/>
      <c r="BT75" s="206"/>
      <c r="BU75" s="206"/>
      <c r="BV75" s="206"/>
      <c r="BW75" s="206"/>
      <c r="BX75" s="206"/>
      <c r="BY75" s="206"/>
      <c r="BZ75" s="206"/>
      <c r="CA75" s="206"/>
      <c r="CB75" s="206"/>
      <c r="CC75" s="206"/>
      <c r="CD75" s="206"/>
      <c r="CE75" s="206"/>
      <c r="CF75" s="206"/>
      <c r="CG75" s="206"/>
      <c r="CH75" s="206"/>
      <c r="CI75" s="206"/>
      <c r="CJ75" s="206"/>
      <c r="CK75" s="206"/>
      <c r="CL75" s="206"/>
    </row>
    <row r="76" s="122" customFormat="1" ht="100" customHeight="1" spans="1:90">
      <c r="A76" s="147" t="s">
        <v>41</v>
      </c>
      <c r="B76" s="148" t="s">
        <v>193</v>
      </c>
      <c r="C76" s="148"/>
      <c r="D76" s="148"/>
      <c r="E76" s="149"/>
      <c r="F76" s="149"/>
      <c r="G76" s="149"/>
      <c r="H76" s="149"/>
      <c r="I76" s="149"/>
      <c r="J76" s="148"/>
      <c r="K76" s="178">
        <f t="shared" ref="K76:V76" si="25">K77+K78+K79+K80+K83+K84+K85+K86+K87</f>
        <v>23.293</v>
      </c>
      <c r="L76" s="178">
        <f t="shared" si="25"/>
        <v>2963</v>
      </c>
      <c r="M76" s="178">
        <f t="shared" si="25"/>
        <v>11269</v>
      </c>
      <c r="N76" s="178">
        <f t="shared" si="25"/>
        <v>6179.41</v>
      </c>
      <c r="O76" s="178">
        <f t="shared" si="25"/>
        <v>2000</v>
      </c>
      <c r="P76" s="178">
        <f t="shared" si="25"/>
        <v>3479.41</v>
      </c>
      <c r="Q76" s="178">
        <f t="shared" si="25"/>
        <v>0</v>
      </c>
      <c r="R76" s="178">
        <f t="shared" si="25"/>
        <v>0</v>
      </c>
      <c r="S76" s="178">
        <f t="shared" si="25"/>
        <v>0</v>
      </c>
      <c r="T76" s="178">
        <f t="shared" si="25"/>
        <v>700</v>
      </c>
      <c r="U76" s="178">
        <f t="shared" si="25"/>
        <v>0</v>
      </c>
      <c r="V76" s="178">
        <f t="shared" si="25"/>
        <v>0</v>
      </c>
      <c r="W76" s="184"/>
      <c r="X76" s="184"/>
      <c r="Y76" s="184"/>
      <c r="Z76" s="184"/>
      <c r="AA76" s="190"/>
      <c r="AB76" s="190"/>
      <c r="AC76" s="190"/>
      <c r="AD76" s="190"/>
      <c r="AE76" s="190"/>
      <c r="AF76" s="190"/>
      <c r="AG76" s="190"/>
      <c r="AH76" s="206"/>
      <c r="AI76" s="206"/>
      <c r="AJ76" s="206"/>
      <c r="AK76" s="206"/>
      <c r="AL76" s="206"/>
      <c r="AM76" s="206"/>
      <c r="AN76" s="206"/>
      <c r="AO76" s="206"/>
      <c r="AP76" s="206"/>
      <c r="AQ76" s="206"/>
      <c r="AR76" s="206"/>
      <c r="AS76" s="206"/>
      <c r="AT76" s="206"/>
      <c r="AU76" s="206"/>
      <c r="AV76" s="206"/>
      <c r="AW76" s="206"/>
      <c r="AX76" s="206"/>
      <c r="AY76" s="206"/>
      <c r="AZ76" s="206"/>
      <c r="BA76" s="206"/>
      <c r="BB76" s="206"/>
      <c r="BC76" s="206"/>
      <c r="BD76" s="206"/>
      <c r="BE76" s="206"/>
      <c r="BF76" s="206"/>
      <c r="BG76" s="206"/>
      <c r="BH76" s="206"/>
      <c r="BI76" s="206"/>
      <c r="BJ76" s="206"/>
      <c r="BK76" s="206"/>
      <c r="BL76" s="206"/>
      <c r="BM76" s="206"/>
      <c r="BN76" s="206"/>
      <c r="BO76" s="206"/>
      <c r="BP76" s="206"/>
      <c r="BQ76" s="206"/>
      <c r="BR76" s="206"/>
      <c r="BS76" s="206"/>
      <c r="BT76" s="206"/>
      <c r="BU76" s="206"/>
      <c r="BV76" s="206"/>
      <c r="BW76" s="206"/>
      <c r="BX76" s="206"/>
      <c r="BY76" s="206"/>
      <c r="BZ76" s="206"/>
      <c r="CA76" s="206"/>
      <c r="CB76" s="206"/>
      <c r="CC76" s="206"/>
      <c r="CD76" s="206"/>
      <c r="CE76" s="206"/>
      <c r="CF76" s="206"/>
      <c r="CG76" s="206"/>
      <c r="CH76" s="206"/>
      <c r="CI76" s="206"/>
      <c r="CJ76" s="206"/>
      <c r="CK76" s="206"/>
      <c r="CL76" s="206"/>
    </row>
    <row r="77" s="127" customFormat="1" ht="100" customHeight="1" spans="1:90">
      <c r="A77" s="156" t="s">
        <v>58</v>
      </c>
      <c r="B77" s="148" t="s">
        <v>194</v>
      </c>
      <c r="C77" s="148"/>
      <c r="D77" s="148"/>
      <c r="E77" s="149"/>
      <c r="F77" s="149"/>
      <c r="G77" s="149"/>
      <c r="H77" s="149"/>
      <c r="I77" s="149"/>
      <c r="J77" s="148"/>
      <c r="K77" s="178"/>
      <c r="L77" s="178"/>
      <c r="M77" s="178"/>
      <c r="N77" s="178"/>
      <c r="O77" s="178"/>
      <c r="P77" s="178"/>
      <c r="Q77" s="178"/>
      <c r="R77" s="178"/>
      <c r="S77" s="178"/>
      <c r="T77" s="178"/>
      <c r="U77" s="178"/>
      <c r="V77" s="178"/>
      <c r="W77" s="184"/>
      <c r="X77" s="184"/>
      <c r="Y77" s="184"/>
      <c r="Z77" s="184"/>
      <c r="AA77" s="217"/>
      <c r="AB77" s="217"/>
      <c r="AC77" s="217"/>
      <c r="AD77" s="217"/>
      <c r="AE77" s="217"/>
      <c r="AF77" s="217"/>
      <c r="AG77" s="217"/>
      <c r="AH77" s="218"/>
      <c r="AI77" s="218"/>
      <c r="AJ77" s="218"/>
      <c r="AK77" s="218"/>
      <c r="AL77" s="218"/>
      <c r="AM77" s="218"/>
      <c r="AN77" s="218"/>
      <c r="AO77" s="218"/>
      <c r="AP77" s="218"/>
      <c r="AQ77" s="218"/>
      <c r="AR77" s="218"/>
      <c r="AS77" s="218"/>
      <c r="AT77" s="218"/>
      <c r="AU77" s="218"/>
      <c r="AV77" s="218"/>
      <c r="AW77" s="218"/>
      <c r="AX77" s="218"/>
      <c r="AY77" s="218"/>
      <c r="AZ77" s="218"/>
      <c r="BA77" s="218"/>
      <c r="BB77" s="218"/>
      <c r="BC77" s="218"/>
      <c r="BD77" s="218"/>
      <c r="BE77" s="218"/>
      <c r="BF77" s="218"/>
      <c r="BG77" s="218"/>
      <c r="BH77" s="218"/>
      <c r="BI77" s="218"/>
      <c r="BJ77" s="218"/>
      <c r="BK77" s="218"/>
      <c r="BL77" s="218"/>
      <c r="BM77" s="218"/>
      <c r="BN77" s="218"/>
      <c r="BO77" s="218"/>
      <c r="BP77" s="218"/>
      <c r="BQ77" s="218"/>
      <c r="BR77" s="218"/>
      <c r="BS77" s="218"/>
      <c r="BT77" s="218"/>
      <c r="BU77" s="218"/>
      <c r="BV77" s="218"/>
      <c r="BW77" s="218"/>
      <c r="BX77" s="218"/>
      <c r="BY77" s="218"/>
      <c r="BZ77" s="218"/>
      <c r="CA77" s="218"/>
      <c r="CB77" s="218"/>
      <c r="CC77" s="218"/>
      <c r="CD77" s="218"/>
      <c r="CE77" s="218"/>
      <c r="CF77" s="218"/>
      <c r="CG77" s="218"/>
      <c r="CH77" s="218"/>
      <c r="CI77" s="218"/>
      <c r="CJ77" s="218"/>
      <c r="CK77" s="218"/>
      <c r="CL77" s="218"/>
    </row>
    <row r="78" s="127" customFormat="1" ht="100" customHeight="1" spans="1:90">
      <c r="A78" s="156" t="s">
        <v>58</v>
      </c>
      <c r="B78" s="148" t="s">
        <v>195</v>
      </c>
      <c r="C78" s="148"/>
      <c r="D78" s="148"/>
      <c r="E78" s="149"/>
      <c r="F78" s="149"/>
      <c r="G78" s="149"/>
      <c r="H78" s="149"/>
      <c r="I78" s="149"/>
      <c r="J78" s="148"/>
      <c r="K78" s="178"/>
      <c r="L78" s="178"/>
      <c r="M78" s="178"/>
      <c r="N78" s="178"/>
      <c r="O78" s="178"/>
      <c r="P78" s="178"/>
      <c r="Q78" s="178"/>
      <c r="R78" s="178"/>
      <c r="S78" s="178"/>
      <c r="T78" s="178"/>
      <c r="U78" s="178"/>
      <c r="V78" s="178"/>
      <c r="W78" s="184"/>
      <c r="X78" s="184"/>
      <c r="Y78" s="184"/>
      <c r="Z78" s="184"/>
      <c r="AA78" s="217"/>
      <c r="AB78" s="217"/>
      <c r="AC78" s="217"/>
      <c r="AD78" s="217"/>
      <c r="AE78" s="217"/>
      <c r="AF78" s="217"/>
      <c r="AG78" s="217"/>
      <c r="AH78" s="218"/>
      <c r="AI78" s="218"/>
      <c r="AJ78" s="218"/>
      <c r="AK78" s="218"/>
      <c r="AL78" s="218"/>
      <c r="AM78" s="218"/>
      <c r="AN78" s="218"/>
      <c r="AO78" s="218"/>
      <c r="AP78" s="218"/>
      <c r="AQ78" s="218"/>
      <c r="AR78" s="218"/>
      <c r="AS78" s="218"/>
      <c r="AT78" s="218"/>
      <c r="AU78" s="218"/>
      <c r="AV78" s="218"/>
      <c r="AW78" s="218"/>
      <c r="AX78" s="218"/>
      <c r="AY78" s="218"/>
      <c r="AZ78" s="218"/>
      <c r="BA78" s="218"/>
      <c r="BB78" s="218"/>
      <c r="BC78" s="218"/>
      <c r="BD78" s="218"/>
      <c r="BE78" s="218"/>
      <c r="BF78" s="218"/>
      <c r="BG78" s="218"/>
      <c r="BH78" s="218"/>
      <c r="BI78" s="218"/>
      <c r="BJ78" s="218"/>
      <c r="BK78" s="218"/>
      <c r="BL78" s="218"/>
      <c r="BM78" s="218"/>
      <c r="BN78" s="218"/>
      <c r="BO78" s="218"/>
      <c r="BP78" s="218"/>
      <c r="BQ78" s="218"/>
      <c r="BR78" s="218"/>
      <c r="BS78" s="218"/>
      <c r="BT78" s="218"/>
      <c r="BU78" s="218"/>
      <c r="BV78" s="218"/>
      <c r="BW78" s="218"/>
      <c r="BX78" s="218"/>
      <c r="BY78" s="218"/>
      <c r="BZ78" s="218"/>
      <c r="CA78" s="218"/>
      <c r="CB78" s="218"/>
      <c r="CC78" s="218"/>
      <c r="CD78" s="218"/>
      <c r="CE78" s="218"/>
      <c r="CF78" s="218"/>
      <c r="CG78" s="218"/>
      <c r="CH78" s="218"/>
      <c r="CI78" s="218"/>
      <c r="CJ78" s="218"/>
      <c r="CK78" s="218"/>
      <c r="CL78" s="218"/>
    </row>
    <row r="79" s="127" customFormat="1" ht="100" customHeight="1" spans="1:90">
      <c r="A79" s="156" t="s">
        <v>58</v>
      </c>
      <c r="B79" s="148" t="s">
        <v>196</v>
      </c>
      <c r="C79" s="148"/>
      <c r="D79" s="148"/>
      <c r="E79" s="149"/>
      <c r="F79" s="149"/>
      <c r="G79" s="149"/>
      <c r="H79" s="149"/>
      <c r="I79" s="149"/>
      <c r="J79" s="148"/>
      <c r="K79" s="178"/>
      <c r="L79" s="178"/>
      <c r="M79" s="178"/>
      <c r="N79" s="178"/>
      <c r="O79" s="178"/>
      <c r="P79" s="178"/>
      <c r="Q79" s="178"/>
      <c r="R79" s="178"/>
      <c r="S79" s="178"/>
      <c r="T79" s="178"/>
      <c r="U79" s="178"/>
      <c r="V79" s="178"/>
      <c r="W79" s="184"/>
      <c r="X79" s="184"/>
      <c r="Y79" s="184"/>
      <c r="Z79" s="184"/>
      <c r="AA79" s="217"/>
      <c r="AB79" s="217"/>
      <c r="AC79" s="217"/>
      <c r="AD79" s="217"/>
      <c r="AE79" s="217"/>
      <c r="AF79" s="217"/>
      <c r="AG79" s="217"/>
      <c r="AH79" s="218"/>
      <c r="AI79" s="218"/>
      <c r="AJ79" s="218"/>
      <c r="AK79" s="218"/>
      <c r="AL79" s="218"/>
      <c r="AM79" s="218"/>
      <c r="AN79" s="218"/>
      <c r="AO79" s="218"/>
      <c r="AP79" s="218"/>
      <c r="AQ79" s="218"/>
      <c r="AR79" s="218"/>
      <c r="AS79" s="218"/>
      <c r="AT79" s="218"/>
      <c r="AU79" s="218"/>
      <c r="AV79" s="218"/>
      <c r="AW79" s="218"/>
      <c r="AX79" s="218"/>
      <c r="AY79" s="218"/>
      <c r="AZ79" s="218"/>
      <c r="BA79" s="218"/>
      <c r="BB79" s="218"/>
      <c r="BC79" s="218"/>
      <c r="BD79" s="218"/>
      <c r="BE79" s="218"/>
      <c r="BF79" s="218"/>
      <c r="BG79" s="218"/>
      <c r="BH79" s="218"/>
      <c r="BI79" s="218"/>
      <c r="BJ79" s="218"/>
      <c r="BK79" s="218"/>
      <c r="BL79" s="218"/>
      <c r="BM79" s="218"/>
      <c r="BN79" s="218"/>
      <c r="BO79" s="218"/>
      <c r="BP79" s="218"/>
      <c r="BQ79" s="218"/>
      <c r="BR79" s="218"/>
      <c r="BS79" s="218"/>
      <c r="BT79" s="218"/>
      <c r="BU79" s="218"/>
      <c r="BV79" s="218"/>
      <c r="BW79" s="218"/>
      <c r="BX79" s="218"/>
      <c r="BY79" s="218"/>
      <c r="BZ79" s="218"/>
      <c r="CA79" s="218"/>
      <c r="CB79" s="218"/>
      <c r="CC79" s="218"/>
      <c r="CD79" s="218"/>
      <c r="CE79" s="218"/>
      <c r="CF79" s="218"/>
      <c r="CG79" s="218"/>
      <c r="CH79" s="218"/>
      <c r="CI79" s="218"/>
      <c r="CJ79" s="218"/>
      <c r="CK79" s="218"/>
      <c r="CL79" s="218"/>
    </row>
    <row r="80" s="127" customFormat="1" ht="100" customHeight="1" spans="1:90">
      <c r="A80" s="156" t="s">
        <v>58</v>
      </c>
      <c r="B80" s="148" t="s">
        <v>197</v>
      </c>
      <c r="C80" s="148"/>
      <c r="D80" s="148"/>
      <c r="E80" s="149"/>
      <c r="F80" s="149"/>
      <c r="G80" s="149"/>
      <c r="H80" s="149"/>
      <c r="I80" s="149"/>
      <c r="J80" s="148"/>
      <c r="K80" s="178">
        <f t="shared" ref="K80:V80" si="26">SUM(K81:K82)</f>
        <v>14.18</v>
      </c>
      <c r="L80" s="178">
        <f t="shared" si="26"/>
        <v>2495</v>
      </c>
      <c r="M80" s="178">
        <f t="shared" si="26"/>
        <v>9265</v>
      </c>
      <c r="N80" s="178">
        <f t="shared" si="26"/>
        <v>3379.41</v>
      </c>
      <c r="O80" s="178">
        <f t="shared" si="26"/>
        <v>2000</v>
      </c>
      <c r="P80" s="178">
        <f t="shared" si="26"/>
        <v>679.41</v>
      </c>
      <c r="Q80" s="178">
        <f t="shared" si="26"/>
        <v>0</v>
      </c>
      <c r="R80" s="178">
        <f t="shared" si="26"/>
        <v>0</v>
      </c>
      <c r="S80" s="178">
        <f t="shared" si="26"/>
        <v>0</v>
      </c>
      <c r="T80" s="178">
        <f t="shared" si="26"/>
        <v>700</v>
      </c>
      <c r="U80" s="178">
        <f t="shared" si="26"/>
        <v>0</v>
      </c>
      <c r="V80" s="178">
        <f t="shared" si="26"/>
        <v>0</v>
      </c>
      <c r="W80" s="184"/>
      <c r="X80" s="184"/>
      <c r="Y80" s="184"/>
      <c r="Z80" s="184"/>
      <c r="AA80" s="217"/>
      <c r="AB80" s="217"/>
      <c r="AC80" s="217"/>
      <c r="AD80" s="217"/>
      <c r="AE80" s="217"/>
      <c r="AF80" s="217"/>
      <c r="AG80" s="217"/>
      <c r="AH80" s="218"/>
      <c r="AI80" s="218"/>
      <c r="AJ80" s="218"/>
      <c r="AK80" s="218"/>
      <c r="AL80" s="218"/>
      <c r="AM80" s="218"/>
      <c r="AN80" s="218"/>
      <c r="AO80" s="218"/>
      <c r="AP80" s="218"/>
      <c r="AQ80" s="218"/>
      <c r="AR80" s="218"/>
      <c r="AS80" s="218"/>
      <c r="AT80" s="218"/>
      <c r="AU80" s="218"/>
      <c r="AV80" s="218"/>
      <c r="AW80" s="218"/>
      <c r="AX80" s="218"/>
      <c r="AY80" s="218"/>
      <c r="AZ80" s="218"/>
      <c r="BA80" s="218"/>
      <c r="BB80" s="218"/>
      <c r="BC80" s="218"/>
      <c r="BD80" s="218"/>
      <c r="BE80" s="218"/>
      <c r="BF80" s="218"/>
      <c r="BG80" s="218"/>
      <c r="BH80" s="218"/>
      <c r="BI80" s="218"/>
      <c r="BJ80" s="218"/>
      <c r="BK80" s="218"/>
      <c r="BL80" s="218"/>
      <c r="BM80" s="218"/>
      <c r="BN80" s="218"/>
      <c r="BO80" s="218"/>
      <c r="BP80" s="218"/>
      <c r="BQ80" s="218"/>
      <c r="BR80" s="218"/>
      <c r="BS80" s="218"/>
      <c r="BT80" s="218"/>
      <c r="BU80" s="218"/>
      <c r="BV80" s="218"/>
      <c r="BW80" s="218"/>
      <c r="BX80" s="218"/>
      <c r="BY80" s="218"/>
      <c r="BZ80" s="218"/>
      <c r="CA80" s="218"/>
      <c r="CB80" s="218"/>
      <c r="CC80" s="218"/>
      <c r="CD80" s="218"/>
      <c r="CE80" s="218"/>
      <c r="CF80" s="218"/>
      <c r="CG80" s="218"/>
      <c r="CH80" s="218"/>
      <c r="CI80" s="218"/>
      <c r="CJ80" s="218"/>
      <c r="CK80" s="218"/>
      <c r="CL80" s="218"/>
    </row>
    <row r="81" s="124" customFormat="1" ht="409" customHeight="1" spans="1:91">
      <c r="A81" s="151">
        <v>17</v>
      </c>
      <c r="B81" s="152" t="s">
        <v>198</v>
      </c>
      <c r="C81" s="161">
        <v>2025</v>
      </c>
      <c r="D81" s="215" t="s">
        <v>199</v>
      </c>
      <c r="E81" s="152" t="s">
        <v>123</v>
      </c>
      <c r="F81" s="152" t="s">
        <v>142</v>
      </c>
      <c r="G81" s="154" t="s">
        <v>200</v>
      </c>
      <c r="H81" s="152" t="s">
        <v>201</v>
      </c>
      <c r="I81" s="154" t="s">
        <v>202</v>
      </c>
      <c r="J81" s="215" t="s">
        <v>337</v>
      </c>
      <c r="K81" s="152">
        <v>4.18</v>
      </c>
      <c r="L81" s="175">
        <v>2363</v>
      </c>
      <c r="M81" s="175">
        <v>8581</v>
      </c>
      <c r="N81" s="175">
        <v>2579.41</v>
      </c>
      <c r="O81" s="152">
        <v>2000</v>
      </c>
      <c r="P81" s="175">
        <v>579.41</v>
      </c>
      <c r="Q81" s="175"/>
      <c r="R81" s="175"/>
      <c r="S81" s="175"/>
      <c r="T81" s="175"/>
      <c r="U81" s="175"/>
      <c r="V81" s="175"/>
      <c r="W81" s="152" t="s">
        <v>204</v>
      </c>
      <c r="X81" s="152" t="s">
        <v>205</v>
      </c>
      <c r="Y81" s="152" t="s">
        <v>135</v>
      </c>
      <c r="Z81" s="152" t="s">
        <v>136</v>
      </c>
      <c r="AA81" s="152" t="s">
        <v>137</v>
      </c>
      <c r="AB81" s="153" t="s">
        <v>338</v>
      </c>
      <c r="AC81" s="153" t="s">
        <v>207</v>
      </c>
      <c r="AD81" s="175" t="s">
        <v>402</v>
      </c>
      <c r="AE81" s="152" t="s">
        <v>403</v>
      </c>
      <c r="AF81" s="152" t="s">
        <v>367</v>
      </c>
      <c r="AH81" s="134"/>
      <c r="AI81" s="134"/>
      <c r="AJ81" s="134"/>
      <c r="AK81" s="134"/>
      <c r="AL81" s="134"/>
      <c r="AM81" s="134"/>
      <c r="AN81" s="134"/>
      <c r="AO81" s="134"/>
      <c r="AP81" s="134"/>
      <c r="AQ81" s="134"/>
      <c r="AR81" s="134"/>
      <c r="AS81" s="134"/>
      <c r="AT81" s="134"/>
      <c r="AU81" s="134"/>
      <c r="AV81" s="134"/>
      <c r="AW81" s="134"/>
      <c r="AX81" s="134"/>
      <c r="AY81" s="134"/>
      <c r="AZ81" s="134"/>
      <c r="BA81" s="134"/>
      <c r="BB81" s="134"/>
      <c r="BC81" s="134"/>
      <c r="BD81" s="134"/>
      <c r="BE81" s="134"/>
      <c r="BF81" s="134"/>
      <c r="BG81" s="134"/>
      <c r="BH81" s="134"/>
      <c r="BI81" s="134"/>
      <c r="BJ81" s="134"/>
      <c r="BK81" s="134"/>
      <c r="BL81" s="134"/>
      <c r="BM81" s="134"/>
      <c r="BN81" s="134"/>
      <c r="BO81" s="134"/>
      <c r="BP81" s="134"/>
      <c r="BQ81" s="134"/>
      <c r="BR81" s="134"/>
      <c r="BS81" s="134"/>
      <c r="BT81" s="134"/>
      <c r="BU81" s="134"/>
      <c r="BV81" s="134"/>
      <c r="BW81" s="134"/>
      <c r="BX81" s="134"/>
      <c r="BY81" s="134"/>
      <c r="BZ81" s="134"/>
      <c r="CA81" s="134"/>
      <c r="CB81" s="134"/>
      <c r="CC81" s="134"/>
      <c r="CD81" s="134"/>
      <c r="CE81" s="134"/>
      <c r="CF81" s="134"/>
      <c r="CG81" s="134"/>
      <c r="CH81" s="134"/>
      <c r="CI81" s="134"/>
      <c r="CJ81" s="134"/>
      <c r="CK81" s="134"/>
      <c r="CL81" s="134"/>
      <c r="CM81" s="213"/>
    </row>
    <row r="82" s="124" customFormat="1" ht="202.5" spans="1:91">
      <c r="A82" s="151">
        <v>18</v>
      </c>
      <c r="B82" s="152" t="s">
        <v>208</v>
      </c>
      <c r="C82" s="152">
        <v>2025</v>
      </c>
      <c r="D82" s="153" t="s">
        <v>209</v>
      </c>
      <c r="E82" s="152" t="s">
        <v>123</v>
      </c>
      <c r="F82" s="152" t="s">
        <v>142</v>
      </c>
      <c r="G82" s="154" t="s">
        <v>200</v>
      </c>
      <c r="H82" s="152" t="s">
        <v>210</v>
      </c>
      <c r="I82" s="152" t="s">
        <v>211</v>
      </c>
      <c r="J82" s="167" t="s">
        <v>339</v>
      </c>
      <c r="K82" s="152">
        <v>10</v>
      </c>
      <c r="L82" s="175">
        <v>132</v>
      </c>
      <c r="M82" s="175">
        <v>684</v>
      </c>
      <c r="N82" s="152">
        <v>800</v>
      </c>
      <c r="O82" s="152"/>
      <c r="P82" s="152">
        <v>100</v>
      </c>
      <c r="Q82" s="152"/>
      <c r="R82" s="152"/>
      <c r="S82" s="152"/>
      <c r="T82" s="152">
        <v>700</v>
      </c>
      <c r="U82" s="152" t="s">
        <v>213</v>
      </c>
      <c r="V82" s="152"/>
      <c r="W82" s="152" t="s">
        <v>204</v>
      </c>
      <c r="X82" s="152" t="s">
        <v>205</v>
      </c>
      <c r="Y82" s="152" t="s">
        <v>135</v>
      </c>
      <c r="Z82" s="152" t="s">
        <v>136</v>
      </c>
      <c r="AA82" s="152" t="s">
        <v>137</v>
      </c>
      <c r="AB82" s="153" t="s">
        <v>340</v>
      </c>
      <c r="AC82" s="153" t="s">
        <v>215</v>
      </c>
      <c r="AD82" s="175" t="s">
        <v>402</v>
      </c>
      <c r="AE82" s="152" t="s">
        <v>403</v>
      </c>
      <c r="AF82" s="152" t="s">
        <v>367</v>
      </c>
      <c r="AH82" s="134"/>
      <c r="AI82" s="134"/>
      <c r="AJ82" s="134"/>
      <c r="AK82" s="134"/>
      <c r="AL82" s="134"/>
      <c r="AM82" s="134"/>
      <c r="AN82" s="134"/>
      <c r="AO82" s="134"/>
      <c r="AP82" s="134"/>
      <c r="AQ82" s="134"/>
      <c r="AR82" s="134"/>
      <c r="AS82" s="134"/>
      <c r="AT82" s="134"/>
      <c r="AU82" s="134"/>
      <c r="AV82" s="134"/>
      <c r="AW82" s="134"/>
      <c r="AX82" s="134"/>
      <c r="AY82" s="134"/>
      <c r="AZ82" s="134"/>
      <c r="BA82" s="134"/>
      <c r="BB82" s="134"/>
      <c r="BC82" s="134"/>
      <c r="BD82" s="134"/>
      <c r="BE82" s="134"/>
      <c r="BF82" s="134"/>
      <c r="BG82" s="134"/>
      <c r="BH82" s="134"/>
      <c r="BI82" s="134"/>
      <c r="BJ82" s="134"/>
      <c r="BK82" s="134"/>
      <c r="BL82" s="134"/>
      <c r="BM82" s="134"/>
      <c r="BN82" s="134"/>
      <c r="BO82" s="134"/>
      <c r="BP82" s="134"/>
      <c r="BQ82" s="134"/>
      <c r="BR82" s="134"/>
      <c r="BS82" s="134"/>
      <c r="BT82" s="134"/>
      <c r="BU82" s="134"/>
      <c r="BV82" s="134"/>
      <c r="BW82" s="134"/>
      <c r="BX82" s="134"/>
      <c r="BY82" s="134"/>
      <c r="BZ82" s="134"/>
      <c r="CA82" s="134"/>
      <c r="CB82" s="134"/>
      <c r="CC82" s="134"/>
      <c r="CD82" s="134"/>
      <c r="CE82" s="134"/>
      <c r="CF82" s="134"/>
      <c r="CG82" s="134"/>
      <c r="CH82" s="134"/>
      <c r="CI82" s="134"/>
      <c r="CJ82" s="134"/>
      <c r="CK82" s="134"/>
      <c r="CL82" s="134"/>
      <c r="CM82" s="213"/>
    </row>
    <row r="83" s="127" customFormat="1" ht="100" customHeight="1" spans="1:90">
      <c r="A83" s="156" t="s">
        <v>58</v>
      </c>
      <c r="B83" s="148" t="s">
        <v>216</v>
      </c>
      <c r="C83" s="148"/>
      <c r="D83" s="148"/>
      <c r="E83" s="149"/>
      <c r="F83" s="149"/>
      <c r="G83" s="149"/>
      <c r="H83" s="149"/>
      <c r="I83" s="149"/>
      <c r="J83" s="148"/>
      <c r="K83" s="178"/>
      <c r="L83" s="178"/>
      <c r="M83" s="178"/>
      <c r="N83" s="178"/>
      <c r="O83" s="178"/>
      <c r="P83" s="178"/>
      <c r="Q83" s="178"/>
      <c r="R83" s="178"/>
      <c r="S83" s="178"/>
      <c r="T83" s="178"/>
      <c r="U83" s="178"/>
      <c r="V83" s="178"/>
      <c r="W83" s="184"/>
      <c r="X83" s="184"/>
      <c r="Y83" s="184"/>
      <c r="Z83" s="184"/>
      <c r="AA83" s="217"/>
      <c r="AB83" s="217"/>
      <c r="AC83" s="217"/>
      <c r="AD83" s="217"/>
      <c r="AE83" s="217"/>
      <c r="AF83" s="217"/>
      <c r="AG83" s="217"/>
      <c r="AH83" s="218"/>
      <c r="AI83" s="218"/>
      <c r="AJ83" s="218"/>
      <c r="AK83" s="218"/>
      <c r="AL83" s="218"/>
      <c r="AM83" s="218"/>
      <c r="AN83" s="218"/>
      <c r="AO83" s="218"/>
      <c r="AP83" s="218"/>
      <c r="AQ83" s="218"/>
      <c r="AR83" s="218"/>
      <c r="AS83" s="218"/>
      <c r="AT83" s="218"/>
      <c r="AU83" s="218"/>
      <c r="AV83" s="218"/>
      <c r="AW83" s="218"/>
      <c r="AX83" s="218"/>
      <c r="AY83" s="218"/>
      <c r="AZ83" s="218"/>
      <c r="BA83" s="218"/>
      <c r="BB83" s="218"/>
      <c r="BC83" s="218"/>
      <c r="BD83" s="218"/>
      <c r="BE83" s="218"/>
      <c r="BF83" s="218"/>
      <c r="BG83" s="218"/>
      <c r="BH83" s="218"/>
      <c r="BI83" s="218"/>
      <c r="BJ83" s="218"/>
      <c r="BK83" s="218"/>
      <c r="BL83" s="218"/>
      <c r="BM83" s="218"/>
      <c r="BN83" s="218"/>
      <c r="BO83" s="218"/>
      <c r="BP83" s="218"/>
      <c r="BQ83" s="218"/>
      <c r="BR83" s="218"/>
      <c r="BS83" s="218"/>
      <c r="BT83" s="218"/>
      <c r="BU83" s="218"/>
      <c r="BV83" s="218"/>
      <c r="BW83" s="218"/>
      <c r="BX83" s="218"/>
      <c r="BY83" s="218"/>
      <c r="BZ83" s="218"/>
      <c r="CA83" s="218"/>
      <c r="CB83" s="218"/>
      <c r="CC83" s="218"/>
      <c r="CD83" s="218"/>
      <c r="CE83" s="218"/>
      <c r="CF83" s="218"/>
      <c r="CG83" s="218"/>
      <c r="CH83" s="218"/>
      <c r="CI83" s="218"/>
      <c r="CJ83" s="218"/>
      <c r="CK83" s="218"/>
      <c r="CL83" s="218"/>
    </row>
    <row r="84" s="127" customFormat="1" ht="100" customHeight="1" spans="1:90">
      <c r="A84" s="156" t="s">
        <v>58</v>
      </c>
      <c r="B84" s="148" t="s">
        <v>217</v>
      </c>
      <c r="C84" s="148"/>
      <c r="D84" s="148"/>
      <c r="E84" s="149"/>
      <c r="F84" s="149"/>
      <c r="G84" s="149"/>
      <c r="H84" s="149"/>
      <c r="I84" s="149"/>
      <c r="J84" s="148"/>
      <c r="K84" s="178"/>
      <c r="L84" s="178"/>
      <c r="M84" s="178"/>
      <c r="N84" s="178"/>
      <c r="O84" s="178"/>
      <c r="P84" s="178"/>
      <c r="Q84" s="178"/>
      <c r="R84" s="178"/>
      <c r="S84" s="178"/>
      <c r="T84" s="178"/>
      <c r="U84" s="178"/>
      <c r="V84" s="178"/>
      <c r="W84" s="184"/>
      <c r="X84" s="184"/>
      <c r="Y84" s="184"/>
      <c r="Z84" s="184"/>
      <c r="AA84" s="217"/>
      <c r="AB84" s="217"/>
      <c r="AC84" s="217"/>
      <c r="AD84" s="217"/>
      <c r="AE84" s="217"/>
      <c r="AF84" s="217"/>
      <c r="AG84" s="217"/>
      <c r="AH84" s="218"/>
      <c r="AI84" s="218"/>
      <c r="AJ84" s="218"/>
      <c r="AK84" s="218"/>
      <c r="AL84" s="218"/>
      <c r="AM84" s="218"/>
      <c r="AN84" s="218"/>
      <c r="AO84" s="218"/>
      <c r="AP84" s="218"/>
      <c r="AQ84" s="218"/>
      <c r="AR84" s="218"/>
      <c r="AS84" s="218"/>
      <c r="AT84" s="218"/>
      <c r="AU84" s="218"/>
      <c r="AV84" s="218"/>
      <c r="AW84" s="218"/>
      <c r="AX84" s="218"/>
      <c r="AY84" s="218"/>
      <c r="AZ84" s="218"/>
      <c r="BA84" s="218"/>
      <c r="BB84" s="218"/>
      <c r="BC84" s="218"/>
      <c r="BD84" s="218"/>
      <c r="BE84" s="218"/>
      <c r="BF84" s="218"/>
      <c r="BG84" s="218"/>
      <c r="BH84" s="218"/>
      <c r="BI84" s="218"/>
      <c r="BJ84" s="218"/>
      <c r="BK84" s="218"/>
      <c r="BL84" s="218"/>
      <c r="BM84" s="218"/>
      <c r="BN84" s="218"/>
      <c r="BO84" s="218"/>
      <c r="BP84" s="218"/>
      <c r="BQ84" s="218"/>
      <c r="BR84" s="218"/>
      <c r="BS84" s="218"/>
      <c r="BT84" s="218"/>
      <c r="BU84" s="218"/>
      <c r="BV84" s="218"/>
      <c r="BW84" s="218"/>
      <c r="BX84" s="218"/>
      <c r="BY84" s="218"/>
      <c r="BZ84" s="218"/>
      <c r="CA84" s="218"/>
      <c r="CB84" s="218"/>
      <c r="CC84" s="218"/>
      <c r="CD84" s="218"/>
      <c r="CE84" s="218"/>
      <c r="CF84" s="218"/>
      <c r="CG84" s="218"/>
      <c r="CH84" s="218"/>
      <c r="CI84" s="218"/>
      <c r="CJ84" s="218"/>
      <c r="CK84" s="218"/>
      <c r="CL84" s="218"/>
    </row>
    <row r="85" s="127" customFormat="1" ht="100" customHeight="1" spans="1:90">
      <c r="A85" s="156" t="s">
        <v>58</v>
      </c>
      <c r="B85" s="148" t="s">
        <v>405</v>
      </c>
      <c r="C85" s="148"/>
      <c r="D85" s="148"/>
      <c r="E85" s="149"/>
      <c r="F85" s="149"/>
      <c r="G85" s="149"/>
      <c r="H85" s="149"/>
      <c r="I85" s="149"/>
      <c r="J85" s="148"/>
      <c r="K85" s="178"/>
      <c r="L85" s="178"/>
      <c r="M85" s="178"/>
      <c r="N85" s="178"/>
      <c r="O85" s="178"/>
      <c r="P85" s="178"/>
      <c r="Q85" s="178"/>
      <c r="R85" s="178"/>
      <c r="S85" s="178"/>
      <c r="T85" s="178"/>
      <c r="U85" s="178"/>
      <c r="V85" s="178"/>
      <c r="W85" s="184"/>
      <c r="X85" s="184"/>
      <c r="Y85" s="184"/>
      <c r="Z85" s="184"/>
      <c r="AA85" s="217"/>
      <c r="AB85" s="217"/>
      <c r="AC85" s="217"/>
      <c r="AD85" s="217"/>
      <c r="AE85" s="217"/>
      <c r="AF85" s="217"/>
      <c r="AG85" s="217"/>
      <c r="AH85" s="218"/>
      <c r="AI85" s="218"/>
      <c r="AJ85" s="218"/>
      <c r="AK85" s="218"/>
      <c r="AL85" s="218"/>
      <c r="AM85" s="218"/>
      <c r="AN85" s="218"/>
      <c r="AO85" s="218"/>
      <c r="AP85" s="218"/>
      <c r="AQ85" s="218"/>
      <c r="AR85" s="218"/>
      <c r="AS85" s="218"/>
      <c r="AT85" s="218"/>
      <c r="AU85" s="218"/>
      <c r="AV85" s="218"/>
      <c r="AW85" s="218"/>
      <c r="AX85" s="218"/>
      <c r="AY85" s="218"/>
      <c r="AZ85" s="218"/>
      <c r="BA85" s="218"/>
      <c r="BB85" s="218"/>
      <c r="BC85" s="218"/>
      <c r="BD85" s="218"/>
      <c r="BE85" s="218"/>
      <c r="BF85" s="218"/>
      <c r="BG85" s="218"/>
      <c r="BH85" s="218"/>
      <c r="BI85" s="218"/>
      <c r="BJ85" s="218"/>
      <c r="BK85" s="218"/>
      <c r="BL85" s="218"/>
      <c r="BM85" s="218"/>
      <c r="BN85" s="218"/>
      <c r="BO85" s="218"/>
      <c r="BP85" s="218"/>
      <c r="BQ85" s="218"/>
      <c r="BR85" s="218"/>
      <c r="BS85" s="218"/>
      <c r="BT85" s="218"/>
      <c r="BU85" s="218"/>
      <c r="BV85" s="218"/>
      <c r="BW85" s="218"/>
      <c r="BX85" s="218"/>
      <c r="BY85" s="218"/>
      <c r="BZ85" s="218"/>
      <c r="CA85" s="218"/>
      <c r="CB85" s="218"/>
      <c r="CC85" s="218"/>
      <c r="CD85" s="218"/>
      <c r="CE85" s="218"/>
      <c r="CF85" s="218"/>
      <c r="CG85" s="218"/>
      <c r="CH85" s="218"/>
      <c r="CI85" s="218"/>
      <c r="CJ85" s="218"/>
      <c r="CK85" s="218"/>
      <c r="CL85" s="218"/>
    </row>
    <row r="86" s="127" customFormat="1" ht="100" customHeight="1" spans="1:90">
      <c r="A86" s="156" t="s">
        <v>58</v>
      </c>
      <c r="B86" s="148" t="s">
        <v>219</v>
      </c>
      <c r="C86" s="148"/>
      <c r="D86" s="148"/>
      <c r="E86" s="149"/>
      <c r="F86" s="149"/>
      <c r="G86" s="149"/>
      <c r="H86" s="149"/>
      <c r="I86" s="149"/>
      <c r="J86" s="148"/>
      <c r="K86" s="178"/>
      <c r="L86" s="178"/>
      <c r="M86" s="178"/>
      <c r="N86" s="178"/>
      <c r="O86" s="178"/>
      <c r="P86" s="178"/>
      <c r="Q86" s="178"/>
      <c r="R86" s="178"/>
      <c r="S86" s="178"/>
      <c r="T86" s="178"/>
      <c r="U86" s="178"/>
      <c r="V86" s="178"/>
      <c r="W86" s="184"/>
      <c r="X86" s="184"/>
      <c r="Y86" s="184"/>
      <c r="Z86" s="184"/>
      <c r="AA86" s="217"/>
      <c r="AB86" s="217"/>
      <c r="AC86" s="217"/>
      <c r="AD86" s="217"/>
      <c r="AE86" s="217"/>
      <c r="AF86" s="217"/>
      <c r="AG86" s="217"/>
      <c r="AH86" s="218"/>
      <c r="AI86" s="218"/>
      <c r="AJ86" s="218"/>
      <c r="AK86" s="218"/>
      <c r="AL86" s="218"/>
      <c r="AM86" s="218"/>
      <c r="AN86" s="218"/>
      <c r="AO86" s="218"/>
      <c r="AP86" s="218"/>
      <c r="AQ86" s="218"/>
      <c r="AR86" s="218"/>
      <c r="AS86" s="218"/>
      <c r="AT86" s="218"/>
      <c r="AU86" s="218"/>
      <c r="AV86" s="218"/>
      <c r="AW86" s="218"/>
      <c r="AX86" s="218"/>
      <c r="AY86" s="218"/>
      <c r="AZ86" s="218"/>
      <c r="BA86" s="218"/>
      <c r="BB86" s="218"/>
      <c r="BC86" s="218"/>
      <c r="BD86" s="218"/>
      <c r="BE86" s="218"/>
      <c r="BF86" s="218"/>
      <c r="BG86" s="218"/>
      <c r="BH86" s="218"/>
      <c r="BI86" s="218"/>
      <c r="BJ86" s="218"/>
      <c r="BK86" s="218"/>
      <c r="BL86" s="218"/>
      <c r="BM86" s="218"/>
      <c r="BN86" s="218"/>
      <c r="BO86" s="218"/>
      <c r="BP86" s="218"/>
      <c r="BQ86" s="218"/>
      <c r="BR86" s="218"/>
      <c r="BS86" s="218"/>
      <c r="BT86" s="218"/>
      <c r="BU86" s="218"/>
      <c r="BV86" s="218"/>
      <c r="BW86" s="218"/>
      <c r="BX86" s="218"/>
      <c r="BY86" s="218"/>
      <c r="BZ86" s="218"/>
      <c r="CA86" s="218"/>
      <c r="CB86" s="218"/>
      <c r="CC86" s="218"/>
      <c r="CD86" s="218"/>
      <c r="CE86" s="218"/>
      <c r="CF86" s="218"/>
      <c r="CG86" s="218"/>
      <c r="CH86" s="218"/>
      <c r="CI86" s="218"/>
      <c r="CJ86" s="218"/>
      <c r="CK86" s="218"/>
      <c r="CL86" s="218"/>
    </row>
    <row r="87" s="127" customFormat="1" ht="100" customHeight="1" spans="1:90">
      <c r="A87" s="156" t="s">
        <v>58</v>
      </c>
      <c r="B87" s="148" t="s">
        <v>220</v>
      </c>
      <c r="C87" s="148"/>
      <c r="D87" s="148"/>
      <c r="E87" s="149"/>
      <c r="F87" s="149"/>
      <c r="G87" s="149"/>
      <c r="H87" s="149"/>
      <c r="I87" s="149"/>
      <c r="J87" s="148"/>
      <c r="K87" s="178">
        <f>SUM(K88)</f>
        <v>9.113</v>
      </c>
      <c r="L87" s="178">
        <f t="shared" ref="L87:AA87" si="27">SUM(L88)</f>
        <v>468</v>
      </c>
      <c r="M87" s="178">
        <f t="shared" si="27"/>
        <v>2004</v>
      </c>
      <c r="N87" s="178">
        <f t="shared" si="27"/>
        <v>2800</v>
      </c>
      <c r="O87" s="178">
        <f t="shared" si="27"/>
        <v>0</v>
      </c>
      <c r="P87" s="178">
        <f t="shared" si="27"/>
        <v>2800</v>
      </c>
      <c r="Q87" s="178">
        <f t="shared" si="27"/>
        <v>0</v>
      </c>
      <c r="R87" s="178">
        <f t="shared" si="27"/>
        <v>0</v>
      </c>
      <c r="S87" s="178">
        <f t="shared" si="27"/>
        <v>0</v>
      </c>
      <c r="T87" s="178">
        <f t="shared" si="27"/>
        <v>0</v>
      </c>
      <c r="U87" s="178">
        <f t="shared" si="27"/>
        <v>0</v>
      </c>
      <c r="V87" s="178">
        <f t="shared" si="27"/>
        <v>0</v>
      </c>
      <c r="W87" s="178">
        <f t="shared" si="27"/>
        <v>0</v>
      </c>
      <c r="X87" s="178">
        <f t="shared" si="27"/>
        <v>0</v>
      </c>
      <c r="Y87" s="178">
        <f t="shared" si="27"/>
        <v>0</v>
      </c>
      <c r="Z87" s="178">
        <f t="shared" si="27"/>
        <v>0</v>
      </c>
      <c r="AA87" s="178">
        <f t="shared" si="27"/>
        <v>0</v>
      </c>
      <c r="AB87" s="217"/>
      <c r="AC87" s="217"/>
      <c r="AD87" s="217"/>
      <c r="AE87" s="217"/>
      <c r="AF87" s="217"/>
      <c r="AG87" s="217"/>
      <c r="AH87" s="218"/>
      <c r="AI87" s="218"/>
      <c r="AJ87" s="218"/>
      <c r="AK87" s="218"/>
      <c r="AL87" s="218"/>
      <c r="AM87" s="218"/>
      <c r="AN87" s="218"/>
      <c r="AO87" s="218"/>
      <c r="AP87" s="218"/>
      <c r="AQ87" s="218"/>
      <c r="AR87" s="218"/>
      <c r="AS87" s="218"/>
      <c r="AT87" s="218"/>
      <c r="AU87" s="218"/>
      <c r="AV87" s="218"/>
      <c r="AW87" s="218"/>
      <c r="AX87" s="218"/>
      <c r="AY87" s="218"/>
      <c r="AZ87" s="218"/>
      <c r="BA87" s="218"/>
      <c r="BB87" s="218"/>
      <c r="BC87" s="218"/>
      <c r="BD87" s="218"/>
      <c r="BE87" s="218"/>
      <c r="BF87" s="218"/>
      <c r="BG87" s="218"/>
      <c r="BH87" s="218"/>
      <c r="BI87" s="218"/>
      <c r="BJ87" s="218"/>
      <c r="BK87" s="218"/>
      <c r="BL87" s="218"/>
      <c r="BM87" s="218"/>
      <c r="BN87" s="218"/>
      <c r="BO87" s="218"/>
      <c r="BP87" s="218"/>
      <c r="BQ87" s="218"/>
      <c r="BR87" s="218"/>
      <c r="BS87" s="218"/>
      <c r="BT87" s="218"/>
      <c r="BU87" s="218"/>
      <c r="BV87" s="218"/>
      <c r="BW87" s="218"/>
      <c r="BX87" s="218"/>
      <c r="BY87" s="218"/>
      <c r="BZ87" s="218"/>
      <c r="CA87" s="218"/>
      <c r="CB87" s="218"/>
      <c r="CC87" s="218"/>
      <c r="CD87" s="218"/>
      <c r="CE87" s="218"/>
      <c r="CF87" s="218"/>
      <c r="CG87" s="218"/>
      <c r="CH87" s="218"/>
      <c r="CI87" s="218"/>
      <c r="CJ87" s="218"/>
      <c r="CK87" s="218"/>
      <c r="CL87" s="218"/>
    </row>
    <row r="88" s="124" customFormat="1" ht="218" customHeight="1" spans="1:91">
      <c r="A88" s="151">
        <v>19</v>
      </c>
      <c r="B88" s="152" t="s">
        <v>128</v>
      </c>
      <c r="C88" s="152">
        <v>2025</v>
      </c>
      <c r="D88" s="153" t="s">
        <v>129</v>
      </c>
      <c r="E88" s="154" t="s">
        <v>123</v>
      </c>
      <c r="F88" s="154" t="s">
        <v>79</v>
      </c>
      <c r="G88" s="154" t="s">
        <v>47</v>
      </c>
      <c r="H88" s="154" t="s">
        <v>130</v>
      </c>
      <c r="I88" s="154" t="s">
        <v>131</v>
      </c>
      <c r="J88" s="153" t="s">
        <v>335</v>
      </c>
      <c r="K88" s="154">
        <v>9.113</v>
      </c>
      <c r="L88" s="175">
        <v>468</v>
      </c>
      <c r="M88" s="175">
        <v>2004</v>
      </c>
      <c r="N88" s="152">
        <v>2800</v>
      </c>
      <c r="O88" s="152"/>
      <c r="P88" s="175">
        <v>2800</v>
      </c>
      <c r="Q88" s="175"/>
      <c r="R88" s="175"/>
      <c r="S88" s="175"/>
      <c r="T88" s="175"/>
      <c r="U88" s="175"/>
      <c r="V88" s="175"/>
      <c r="W88" s="152" t="s">
        <v>133</v>
      </c>
      <c r="X88" s="152" t="s">
        <v>134</v>
      </c>
      <c r="Y88" s="152" t="s">
        <v>135</v>
      </c>
      <c r="Z88" s="152" t="s">
        <v>136</v>
      </c>
      <c r="AA88" s="152" t="s">
        <v>137</v>
      </c>
      <c r="AB88" s="153" t="s">
        <v>336</v>
      </c>
      <c r="AC88" s="153" t="s">
        <v>139</v>
      </c>
      <c r="AD88" s="175" t="s">
        <v>402</v>
      </c>
      <c r="AE88" s="152" t="s">
        <v>403</v>
      </c>
      <c r="AF88" s="233" t="s">
        <v>334</v>
      </c>
      <c r="AH88" s="134"/>
      <c r="AI88" s="134"/>
      <c r="AJ88" s="134"/>
      <c r="AK88" s="134"/>
      <c r="AL88" s="134"/>
      <c r="AM88" s="134"/>
      <c r="AN88" s="134"/>
      <c r="AO88" s="134"/>
      <c r="AP88" s="134"/>
      <c r="AQ88" s="134"/>
      <c r="AR88" s="134"/>
      <c r="AS88" s="134"/>
      <c r="AT88" s="134"/>
      <c r="AU88" s="134"/>
      <c r="AV88" s="134"/>
      <c r="AW88" s="134"/>
      <c r="AX88" s="134"/>
      <c r="AY88" s="134"/>
      <c r="AZ88" s="134"/>
      <c r="BA88" s="134"/>
      <c r="BB88" s="134"/>
      <c r="BC88" s="134"/>
      <c r="BD88" s="134"/>
      <c r="BE88" s="134"/>
      <c r="BF88" s="134"/>
      <c r="BG88" s="134"/>
      <c r="BH88" s="134"/>
      <c r="BI88" s="134"/>
      <c r="BJ88" s="134"/>
      <c r="BK88" s="134"/>
      <c r="BL88" s="134"/>
      <c r="BM88" s="134"/>
      <c r="BN88" s="134"/>
      <c r="BO88" s="134"/>
      <c r="BP88" s="134"/>
      <c r="BQ88" s="134"/>
      <c r="BR88" s="134"/>
      <c r="BS88" s="134"/>
      <c r="BT88" s="134"/>
      <c r="BU88" s="134"/>
      <c r="BV88" s="134"/>
      <c r="BW88" s="134"/>
      <c r="BX88" s="134"/>
      <c r="BY88" s="134"/>
      <c r="BZ88" s="134"/>
      <c r="CA88" s="134"/>
      <c r="CB88" s="134"/>
      <c r="CC88" s="134"/>
      <c r="CD88" s="134"/>
      <c r="CE88" s="134"/>
      <c r="CF88" s="134"/>
      <c r="CG88" s="134"/>
      <c r="CH88" s="134"/>
      <c r="CI88" s="134"/>
      <c r="CJ88" s="134"/>
      <c r="CK88" s="134"/>
      <c r="CL88" s="134"/>
      <c r="CM88" s="213"/>
    </row>
    <row r="89" s="127" customFormat="1" ht="100" customHeight="1" spans="1:90">
      <c r="A89" s="149" t="s">
        <v>41</v>
      </c>
      <c r="B89" s="148" t="s">
        <v>221</v>
      </c>
      <c r="C89" s="148"/>
      <c r="D89" s="148"/>
      <c r="E89" s="149"/>
      <c r="F89" s="149"/>
      <c r="G89" s="149"/>
      <c r="H89" s="149"/>
      <c r="I89" s="149"/>
      <c r="J89" s="148"/>
      <c r="K89" s="178">
        <f t="shared" ref="K89:V89" si="28">K90+K91+K95+K96</f>
        <v>31.564</v>
      </c>
      <c r="L89" s="178">
        <f t="shared" si="28"/>
        <v>839</v>
      </c>
      <c r="M89" s="178">
        <f t="shared" si="28"/>
        <v>2792</v>
      </c>
      <c r="N89" s="178">
        <f t="shared" si="28"/>
        <v>1950</v>
      </c>
      <c r="O89" s="178">
        <f t="shared" si="28"/>
        <v>1050</v>
      </c>
      <c r="P89" s="178">
        <f t="shared" si="28"/>
        <v>900</v>
      </c>
      <c r="Q89" s="178">
        <f t="shared" si="28"/>
        <v>0</v>
      </c>
      <c r="R89" s="178">
        <f t="shared" si="28"/>
        <v>0</v>
      </c>
      <c r="S89" s="178">
        <f t="shared" si="28"/>
        <v>0</v>
      </c>
      <c r="T89" s="178">
        <f t="shared" si="28"/>
        <v>0</v>
      </c>
      <c r="U89" s="178">
        <f t="shared" si="28"/>
        <v>0</v>
      </c>
      <c r="V89" s="178">
        <f t="shared" si="28"/>
        <v>0</v>
      </c>
      <c r="W89" s="184"/>
      <c r="X89" s="184"/>
      <c r="Y89" s="184"/>
      <c r="Z89" s="184"/>
      <c r="AA89" s="217"/>
      <c r="AB89" s="217"/>
      <c r="AC89" s="217"/>
      <c r="AD89" s="217"/>
      <c r="AE89" s="217"/>
      <c r="AF89" s="217"/>
      <c r="AG89" s="217"/>
      <c r="AH89" s="218"/>
      <c r="AI89" s="218"/>
      <c r="AJ89" s="218"/>
      <c r="AK89" s="218"/>
      <c r="AL89" s="218"/>
      <c r="AM89" s="218"/>
      <c r="AN89" s="218"/>
      <c r="AO89" s="218"/>
      <c r="AP89" s="218"/>
      <c r="AQ89" s="218"/>
      <c r="AR89" s="218"/>
      <c r="AS89" s="218"/>
      <c r="AT89" s="218"/>
      <c r="AU89" s="218"/>
      <c r="AV89" s="218"/>
      <c r="AW89" s="218"/>
      <c r="AX89" s="218"/>
      <c r="AY89" s="218"/>
      <c r="AZ89" s="218"/>
      <c r="BA89" s="218"/>
      <c r="BB89" s="218"/>
      <c r="BC89" s="218"/>
      <c r="BD89" s="218"/>
      <c r="BE89" s="218"/>
      <c r="BF89" s="218"/>
      <c r="BG89" s="218"/>
      <c r="BH89" s="218"/>
      <c r="BI89" s="218"/>
      <c r="BJ89" s="218"/>
      <c r="BK89" s="218"/>
      <c r="BL89" s="218"/>
      <c r="BM89" s="218"/>
      <c r="BN89" s="218"/>
      <c r="BO89" s="218"/>
      <c r="BP89" s="218"/>
      <c r="BQ89" s="218"/>
      <c r="BR89" s="218"/>
      <c r="BS89" s="218"/>
      <c r="BT89" s="218"/>
      <c r="BU89" s="218"/>
      <c r="BV89" s="218"/>
      <c r="BW89" s="218"/>
      <c r="BX89" s="218"/>
      <c r="BY89" s="218"/>
      <c r="BZ89" s="218"/>
      <c r="CA89" s="218"/>
      <c r="CB89" s="218"/>
      <c r="CC89" s="218"/>
      <c r="CD89" s="218"/>
      <c r="CE89" s="218"/>
      <c r="CF89" s="218"/>
      <c r="CG89" s="218"/>
      <c r="CH89" s="218"/>
      <c r="CI89" s="218"/>
      <c r="CJ89" s="218"/>
      <c r="CK89" s="218"/>
      <c r="CL89" s="218"/>
    </row>
    <row r="90" s="127" customFormat="1" ht="100" customHeight="1" spans="1:90">
      <c r="A90" s="156" t="s">
        <v>58</v>
      </c>
      <c r="B90" s="148" t="s">
        <v>222</v>
      </c>
      <c r="C90" s="148"/>
      <c r="D90" s="148"/>
      <c r="E90" s="149"/>
      <c r="F90" s="149"/>
      <c r="G90" s="149"/>
      <c r="H90" s="149"/>
      <c r="I90" s="149"/>
      <c r="J90" s="148"/>
      <c r="K90" s="178"/>
      <c r="L90" s="178"/>
      <c r="M90" s="178"/>
      <c r="N90" s="178"/>
      <c r="O90" s="178"/>
      <c r="P90" s="178"/>
      <c r="Q90" s="178"/>
      <c r="R90" s="178"/>
      <c r="S90" s="178"/>
      <c r="T90" s="178"/>
      <c r="U90" s="178"/>
      <c r="V90" s="178"/>
      <c r="W90" s="184"/>
      <c r="X90" s="184"/>
      <c r="Y90" s="184"/>
      <c r="Z90" s="184"/>
      <c r="AA90" s="217"/>
      <c r="AB90" s="217"/>
      <c r="AC90" s="217"/>
      <c r="AD90" s="217"/>
      <c r="AE90" s="217"/>
      <c r="AF90" s="217"/>
      <c r="AG90" s="217"/>
      <c r="AH90" s="218"/>
      <c r="AI90" s="218"/>
      <c r="AJ90" s="218"/>
      <c r="AK90" s="218"/>
      <c r="AL90" s="218"/>
      <c r="AM90" s="218"/>
      <c r="AN90" s="218"/>
      <c r="AO90" s="218"/>
      <c r="AP90" s="218"/>
      <c r="AQ90" s="218"/>
      <c r="AR90" s="218"/>
      <c r="AS90" s="218"/>
      <c r="AT90" s="218"/>
      <c r="AU90" s="218"/>
      <c r="AV90" s="218"/>
      <c r="AW90" s="218"/>
      <c r="AX90" s="218"/>
      <c r="AY90" s="218"/>
      <c r="AZ90" s="218"/>
      <c r="BA90" s="218"/>
      <c r="BB90" s="218"/>
      <c r="BC90" s="218"/>
      <c r="BD90" s="218"/>
      <c r="BE90" s="218"/>
      <c r="BF90" s="218"/>
      <c r="BG90" s="218"/>
      <c r="BH90" s="218"/>
      <c r="BI90" s="218"/>
      <c r="BJ90" s="218"/>
      <c r="BK90" s="218"/>
      <c r="BL90" s="218"/>
      <c r="BM90" s="218"/>
      <c r="BN90" s="218"/>
      <c r="BO90" s="218"/>
      <c r="BP90" s="218"/>
      <c r="BQ90" s="218"/>
      <c r="BR90" s="218"/>
      <c r="BS90" s="218"/>
      <c r="BT90" s="218"/>
      <c r="BU90" s="218"/>
      <c r="BV90" s="218"/>
      <c r="BW90" s="218"/>
      <c r="BX90" s="218"/>
      <c r="BY90" s="218"/>
      <c r="BZ90" s="218"/>
      <c r="CA90" s="218"/>
      <c r="CB90" s="218"/>
      <c r="CC90" s="218"/>
      <c r="CD90" s="218"/>
      <c r="CE90" s="218"/>
      <c r="CF90" s="218"/>
      <c r="CG90" s="218"/>
      <c r="CH90" s="218"/>
      <c r="CI90" s="218"/>
      <c r="CJ90" s="218"/>
      <c r="CK90" s="218"/>
      <c r="CL90" s="218"/>
    </row>
    <row r="91" s="127" customFormat="1" ht="100" customHeight="1" spans="1:90">
      <c r="A91" s="156" t="s">
        <v>58</v>
      </c>
      <c r="B91" s="148" t="s">
        <v>223</v>
      </c>
      <c r="C91" s="148"/>
      <c r="D91" s="148"/>
      <c r="E91" s="149"/>
      <c r="F91" s="149"/>
      <c r="G91" s="149"/>
      <c r="H91" s="149"/>
      <c r="I91" s="149"/>
      <c r="J91" s="148"/>
      <c r="K91" s="178">
        <f t="shared" ref="K91:V91" si="29">SUM(K92:K94)</f>
        <v>31.564</v>
      </c>
      <c r="L91" s="178">
        <f t="shared" si="29"/>
        <v>839</v>
      </c>
      <c r="M91" s="178">
        <f t="shared" si="29"/>
        <v>2792</v>
      </c>
      <c r="N91" s="178">
        <f t="shared" si="29"/>
        <v>1950</v>
      </c>
      <c r="O91" s="178">
        <f t="shared" si="29"/>
        <v>1050</v>
      </c>
      <c r="P91" s="178">
        <f t="shared" si="29"/>
        <v>900</v>
      </c>
      <c r="Q91" s="178">
        <f t="shared" si="29"/>
        <v>0</v>
      </c>
      <c r="R91" s="178">
        <f t="shared" si="29"/>
        <v>0</v>
      </c>
      <c r="S91" s="178">
        <f t="shared" si="29"/>
        <v>0</v>
      </c>
      <c r="T91" s="178">
        <f t="shared" si="29"/>
        <v>0</v>
      </c>
      <c r="U91" s="178">
        <f t="shared" si="29"/>
        <v>0</v>
      </c>
      <c r="V91" s="178">
        <f t="shared" si="29"/>
        <v>0</v>
      </c>
      <c r="W91" s="184"/>
      <c r="X91" s="184"/>
      <c r="Y91" s="184"/>
      <c r="Z91" s="184"/>
      <c r="AA91" s="217"/>
      <c r="AB91" s="217"/>
      <c r="AC91" s="217"/>
      <c r="AD91" s="217"/>
      <c r="AE91" s="217"/>
      <c r="AF91" s="217"/>
      <c r="AG91" s="217"/>
      <c r="AH91" s="218"/>
      <c r="AI91" s="218"/>
      <c r="AJ91" s="218"/>
      <c r="AK91" s="218"/>
      <c r="AL91" s="218"/>
      <c r="AM91" s="218"/>
      <c r="AN91" s="218"/>
      <c r="AO91" s="218"/>
      <c r="AP91" s="218"/>
      <c r="AQ91" s="218"/>
      <c r="AR91" s="218"/>
      <c r="AS91" s="218"/>
      <c r="AT91" s="218"/>
      <c r="AU91" s="218"/>
      <c r="AV91" s="218"/>
      <c r="AW91" s="218"/>
      <c r="AX91" s="218"/>
      <c r="AY91" s="218"/>
      <c r="AZ91" s="218"/>
      <c r="BA91" s="218"/>
      <c r="BB91" s="218"/>
      <c r="BC91" s="218"/>
      <c r="BD91" s="218"/>
      <c r="BE91" s="218"/>
      <c r="BF91" s="218"/>
      <c r="BG91" s="218"/>
      <c r="BH91" s="218"/>
      <c r="BI91" s="218"/>
      <c r="BJ91" s="218"/>
      <c r="BK91" s="218"/>
      <c r="BL91" s="218"/>
      <c r="BM91" s="218"/>
      <c r="BN91" s="218"/>
      <c r="BO91" s="218"/>
      <c r="BP91" s="218"/>
      <c r="BQ91" s="218"/>
      <c r="BR91" s="218"/>
      <c r="BS91" s="218"/>
      <c r="BT91" s="218"/>
      <c r="BU91" s="218"/>
      <c r="BV91" s="218"/>
      <c r="BW91" s="218"/>
      <c r="BX91" s="218"/>
      <c r="BY91" s="218"/>
      <c r="BZ91" s="218"/>
      <c r="CA91" s="218"/>
      <c r="CB91" s="218"/>
      <c r="CC91" s="218"/>
      <c r="CD91" s="218"/>
      <c r="CE91" s="218"/>
      <c r="CF91" s="218"/>
      <c r="CG91" s="218"/>
      <c r="CH91" s="218"/>
      <c r="CI91" s="218"/>
      <c r="CJ91" s="218"/>
      <c r="CK91" s="218"/>
      <c r="CL91" s="218"/>
    </row>
    <row r="92" s="124" customFormat="1" ht="241" customHeight="1" spans="1:91">
      <c r="A92" s="151">
        <v>20</v>
      </c>
      <c r="B92" s="153" t="s">
        <v>341</v>
      </c>
      <c r="C92" s="161">
        <v>2025</v>
      </c>
      <c r="D92" s="153" t="s">
        <v>342</v>
      </c>
      <c r="E92" s="152" t="s">
        <v>123</v>
      </c>
      <c r="F92" s="154" t="s">
        <v>223</v>
      </c>
      <c r="G92" s="154" t="s">
        <v>47</v>
      </c>
      <c r="H92" s="154" t="s">
        <v>343</v>
      </c>
      <c r="I92" s="154" t="s">
        <v>100</v>
      </c>
      <c r="J92" s="153" t="s">
        <v>400</v>
      </c>
      <c r="K92" s="154">
        <v>12.559</v>
      </c>
      <c r="L92" s="154">
        <v>367</v>
      </c>
      <c r="M92" s="154">
        <v>1386</v>
      </c>
      <c r="N92" s="154">
        <v>850</v>
      </c>
      <c r="O92" s="152">
        <v>300</v>
      </c>
      <c r="P92" s="175">
        <v>550</v>
      </c>
      <c r="Q92" s="175"/>
      <c r="R92" s="175"/>
      <c r="S92" s="175"/>
      <c r="T92" s="175"/>
      <c r="U92" s="175"/>
      <c r="V92" s="175"/>
      <c r="W92" s="152" t="s">
        <v>345</v>
      </c>
      <c r="X92" s="152" t="s">
        <v>346</v>
      </c>
      <c r="Y92" s="152" t="s">
        <v>72</v>
      </c>
      <c r="Z92" s="152" t="s">
        <v>54</v>
      </c>
      <c r="AA92" s="152" t="s">
        <v>55</v>
      </c>
      <c r="AB92" s="167" t="s">
        <v>347</v>
      </c>
      <c r="AC92" s="167" t="s">
        <v>229</v>
      </c>
      <c r="AD92" s="175" t="s">
        <v>402</v>
      </c>
      <c r="AE92" s="152" t="s">
        <v>403</v>
      </c>
      <c r="AF92" s="152" t="s">
        <v>367</v>
      </c>
      <c r="AH92" s="134"/>
      <c r="AI92" s="134"/>
      <c r="AJ92" s="134"/>
      <c r="AK92" s="134"/>
      <c r="AL92" s="134"/>
      <c r="AM92" s="134"/>
      <c r="AN92" s="134"/>
      <c r="AO92" s="134"/>
      <c r="AP92" s="134"/>
      <c r="AQ92" s="134"/>
      <c r="AR92" s="134"/>
      <c r="AS92" s="134"/>
      <c r="AT92" s="134"/>
      <c r="AU92" s="134"/>
      <c r="AV92" s="134"/>
      <c r="AW92" s="134"/>
      <c r="AX92" s="134"/>
      <c r="AY92" s="134"/>
      <c r="AZ92" s="134"/>
      <c r="BA92" s="134"/>
      <c r="BB92" s="134"/>
      <c r="BC92" s="134"/>
      <c r="BD92" s="134"/>
      <c r="BE92" s="134"/>
      <c r="BF92" s="134"/>
      <c r="BG92" s="134"/>
      <c r="BH92" s="134"/>
      <c r="BI92" s="134"/>
      <c r="BJ92" s="134"/>
      <c r="BK92" s="134"/>
      <c r="BL92" s="134"/>
      <c r="BM92" s="134"/>
      <c r="BN92" s="134"/>
      <c r="BO92" s="134"/>
      <c r="BP92" s="134"/>
      <c r="BQ92" s="134"/>
      <c r="BR92" s="134"/>
      <c r="BS92" s="134"/>
      <c r="BT92" s="134"/>
      <c r="BU92" s="134"/>
      <c r="BV92" s="134"/>
      <c r="BW92" s="134"/>
      <c r="BX92" s="134"/>
      <c r="BY92" s="134"/>
      <c r="BZ92" s="134"/>
      <c r="CA92" s="134"/>
      <c r="CB92" s="134"/>
      <c r="CC92" s="134"/>
      <c r="CD92" s="134"/>
      <c r="CE92" s="134"/>
      <c r="CF92" s="134"/>
      <c r="CG92" s="134"/>
      <c r="CH92" s="134"/>
      <c r="CI92" s="134"/>
      <c r="CJ92" s="134"/>
      <c r="CK92" s="134"/>
      <c r="CL92" s="134"/>
      <c r="CM92" s="213"/>
    </row>
    <row r="93" s="124" customFormat="1" ht="241" customHeight="1" spans="1:91">
      <c r="A93" s="151">
        <v>21</v>
      </c>
      <c r="B93" s="153" t="s">
        <v>348</v>
      </c>
      <c r="C93" s="161">
        <v>2025</v>
      </c>
      <c r="D93" s="153" t="s">
        <v>349</v>
      </c>
      <c r="E93" s="152" t="s">
        <v>123</v>
      </c>
      <c r="F93" s="154" t="s">
        <v>223</v>
      </c>
      <c r="G93" s="154" t="s">
        <v>47</v>
      </c>
      <c r="H93" s="154" t="s">
        <v>350</v>
      </c>
      <c r="I93" s="154" t="s">
        <v>100</v>
      </c>
      <c r="J93" s="153" t="s">
        <v>351</v>
      </c>
      <c r="K93" s="154">
        <v>12.405</v>
      </c>
      <c r="L93" s="152">
        <v>122</v>
      </c>
      <c r="M93" s="152">
        <v>441</v>
      </c>
      <c r="N93" s="154">
        <v>450</v>
      </c>
      <c r="O93" s="152">
        <v>100</v>
      </c>
      <c r="P93" s="175">
        <v>350</v>
      </c>
      <c r="Q93" s="175"/>
      <c r="R93" s="175"/>
      <c r="S93" s="175"/>
      <c r="T93" s="175"/>
      <c r="U93" s="175"/>
      <c r="V93" s="175"/>
      <c r="W93" s="152" t="s">
        <v>325</v>
      </c>
      <c r="X93" s="152" t="s">
        <v>326</v>
      </c>
      <c r="Y93" s="152" t="s">
        <v>72</v>
      </c>
      <c r="Z93" s="152" t="s">
        <v>54</v>
      </c>
      <c r="AA93" s="152" t="s">
        <v>55</v>
      </c>
      <c r="AB93" s="167" t="s">
        <v>352</v>
      </c>
      <c r="AC93" s="167" t="s">
        <v>229</v>
      </c>
      <c r="AD93" s="175" t="s">
        <v>402</v>
      </c>
      <c r="AE93" s="152" t="s">
        <v>403</v>
      </c>
      <c r="AF93" s="152" t="s">
        <v>367</v>
      </c>
      <c r="AH93" s="134"/>
      <c r="AI93" s="134"/>
      <c r="AJ93" s="134"/>
      <c r="AK93" s="134"/>
      <c r="AL93" s="134"/>
      <c r="AM93" s="134"/>
      <c r="AN93" s="134"/>
      <c r="AO93" s="134"/>
      <c r="AP93" s="134"/>
      <c r="AQ93" s="134"/>
      <c r="AR93" s="134"/>
      <c r="AS93" s="134"/>
      <c r="AT93" s="134"/>
      <c r="AU93" s="134"/>
      <c r="AV93" s="134"/>
      <c r="AW93" s="134"/>
      <c r="AX93" s="134"/>
      <c r="AY93" s="134"/>
      <c r="AZ93" s="134"/>
      <c r="BA93" s="134"/>
      <c r="BB93" s="134"/>
      <c r="BC93" s="134"/>
      <c r="BD93" s="134"/>
      <c r="BE93" s="134"/>
      <c r="BF93" s="134"/>
      <c r="BG93" s="134"/>
      <c r="BH93" s="134"/>
      <c r="BI93" s="134"/>
      <c r="BJ93" s="134"/>
      <c r="BK93" s="134"/>
      <c r="BL93" s="134"/>
      <c r="BM93" s="134"/>
      <c r="BN93" s="134"/>
      <c r="BO93" s="134"/>
      <c r="BP93" s="134"/>
      <c r="BQ93" s="134"/>
      <c r="BR93" s="134"/>
      <c r="BS93" s="134"/>
      <c r="BT93" s="134"/>
      <c r="BU93" s="134"/>
      <c r="BV93" s="134"/>
      <c r="BW93" s="134"/>
      <c r="BX93" s="134"/>
      <c r="BY93" s="134"/>
      <c r="BZ93" s="134"/>
      <c r="CA93" s="134"/>
      <c r="CB93" s="134"/>
      <c r="CC93" s="134"/>
      <c r="CD93" s="134"/>
      <c r="CE93" s="134"/>
      <c r="CF93" s="134"/>
      <c r="CG93" s="134"/>
      <c r="CH93" s="134"/>
      <c r="CI93" s="134"/>
      <c r="CJ93" s="134"/>
      <c r="CK93" s="134"/>
      <c r="CL93" s="134"/>
      <c r="CM93" s="213"/>
    </row>
    <row r="94" s="124" customFormat="1" ht="241" customHeight="1" spans="1:91">
      <c r="A94" s="151">
        <v>22</v>
      </c>
      <c r="B94" s="153" t="s">
        <v>353</v>
      </c>
      <c r="C94" s="161">
        <v>2025</v>
      </c>
      <c r="D94" s="153" t="s">
        <v>406</v>
      </c>
      <c r="E94" s="152" t="s">
        <v>123</v>
      </c>
      <c r="F94" s="154" t="s">
        <v>223</v>
      </c>
      <c r="G94" s="154" t="s">
        <v>47</v>
      </c>
      <c r="H94" s="154" t="s">
        <v>355</v>
      </c>
      <c r="I94" s="154" t="s">
        <v>100</v>
      </c>
      <c r="J94" s="153" t="s">
        <v>356</v>
      </c>
      <c r="K94" s="154">
        <v>6.6</v>
      </c>
      <c r="L94" s="152">
        <v>350</v>
      </c>
      <c r="M94" s="154">
        <v>965</v>
      </c>
      <c r="N94" s="152">
        <v>650</v>
      </c>
      <c r="O94" s="152">
        <v>650</v>
      </c>
      <c r="P94" s="175"/>
      <c r="Q94" s="175"/>
      <c r="R94" s="175"/>
      <c r="S94" s="175"/>
      <c r="T94" s="175"/>
      <c r="U94" s="175"/>
      <c r="V94" s="175"/>
      <c r="W94" s="152" t="s">
        <v>317</v>
      </c>
      <c r="X94" s="152" t="s">
        <v>318</v>
      </c>
      <c r="Y94" s="152" t="s">
        <v>72</v>
      </c>
      <c r="Z94" s="152" t="s">
        <v>54</v>
      </c>
      <c r="AA94" s="152" t="s">
        <v>55</v>
      </c>
      <c r="AB94" s="167" t="s">
        <v>401</v>
      </c>
      <c r="AC94" s="167" t="s">
        <v>229</v>
      </c>
      <c r="AD94" s="175" t="s">
        <v>402</v>
      </c>
      <c r="AE94" s="152" t="s">
        <v>403</v>
      </c>
      <c r="AF94" s="233" t="s">
        <v>312</v>
      </c>
      <c r="AH94" s="134"/>
      <c r="AI94" s="134"/>
      <c r="AJ94" s="134"/>
      <c r="AK94" s="134"/>
      <c r="AL94" s="134"/>
      <c r="AM94" s="134"/>
      <c r="AN94" s="134"/>
      <c r="AO94" s="134"/>
      <c r="AP94" s="134"/>
      <c r="AQ94" s="134"/>
      <c r="AR94" s="134"/>
      <c r="AS94" s="134"/>
      <c r="AT94" s="134"/>
      <c r="AU94" s="134"/>
      <c r="AV94" s="134"/>
      <c r="AW94" s="134"/>
      <c r="AX94" s="134"/>
      <c r="AY94" s="134"/>
      <c r="AZ94" s="134"/>
      <c r="BA94" s="134"/>
      <c r="BB94" s="134"/>
      <c r="BC94" s="134"/>
      <c r="BD94" s="134"/>
      <c r="BE94" s="134"/>
      <c r="BF94" s="134"/>
      <c r="BG94" s="134"/>
      <c r="BH94" s="134"/>
      <c r="BI94" s="134"/>
      <c r="BJ94" s="134"/>
      <c r="BK94" s="134"/>
      <c r="BL94" s="134"/>
      <c r="BM94" s="134"/>
      <c r="BN94" s="134"/>
      <c r="BO94" s="134"/>
      <c r="BP94" s="134"/>
      <c r="BQ94" s="134"/>
      <c r="BR94" s="134"/>
      <c r="BS94" s="134"/>
      <c r="BT94" s="134"/>
      <c r="BU94" s="134"/>
      <c r="BV94" s="134"/>
      <c r="BW94" s="134"/>
      <c r="BX94" s="134"/>
      <c r="BY94" s="134"/>
      <c r="BZ94" s="134"/>
      <c r="CA94" s="134"/>
      <c r="CB94" s="134"/>
      <c r="CC94" s="134"/>
      <c r="CD94" s="134"/>
      <c r="CE94" s="134"/>
      <c r="CF94" s="134"/>
      <c r="CG94" s="134"/>
      <c r="CH94" s="134"/>
      <c r="CI94" s="134"/>
      <c r="CJ94" s="134"/>
      <c r="CK94" s="134"/>
      <c r="CL94" s="134"/>
      <c r="CM94" s="213"/>
    </row>
    <row r="95" s="127" customFormat="1" ht="100" customHeight="1" spans="1:90">
      <c r="A95" s="156" t="s">
        <v>58</v>
      </c>
      <c r="B95" s="148" t="s">
        <v>230</v>
      </c>
      <c r="C95" s="148"/>
      <c r="D95" s="148"/>
      <c r="E95" s="149"/>
      <c r="F95" s="149"/>
      <c r="G95" s="149"/>
      <c r="H95" s="149"/>
      <c r="I95" s="149"/>
      <c r="J95" s="148"/>
      <c r="K95" s="178"/>
      <c r="L95" s="178"/>
      <c r="M95" s="178"/>
      <c r="N95" s="178"/>
      <c r="O95" s="178"/>
      <c r="P95" s="178"/>
      <c r="Q95" s="178"/>
      <c r="R95" s="178"/>
      <c r="S95" s="178"/>
      <c r="T95" s="178"/>
      <c r="U95" s="178"/>
      <c r="V95" s="178"/>
      <c r="W95" s="184"/>
      <c r="X95" s="184"/>
      <c r="Y95" s="184"/>
      <c r="Z95" s="184"/>
      <c r="AA95" s="217"/>
      <c r="AB95" s="217"/>
      <c r="AC95" s="217"/>
      <c r="AD95" s="217"/>
      <c r="AE95" s="217"/>
      <c r="AF95" s="217"/>
      <c r="AG95" s="217"/>
      <c r="AH95" s="218"/>
      <c r="AI95" s="218"/>
      <c r="AJ95" s="218"/>
      <c r="AK95" s="218"/>
      <c r="AL95" s="218"/>
      <c r="AM95" s="218"/>
      <c r="AN95" s="218"/>
      <c r="AO95" s="218"/>
      <c r="AP95" s="218"/>
      <c r="AQ95" s="218"/>
      <c r="AR95" s="218"/>
      <c r="AS95" s="218"/>
      <c r="AT95" s="218"/>
      <c r="AU95" s="218"/>
      <c r="AV95" s="218"/>
      <c r="AW95" s="218"/>
      <c r="AX95" s="218"/>
      <c r="AY95" s="218"/>
      <c r="AZ95" s="218"/>
      <c r="BA95" s="218"/>
      <c r="BB95" s="218"/>
      <c r="BC95" s="218"/>
      <c r="BD95" s="218"/>
      <c r="BE95" s="218"/>
      <c r="BF95" s="218"/>
      <c r="BG95" s="218"/>
      <c r="BH95" s="218"/>
      <c r="BI95" s="218"/>
      <c r="BJ95" s="218"/>
      <c r="BK95" s="218"/>
      <c r="BL95" s="218"/>
      <c r="BM95" s="218"/>
      <c r="BN95" s="218"/>
      <c r="BO95" s="218"/>
      <c r="BP95" s="218"/>
      <c r="BQ95" s="218"/>
      <c r="BR95" s="218"/>
      <c r="BS95" s="218"/>
      <c r="BT95" s="218"/>
      <c r="BU95" s="218"/>
      <c r="BV95" s="218"/>
      <c r="BW95" s="218"/>
      <c r="BX95" s="218"/>
      <c r="BY95" s="218"/>
      <c r="BZ95" s="218"/>
      <c r="CA95" s="218"/>
      <c r="CB95" s="218"/>
      <c r="CC95" s="218"/>
      <c r="CD95" s="218"/>
      <c r="CE95" s="218"/>
      <c r="CF95" s="218"/>
      <c r="CG95" s="218"/>
      <c r="CH95" s="218"/>
      <c r="CI95" s="218"/>
      <c r="CJ95" s="218"/>
      <c r="CK95" s="218"/>
      <c r="CL95" s="218"/>
    </row>
    <row r="96" s="127" customFormat="1" ht="100" customHeight="1" spans="1:90">
      <c r="A96" s="156" t="s">
        <v>58</v>
      </c>
      <c r="B96" s="148" t="s">
        <v>231</v>
      </c>
      <c r="C96" s="148"/>
      <c r="D96" s="148"/>
      <c r="E96" s="149"/>
      <c r="F96" s="149"/>
      <c r="G96" s="149"/>
      <c r="H96" s="149"/>
      <c r="I96" s="149"/>
      <c r="J96" s="148"/>
      <c r="K96" s="178"/>
      <c r="L96" s="178"/>
      <c r="M96" s="178"/>
      <c r="N96" s="178"/>
      <c r="O96" s="178"/>
      <c r="P96" s="178"/>
      <c r="Q96" s="178"/>
      <c r="R96" s="178"/>
      <c r="S96" s="178"/>
      <c r="T96" s="178"/>
      <c r="U96" s="178"/>
      <c r="V96" s="178"/>
      <c r="W96" s="184"/>
      <c r="X96" s="184"/>
      <c r="Y96" s="184"/>
      <c r="Z96" s="184"/>
      <c r="AA96" s="217"/>
      <c r="AB96" s="217"/>
      <c r="AC96" s="217"/>
      <c r="AD96" s="217"/>
      <c r="AE96" s="217"/>
      <c r="AF96" s="217"/>
      <c r="AG96" s="217"/>
      <c r="AH96" s="218"/>
      <c r="AI96" s="218"/>
      <c r="AJ96" s="218"/>
      <c r="AK96" s="218"/>
      <c r="AL96" s="218"/>
      <c r="AM96" s="218"/>
      <c r="AN96" s="218"/>
      <c r="AO96" s="218"/>
      <c r="AP96" s="218"/>
      <c r="AQ96" s="218"/>
      <c r="AR96" s="218"/>
      <c r="AS96" s="218"/>
      <c r="AT96" s="218"/>
      <c r="AU96" s="218"/>
      <c r="AV96" s="218"/>
      <c r="AW96" s="218"/>
      <c r="AX96" s="218"/>
      <c r="AY96" s="218"/>
      <c r="AZ96" s="218"/>
      <c r="BA96" s="218"/>
      <c r="BB96" s="218"/>
      <c r="BC96" s="218"/>
      <c r="BD96" s="218"/>
      <c r="BE96" s="218"/>
      <c r="BF96" s="218"/>
      <c r="BG96" s="218"/>
      <c r="BH96" s="218"/>
      <c r="BI96" s="218"/>
      <c r="BJ96" s="218"/>
      <c r="BK96" s="218"/>
      <c r="BL96" s="218"/>
      <c r="BM96" s="218"/>
      <c r="BN96" s="218"/>
      <c r="BO96" s="218"/>
      <c r="BP96" s="218"/>
      <c r="BQ96" s="218"/>
      <c r="BR96" s="218"/>
      <c r="BS96" s="218"/>
      <c r="BT96" s="218"/>
      <c r="BU96" s="218"/>
      <c r="BV96" s="218"/>
      <c r="BW96" s="218"/>
      <c r="BX96" s="218"/>
      <c r="BY96" s="218"/>
      <c r="BZ96" s="218"/>
      <c r="CA96" s="218"/>
      <c r="CB96" s="218"/>
      <c r="CC96" s="218"/>
      <c r="CD96" s="218"/>
      <c r="CE96" s="218"/>
      <c r="CF96" s="218"/>
      <c r="CG96" s="218"/>
      <c r="CH96" s="218"/>
      <c r="CI96" s="218"/>
      <c r="CJ96" s="218"/>
      <c r="CK96" s="218"/>
      <c r="CL96" s="218"/>
    </row>
    <row r="97" s="127" customFormat="1" ht="100" customHeight="1" spans="1:90">
      <c r="A97" s="149" t="s">
        <v>41</v>
      </c>
      <c r="B97" s="148" t="s">
        <v>232</v>
      </c>
      <c r="C97" s="148"/>
      <c r="D97" s="148"/>
      <c r="E97" s="149"/>
      <c r="F97" s="149"/>
      <c r="G97" s="149"/>
      <c r="H97" s="149"/>
      <c r="I97" s="149"/>
      <c r="J97" s="148"/>
      <c r="K97" s="178">
        <f t="shared" ref="K97:V97" si="30">K98+K99+K100+K101+K102+K103</f>
        <v>0</v>
      </c>
      <c r="L97" s="178">
        <f t="shared" si="30"/>
        <v>0</v>
      </c>
      <c r="M97" s="178">
        <f t="shared" si="30"/>
        <v>0</v>
      </c>
      <c r="N97" s="178">
        <f t="shared" si="30"/>
        <v>0</v>
      </c>
      <c r="O97" s="178">
        <f t="shared" si="30"/>
        <v>0</v>
      </c>
      <c r="P97" s="178">
        <f t="shared" si="30"/>
        <v>0</v>
      </c>
      <c r="Q97" s="178">
        <f t="shared" si="30"/>
        <v>0</v>
      </c>
      <c r="R97" s="178">
        <f t="shared" si="30"/>
        <v>0</v>
      </c>
      <c r="S97" s="178">
        <f t="shared" si="30"/>
        <v>0</v>
      </c>
      <c r="T97" s="178">
        <f t="shared" si="30"/>
        <v>0</v>
      </c>
      <c r="U97" s="178">
        <f t="shared" si="30"/>
        <v>0</v>
      </c>
      <c r="V97" s="178">
        <f t="shared" si="30"/>
        <v>0</v>
      </c>
      <c r="W97" s="184"/>
      <c r="X97" s="184"/>
      <c r="Y97" s="184"/>
      <c r="Z97" s="184"/>
      <c r="AA97" s="217"/>
      <c r="AB97" s="217"/>
      <c r="AC97" s="217"/>
      <c r="AD97" s="217"/>
      <c r="AE97" s="217"/>
      <c r="AF97" s="217"/>
      <c r="AG97" s="217"/>
      <c r="AH97" s="218"/>
      <c r="AI97" s="218"/>
      <c r="AJ97" s="218"/>
      <c r="AK97" s="218"/>
      <c r="AL97" s="218"/>
      <c r="AM97" s="218"/>
      <c r="AN97" s="218"/>
      <c r="AO97" s="218"/>
      <c r="AP97" s="218"/>
      <c r="AQ97" s="218"/>
      <c r="AR97" s="218"/>
      <c r="AS97" s="218"/>
      <c r="AT97" s="218"/>
      <c r="AU97" s="218"/>
      <c r="AV97" s="218"/>
      <c r="AW97" s="218"/>
      <c r="AX97" s="218"/>
      <c r="AY97" s="218"/>
      <c r="AZ97" s="218"/>
      <c r="BA97" s="218"/>
      <c r="BB97" s="218"/>
      <c r="BC97" s="218"/>
      <c r="BD97" s="218"/>
      <c r="BE97" s="218"/>
      <c r="BF97" s="218"/>
      <c r="BG97" s="218"/>
      <c r="BH97" s="218"/>
      <c r="BI97" s="218"/>
      <c r="BJ97" s="218"/>
      <c r="BK97" s="218"/>
      <c r="BL97" s="218"/>
      <c r="BM97" s="218"/>
      <c r="BN97" s="218"/>
      <c r="BO97" s="218"/>
      <c r="BP97" s="218"/>
      <c r="BQ97" s="218"/>
      <c r="BR97" s="218"/>
      <c r="BS97" s="218"/>
      <c r="BT97" s="218"/>
      <c r="BU97" s="218"/>
      <c r="BV97" s="218"/>
      <c r="BW97" s="218"/>
      <c r="BX97" s="218"/>
      <c r="BY97" s="218"/>
      <c r="BZ97" s="218"/>
      <c r="CA97" s="218"/>
      <c r="CB97" s="218"/>
      <c r="CC97" s="218"/>
      <c r="CD97" s="218"/>
      <c r="CE97" s="218"/>
      <c r="CF97" s="218"/>
      <c r="CG97" s="218"/>
      <c r="CH97" s="218"/>
      <c r="CI97" s="218"/>
      <c r="CJ97" s="218"/>
      <c r="CK97" s="218"/>
      <c r="CL97" s="218"/>
    </row>
    <row r="98" s="127" customFormat="1" ht="100" customHeight="1" spans="1:90">
      <c r="A98" s="156" t="s">
        <v>58</v>
      </c>
      <c r="B98" s="148" t="s">
        <v>233</v>
      </c>
      <c r="C98" s="148"/>
      <c r="D98" s="148"/>
      <c r="E98" s="149"/>
      <c r="F98" s="149"/>
      <c r="G98" s="149"/>
      <c r="H98" s="149"/>
      <c r="I98" s="149"/>
      <c r="J98" s="148"/>
      <c r="K98" s="178"/>
      <c r="L98" s="178"/>
      <c r="M98" s="178"/>
      <c r="N98" s="178"/>
      <c r="O98" s="178"/>
      <c r="P98" s="178"/>
      <c r="Q98" s="178"/>
      <c r="R98" s="178"/>
      <c r="S98" s="178"/>
      <c r="T98" s="178"/>
      <c r="U98" s="178"/>
      <c r="V98" s="178"/>
      <c r="W98" s="184"/>
      <c r="X98" s="184"/>
      <c r="Y98" s="184"/>
      <c r="Z98" s="184"/>
      <c r="AA98" s="217"/>
      <c r="AB98" s="217"/>
      <c r="AC98" s="217"/>
      <c r="AD98" s="217"/>
      <c r="AE98" s="217"/>
      <c r="AF98" s="217"/>
      <c r="AG98" s="217"/>
      <c r="AH98" s="218"/>
      <c r="AI98" s="218"/>
      <c r="AJ98" s="218"/>
      <c r="AK98" s="218"/>
      <c r="AL98" s="218"/>
      <c r="AM98" s="218"/>
      <c r="AN98" s="218"/>
      <c r="AO98" s="218"/>
      <c r="AP98" s="218"/>
      <c r="AQ98" s="218"/>
      <c r="AR98" s="218"/>
      <c r="AS98" s="218"/>
      <c r="AT98" s="218"/>
      <c r="AU98" s="218"/>
      <c r="AV98" s="218"/>
      <c r="AW98" s="218"/>
      <c r="AX98" s="218"/>
      <c r="AY98" s="218"/>
      <c r="AZ98" s="218"/>
      <c r="BA98" s="218"/>
      <c r="BB98" s="218"/>
      <c r="BC98" s="218"/>
      <c r="BD98" s="218"/>
      <c r="BE98" s="218"/>
      <c r="BF98" s="218"/>
      <c r="BG98" s="218"/>
      <c r="BH98" s="218"/>
      <c r="BI98" s="218"/>
      <c r="BJ98" s="218"/>
      <c r="BK98" s="218"/>
      <c r="BL98" s="218"/>
      <c r="BM98" s="218"/>
      <c r="BN98" s="218"/>
      <c r="BO98" s="218"/>
      <c r="BP98" s="218"/>
      <c r="BQ98" s="218"/>
      <c r="BR98" s="218"/>
      <c r="BS98" s="218"/>
      <c r="BT98" s="218"/>
      <c r="BU98" s="218"/>
      <c r="BV98" s="218"/>
      <c r="BW98" s="218"/>
      <c r="BX98" s="218"/>
      <c r="BY98" s="218"/>
      <c r="BZ98" s="218"/>
      <c r="CA98" s="218"/>
      <c r="CB98" s="218"/>
      <c r="CC98" s="218"/>
      <c r="CD98" s="218"/>
      <c r="CE98" s="218"/>
      <c r="CF98" s="218"/>
      <c r="CG98" s="218"/>
      <c r="CH98" s="218"/>
      <c r="CI98" s="218"/>
      <c r="CJ98" s="218"/>
      <c r="CK98" s="218"/>
      <c r="CL98" s="218"/>
    </row>
    <row r="99" s="127" customFormat="1" ht="100" customHeight="1" spans="1:90">
      <c r="A99" s="156" t="s">
        <v>58</v>
      </c>
      <c r="B99" s="148" t="s">
        <v>234</v>
      </c>
      <c r="C99" s="148"/>
      <c r="D99" s="148"/>
      <c r="E99" s="149"/>
      <c r="F99" s="149"/>
      <c r="G99" s="149"/>
      <c r="H99" s="149"/>
      <c r="I99" s="149"/>
      <c r="J99" s="148"/>
      <c r="K99" s="178"/>
      <c r="L99" s="178"/>
      <c r="M99" s="178"/>
      <c r="N99" s="178"/>
      <c r="O99" s="178"/>
      <c r="P99" s="178"/>
      <c r="Q99" s="178"/>
      <c r="R99" s="178"/>
      <c r="S99" s="178"/>
      <c r="T99" s="178"/>
      <c r="U99" s="178"/>
      <c r="V99" s="178"/>
      <c r="W99" s="184"/>
      <c r="X99" s="184"/>
      <c r="Y99" s="184"/>
      <c r="Z99" s="184"/>
      <c r="AA99" s="217"/>
      <c r="AB99" s="217"/>
      <c r="AC99" s="217"/>
      <c r="AD99" s="217"/>
      <c r="AE99" s="217"/>
      <c r="AF99" s="217"/>
      <c r="AG99" s="217"/>
      <c r="AH99" s="218"/>
      <c r="AI99" s="218"/>
      <c r="AJ99" s="218"/>
      <c r="AK99" s="218"/>
      <c r="AL99" s="218"/>
      <c r="AM99" s="218"/>
      <c r="AN99" s="218"/>
      <c r="AO99" s="218"/>
      <c r="AP99" s="218"/>
      <c r="AQ99" s="218"/>
      <c r="AR99" s="218"/>
      <c r="AS99" s="218"/>
      <c r="AT99" s="218"/>
      <c r="AU99" s="218"/>
      <c r="AV99" s="218"/>
      <c r="AW99" s="218"/>
      <c r="AX99" s="218"/>
      <c r="AY99" s="218"/>
      <c r="AZ99" s="218"/>
      <c r="BA99" s="218"/>
      <c r="BB99" s="218"/>
      <c r="BC99" s="218"/>
      <c r="BD99" s="218"/>
      <c r="BE99" s="218"/>
      <c r="BF99" s="218"/>
      <c r="BG99" s="218"/>
      <c r="BH99" s="218"/>
      <c r="BI99" s="218"/>
      <c r="BJ99" s="218"/>
      <c r="BK99" s="218"/>
      <c r="BL99" s="218"/>
      <c r="BM99" s="218"/>
      <c r="BN99" s="218"/>
      <c r="BO99" s="218"/>
      <c r="BP99" s="218"/>
      <c r="BQ99" s="218"/>
      <c r="BR99" s="218"/>
      <c r="BS99" s="218"/>
      <c r="BT99" s="218"/>
      <c r="BU99" s="218"/>
      <c r="BV99" s="218"/>
      <c r="BW99" s="218"/>
      <c r="BX99" s="218"/>
      <c r="BY99" s="218"/>
      <c r="BZ99" s="218"/>
      <c r="CA99" s="218"/>
      <c r="CB99" s="218"/>
      <c r="CC99" s="218"/>
      <c r="CD99" s="218"/>
      <c r="CE99" s="218"/>
      <c r="CF99" s="218"/>
      <c r="CG99" s="218"/>
      <c r="CH99" s="218"/>
      <c r="CI99" s="218"/>
      <c r="CJ99" s="218"/>
      <c r="CK99" s="218"/>
      <c r="CL99" s="218"/>
    </row>
    <row r="100" s="127" customFormat="1" ht="100" customHeight="1" spans="1:90">
      <c r="A100" s="156" t="s">
        <v>58</v>
      </c>
      <c r="B100" s="148" t="s">
        <v>235</v>
      </c>
      <c r="C100" s="148"/>
      <c r="D100" s="148"/>
      <c r="E100" s="149"/>
      <c r="F100" s="149"/>
      <c r="G100" s="149"/>
      <c r="H100" s="149"/>
      <c r="I100" s="149"/>
      <c r="J100" s="148"/>
      <c r="K100" s="178"/>
      <c r="L100" s="178"/>
      <c r="M100" s="178"/>
      <c r="N100" s="178"/>
      <c r="O100" s="178"/>
      <c r="P100" s="178"/>
      <c r="Q100" s="178"/>
      <c r="R100" s="178"/>
      <c r="S100" s="178"/>
      <c r="T100" s="178"/>
      <c r="U100" s="178"/>
      <c r="V100" s="178"/>
      <c r="W100" s="184"/>
      <c r="X100" s="184"/>
      <c r="Y100" s="184"/>
      <c r="Z100" s="184"/>
      <c r="AA100" s="217"/>
      <c r="AB100" s="217"/>
      <c r="AC100" s="217"/>
      <c r="AD100" s="217"/>
      <c r="AE100" s="217"/>
      <c r="AF100" s="217"/>
      <c r="AG100" s="217"/>
      <c r="AH100" s="218"/>
      <c r="AI100" s="218"/>
      <c r="AJ100" s="218"/>
      <c r="AK100" s="218"/>
      <c r="AL100" s="218"/>
      <c r="AM100" s="218"/>
      <c r="AN100" s="218"/>
      <c r="AO100" s="218"/>
      <c r="AP100" s="218"/>
      <c r="AQ100" s="218"/>
      <c r="AR100" s="218"/>
      <c r="AS100" s="218"/>
      <c r="AT100" s="218"/>
      <c r="AU100" s="218"/>
      <c r="AV100" s="218"/>
      <c r="AW100" s="218"/>
      <c r="AX100" s="218"/>
      <c r="AY100" s="218"/>
      <c r="AZ100" s="218"/>
      <c r="BA100" s="218"/>
      <c r="BB100" s="218"/>
      <c r="BC100" s="218"/>
      <c r="BD100" s="218"/>
      <c r="BE100" s="218"/>
      <c r="BF100" s="218"/>
      <c r="BG100" s="218"/>
      <c r="BH100" s="218"/>
      <c r="BI100" s="218"/>
      <c r="BJ100" s="218"/>
      <c r="BK100" s="218"/>
      <c r="BL100" s="218"/>
      <c r="BM100" s="218"/>
      <c r="BN100" s="218"/>
      <c r="BO100" s="218"/>
      <c r="BP100" s="218"/>
      <c r="BQ100" s="218"/>
      <c r="BR100" s="218"/>
      <c r="BS100" s="218"/>
      <c r="BT100" s="218"/>
      <c r="BU100" s="218"/>
      <c r="BV100" s="218"/>
      <c r="BW100" s="218"/>
      <c r="BX100" s="218"/>
      <c r="BY100" s="218"/>
      <c r="BZ100" s="218"/>
      <c r="CA100" s="218"/>
      <c r="CB100" s="218"/>
      <c r="CC100" s="218"/>
      <c r="CD100" s="218"/>
      <c r="CE100" s="218"/>
      <c r="CF100" s="218"/>
      <c r="CG100" s="218"/>
      <c r="CH100" s="218"/>
      <c r="CI100" s="218"/>
      <c r="CJ100" s="218"/>
      <c r="CK100" s="218"/>
      <c r="CL100" s="218"/>
    </row>
    <row r="101" s="127" customFormat="1" ht="100" customHeight="1" spans="1:90">
      <c r="A101" s="156" t="s">
        <v>58</v>
      </c>
      <c r="B101" s="148" t="s">
        <v>236</v>
      </c>
      <c r="C101" s="148"/>
      <c r="D101" s="148"/>
      <c r="E101" s="149"/>
      <c r="F101" s="149"/>
      <c r="G101" s="149"/>
      <c r="H101" s="149"/>
      <c r="I101" s="149"/>
      <c r="J101" s="148"/>
      <c r="K101" s="178"/>
      <c r="L101" s="178"/>
      <c r="M101" s="178"/>
      <c r="N101" s="178"/>
      <c r="O101" s="178"/>
      <c r="P101" s="178"/>
      <c r="Q101" s="178"/>
      <c r="R101" s="178"/>
      <c r="S101" s="178"/>
      <c r="T101" s="178"/>
      <c r="U101" s="178"/>
      <c r="V101" s="178"/>
      <c r="W101" s="184"/>
      <c r="X101" s="184"/>
      <c r="Y101" s="184"/>
      <c r="Z101" s="184"/>
      <c r="AA101" s="217"/>
      <c r="AB101" s="217"/>
      <c r="AC101" s="217"/>
      <c r="AD101" s="217"/>
      <c r="AE101" s="217"/>
      <c r="AF101" s="217"/>
      <c r="AG101" s="217"/>
      <c r="AH101" s="218"/>
      <c r="AI101" s="218"/>
      <c r="AJ101" s="218"/>
      <c r="AK101" s="218"/>
      <c r="AL101" s="218"/>
      <c r="AM101" s="218"/>
      <c r="AN101" s="218"/>
      <c r="AO101" s="218"/>
      <c r="AP101" s="218"/>
      <c r="AQ101" s="218"/>
      <c r="AR101" s="218"/>
      <c r="AS101" s="218"/>
      <c r="AT101" s="218"/>
      <c r="AU101" s="218"/>
      <c r="AV101" s="218"/>
      <c r="AW101" s="218"/>
      <c r="AX101" s="218"/>
      <c r="AY101" s="218"/>
      <c r="AZ101" s="218"/>
      <c r="BA101" s="218"/>
      <c r="BB101" s="218"/>
      <c r="BC101" s="218"/>
      <c r="BD101" s="218"/>
      <c r="BE101" s="218"/>
      <c r="BF101" s="218"/>
      <c r="BG101" s="218"/>
      <c r="BH101" s="218"/>
      <c r="BI101" s="218"/>
      <c r="BJ101" s="218"/>
      <c r="BK101" s="218"/>
      <c r="BL101" s="218"/>
      <c r="BM101" s="218"/>
      <c r="BN101" s="218"/>
      <c r="BO101" s="218"/>
      <c r="BP101" s="218"/>
      <c r="BQ101" s="218"/>
      <c r="BR101" s="218"/>
      <c r="BS101" s="218"/>
      <c r="BT101" s="218"/>
      <c r="BU101" s="218"/>
      <c r="BV101" s="218"/>
      <c r="BW101" s="218"/>
      <c r="BX101" s="218"/>
      <c r="BY101" s="218"/>
      <c r="BZ101" s="218"/>
      <c r="CA101" s="218"/>
      <c r="CB101" s="218"/>
      <c r="CC101" s="218"/>
      <c r="CD101" s="218"/>
      <c r="CE101" s="218"/>
      <c r="CF101" s="218"/>
      <c r="CG101" s="218"/>
      <c r="CH101" s="218"/>
      <c r="CI101" s="218"/>
      <c r="CJ101" s="218"/>
      <c r="CK101" s="218"/>
      <c r="CL101" s="218"/>
    </row>
    <row r="102" s="127" customFormat="1" ht="100" customHeight="1" spans="1:90">
      <c r="A102" s="156" t="s">
        <v>58</v>
      </c>
      <c r="B102" s="148" t="s">
        <v>237</v>
      </c>
      <c r="C102" s="148"/>
      <c r="D102" s="148"/>
      <c r="E102" s="149"/>
      <c r="F102" s="149"/>
      <c r="G102" s="149"/>
      <c r="H102" s="149"/>
      <c r="I102" s="149"/>
      <c r="J102" s="148"/>
      <c r="K102" s="178"/>
      <c r="L102" s="178"/>
      <c r="M102" s="178"/>
      <c r="N102" s="178"/>
      <c r="O102" s="178"/>
      <c r="P102" s="178"/>
      <c r="Q102" s="178"/>
      <c r="R102" s="178"/>
      <c r="S102" s="178"/>
      <c r="T102" s="178"/>
      <c r="U102" s="178"/>
      <c r="V102" s="178"/>
      <c r="W102" s="184"/>
      <c r="X102" s="184"/>
      <c r="Y102" s="184"/>
      <c r="Z102" s="184"/>
      <c r="AA102" s="217"/>
      <c r="AB102" s="217"/>
      <c r="AC102" s="217"/>
      <c r="AD102" s="217"/>
      <c r="AE102" s="217"/>
      <c r="AF102" s="217"/>
      <c r="AG102" s="217"/>
      <c r="AH102" s="218"/>
      <c r="AI102" s="218"/>
      <c r="AJ102" s="218"/>
      <c r="AK102" s="218"/>
      <c r="AL102" s="218"/>
      <c r="AM102" s="218"/>
      <c r="AN102" s="218"/>
      <c r="AO102" s="218"/>
      <c r="AP102" s="218"/>
      <c r="AQ102" s="218"/>
      <c r="AR102" s="218"/>
      <c r="AS102" s="218"/>
      <c r="AT102" s="218"/>
      <c r="AU102" s="218"/>
      <c r="AV102" s="218"/>
      <c r="AW102" s="218"/>
      <c r="AX102" s="218"/>
      <c r="AY102" s="218"/>
      <c r="AZ102" s="218"/>
      <c r="BA102" s="218"/>
      <c r="BB102" s="218"/>
      <c r="BC102" s="218"/>
      <c r="BD102" s="218"/>
      <c r="BE102" s="218"/>
      <c r="BF102" s="218"/>
      <c r="BG102" s="218"/>
      <c r="BH102" s="218"/>
      <c r="BI102" s="218"/>
      <c r="BJ102" s="218"/>
      <c r="BK102" s="218"/>
      <c r="BL102" s="218"/>
      <c r="BM102" s="218"/>
      <c r="BN102" s="218"/>
      <c r="BO102" s="218"/>
      <c r="BP102" s="218"/>
      <c r="BQ102" s="218"/>
      <c r="BR102" s="218"/>
      <c r="BS102" s="218"/>
      <c r="BT102" s="218"/>
      <c r="BU102" s="218"/>
      <c r="BV102" s="218"/>
      <c r="BW102" s="218"/>
      <c r="BX102" s="218"/>
      <c r="BY102" s="218"/>
      <c r="BZ102" s="218"/>
      <c r="CA102" s="218"/>
      <c r="CB102" s="218"/>
      <c r="CC102" s="218"/>
      <c r="CD102" s="218"/>
      <c r="CE102" s="218"/>
      <c r="CF102" s="218"/>
      <c r="CG102" s="218"/>
      <c r="CH102" s="218"/>
      <c r="CI102" s="218"/>
      <c r="CJ102" s="218"/>
      <c r="CK102" s="218"/>
      <c r="CL102" s="218"/>
    </row>
    <row r="103" s="127" customFormat="1" ht="100" customHeight="1" spans="1:90">
      <c r="A103" s="156" t="s">
        <v>58</v>
      </c>
      <c r="B103" s="148" t="s">
        <v>238</v>
      </c>
      <c r="C103" s="148"/>
      <c r="D103" s="148"/>
      <c r="E103" s="149"/>
      <c r="F103" s="149"/>
      <c r="G103" s="149"/>
      <c r="H103" s="149"/>
      <c r="I103" s="149"/>
      <c r="J103" s="148"/>
      <c r="K103" s="178"/>
      <c r="L103" s="178"/>
      <c r="M103" s="178"/>
      <c r="N103" s="178"/>
      <c r="O103" s="178"/>
      <c r="P103" s="178"/>
      <c r="Q103" s="178"/>
      <c r="R103" s="178"/>
      <c r="S103" s="178"/>
      <c r="T103" s="178"/>
      <c r="U103" s="178"/>
      <c r="V103" s="178"/>
      <c r="W103" s="184"/>
      <c r="X103" s="184"/>
      <c r="Y103" s="184"/>
      <c r="Z103" s="184"/>
      <c r="AA103" s="217"/>
      <c r="AB103" s="217"/>
      <c r="AC103" s="217"/>
      <c r="AD103" s="217"/>
      <c r="AE103" s="217"/>
      <c r="AF103" s="217"/>
      <c r="AG103" s="217"/>
      <c r="AH103" s="218"/>
      <c r="AI103" s="218"/>
      <c r="AJ103" s="218"/>
      <c r="AK103" s="218"/>
      <c r="AL103" s="218"/>
      <c r="AM103" s="218"/>
      <c r="AN103" s="218"/>
      <c r="AO103" s="218"/>
      <c r="AP103" s="218"/>
      <c r="AQ103" s="218"/>
      <c r="AR103" s="218"/>
      <c r="AS103" s="218"/>
      <c r="AT103" s="218"/>
      <c r="AU103" s="218"/>
      <c r="AV103" s="218"/>
      <c r="AW103" s="218"/>
      <c r="AX103" s="218"/>
      <c r="AY103" s="218"/>
      <c r="AZ103" s="218"/>
      <c r="BA103" s="218"/>
      <c r="BB103" s="218"/>
      <c r="BC103" s="218"/>
      <c r="BD103" s="218"/>
      <c r="BE103" s="218"/>
      <c r="BF103" s="218"/>
      <c r="BG103" s="218"/>
      <c r="BH103" s="218"/>
      <c r="BI103" s="218"/>
      <c r="BJ103" s="218"/>
      <c r="BK103" s="218"/>
      <c r="BL103" s="218"/>
      <c r="BM103" s="218"/>
      <c r="BN103" s="218"/>
      <c r="BO103" s="218"/>
      <c r="BP103" s="218"/>
      <c r="BQ103" s="218"/>
      <c r="BR103" s="218"/>
      <c r="BS103" s="218"/>
      <c r="BT103" s="218"/>
      <c r="BU103" s="218"/>
      <c r="BV103" s="218"/>
      <c r="BW103" s="218"/>
      <c r="BX103" s="218"/>
      <c r="BY103" s="218"/>
      <c r="BZ103" s="218"/>
      <c r="CA103" s="218"/>
      <c r="CB103" s="218"/>
      <c r="CC103" s="218"/>
      <c r="CD103" s="218"/>
      <c r="CE103" s="218"/>
      <c r="CF103" s="218"/>
      <c r="CG103" s="218"/>
      <c r="CH103" s="218"/>
      <c r="CI103" s="218"/>
      <c r="CJ103" s="218"/>
      <c r="CK103" s="218"/>
      <c r="CL103" s="218"/>
    </row>
    <row r="104" s="127" customFormat="1" ht="100" customHeight="1" spans="1:90">
      <c r="A104" s="147" t="s">
        <v>39</v>
      </c>
      <c r="B104" s="148" t="s">
        <v>239</v>
      </c>
      <c r="C104" s="148"/>
      <c r="D104" s="148"/>
      <c r="E104" s="149"/>
      <c r="F104" s="149"/>
      <c r="G104" s="149"/>
      <c r="H104" s="149"/>
      <c r="I104" s="149"/>
      <c r="J104" s="148"/>
      <c r="K104" s="178">
        <f t="shared" ref="K104:V104" si="31">K105</f>
        <v>0</v>
      </c>
      <c r="L104" s="178">
        <f t="shared" si="31"/>
        <v>0</v>
      </c>
      <c r="M104" s="178">
        <f t="shared" si="31"/>
        <v>0</v>
      </c>
      <c r="N104" s="178">
        <f t="shared" si="31"/>
        <v>0</v>
      </c>
      <c r="O104" s="178">
        <f t="shared" si="31"/>
        <v>0</v>
      </c>
      <c r="P104" s="178">
        <f t="shared" si="31"/>
        <v>0</v>
      </c>
      <c r="Q104" s="178">
        <f t="shared" si="31"/>
        <v>0</v>
      </c>
      <c r="R104" s="178">
        <f t="shared" si="31"/>
        <v>0</v>
      </c>
      <c r="S104" s="178">
        <f t="shared" si="31"/>
        <v>0</v>
      </c>
      <c r="T104" s="178">
        <f t="shared" si="31"/>
        <v>0</v>
      </c>
      <c r="U104" s="178">
        <f t="shared" si="31"/>
        <v>0</v>
      </c>
      <c r="V104" s="178">
        <f t="shared" si="31"/>
        <v>0</v>
      </c>
      <c r="W104" s="184"/>
      <c r="X104" s="184"/>
      <c r="Y104" s="184"/>
      <c r="Z104" s="184"/>
      <c r="AA104" s="217"/>
      <c r="AB104" s="217"/>
      <c r="AC104" s="217"/>
      <c r="AD104" s="217"/>
      <c r="AE104" s="217"/>
      <c r="AF104" s="217"/>
      <c r="AG104" s="217"/>
      <c r="AH104" s="218"/>
      <c r="AI104" s="218"/>
      <c r="AJ104" s="218"/>
      <c r="AK104" s="218"/>
      <c r="AL104" s="218"/>
      <c r="AM104" s="218"/>
      <c r="AN104" s="218"/>
      <c r="AO104" s="218"/>
      <c r="AP104" s="218"/>
      <c r="AQ104" s="218"/>
      <c r="AR104" s="218"/>
      <c r="AS104" s="218"/>
      <c r="AT104" s="218"/>
      <c r="AU104" s="218"/>
      <c r="AV104" s="218"/>
      <c r="AW104" s="218"/>
      <c r="AX104" s="218"/>
      <c r="AY104" s="218"/>
      <c r="AZ104" s="218"/>
      <c r="BA104" s="218"/>
      <c r="BB104" s="218"/>
      <c r="BC104" s="218"/>
      <c r="BD104" s="218"/>
      <c r="BE104" s="218"/>
      <c r="BF104" s="218"/>
      <c r="BG104" s="218"/>
      <c r="BH104" s="218"/>
      <c r="BI104" s="218"/>
      <c r="BJ104" s="218"/>
      <c r="BK104" s="218"/>
      <c r="BL104" s="218"/>
      <c r="BM104" s="218"/>
      <c r="BN104" s="218"/>
      <c r="BO104" s="218"/>
      <c r="BP104" s="218"/>
      <c r="BQ104" s="218"/>
      <c r="BR104" s="218"/>
      <c r="BS104" s="218"/>
      <c r="BT104" s="218"/>
      <c r="BU104" s="218"/>
      <c r="BV104" s="218"/>
      <c r="BW104" s="218"/>
      <c r="BX104" s="218"/>
      <c r="BY104" s="218"/>
      <c r="BZ104" s="218"/>
      <c r="CA104" s="218"/>
      <c r="CB104" s="218"/>
      <c r="CC104" s="218"/>
      <c r="CD104" s="218"/>
      <c r="CE104" s="218"/>
      <c r="CF104" s="218"/>
      <c r="CG104" s="218"/>
      <c r="CH104" s="218"/>
      <c r="CI104" s="218"/>
      <c r="CJ104" s="218"/>
      <c r="CK104" s="218"/>
      <c r="CL104" s="218"/>
    </row>
    <row r="105" s="127" customFormat="1" ht="100" customHeight="1" spans="1:90">
      <c r="A105" s="147" t="s">
        <v>41</v>
      </c>
      <c r="B105" s="148" t="s">
        <v>239</v>
      </c>
      <c r="C105" s="148"/>
      <c r="D105" s="148"/>
      <c r="E105" s="149"/>
      <c r="F105" s="149"/>
      <c r="G105" s="149"/>
      <c r="H105" s="149"/>
      <c r="I105" s="149"/>
      <c r="J105" s="148"/>
      <c r="K105" s="178">
        <f t="shared" ref="K105:V105" si="32">K106+K107+K108+K109+K110+K111</f>
        <v>0</v>
      </c>
      <c r="L105" s="178">
        <f t="shared" si="32"/>
        <v>0</v>
      </c>
      <c r="M105" s="178">
        <f t="shared" si="32"/>
        <v>0</v>
      </c>
      <c r="N105" s="178">
        <f t="shared" si="32"/>
        <v>0</v>
      </c>
      <c r="O105" s="178">
        <f t="shared" si="32"/>
        <v>0</v>
      </c>
      <c r="P105" s="178">
        <f t="shared" si="32"/>
        <v>0</v>
      </c>
      <c r="Q105" s="178">
        <f t="shared" si="32"/>
        <v>0</v>
      </c>
      <c r="R105" s="178">
        <f t="shared" si="32"/>
        <v>0</v>
      </c>
      <c r="S105" s="178">
        <f t="shared" si="32"/>
        <v>0</v>
      </c>
      <c r="T105" s="178">
        <f t="shared" si="32"/>
        <v>0</v>
      </c>
      <c r="U105" s="178">
        <f t="shared" si="32"/>
        <v>0</v>
      </c>
      <c r="V105" s="178">
        <f t="shared" si="32"/>
        <v>0</v>
      </c>
      <c r="W105" s="184"/>
      <c r="X105" s="184"/>
      <c r="Y105" s="184"/>
      <c r="Z105" s="184"/>
      <c r="AA105" s="217"/>
      <c r="AB105" s="217"/>
      <c r="AC105" s="217"/>
      <c r="AD105" s="217"/>
      <c r="AE105" s="217"/>
      <c r="AF105" s="217"/>
      <c r="AG105" s="217"/>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row>
    <row r="106" s="127" customFormat="1" ht="100" customHeight="1" spans="1:90">
      <c r="A106" s="156" t="s">
        <v>58</v>
      </c>
      <c r="B106" s="148" t="s">
        <v>240</v>
      </c>
      <c r="C106" s="148"/>
      <c r="D106" s="148"/>
      <c r="E106" s="149"/>
      <c r="F106" s="149"/>
      <c r="G106" s="149"/>
      <c r="H106" s="149"/>
      <c r="I106" s="149"/>
      <c r="J106" s="148"/>
      <c r="K106" s="178"/>
      <c r="L106" s="178"/>
      <c r="M106" s="178"/>
      <c r="N106" s="178"/>
      <c r="O106" s="178"/>
      <c r="P106" s="178"/>
      <c r="Q106" s="178"/>
      <c r="R106" s="178"/>
      <c r="S106" s="178"/>
      <c r="T106" s="178"/>
      <c r="U106" s="178"/>
      <c r="V106" s="178"/>
      <c r="W106" s="184"/>
      <c r="X106" s="184"/>
      <c r="Y106" s="184"/>
      <c r="Z106" s="184"/>
      <c r="AA106" s="217"/>
      <c r="AB106" s="217"/>
      <c r="AC106" s="217"/>
      <c r="AD106" s="217"/>
      <c r="AE106" s="217"/>
      <c r="AF106" s="217"/>
      <c r="AG106" s="217"/>
      <c r="AH106" s="218"/>
      <c r="AI106" s="218"/>
      <c r="AJ106" s="218"/>
      <c r="AK106" s="218"/>
      <c r="AL106" s="218"/>
      <c r="AM106" s="218"/>
      <c r="AN106" s="218"/>
      <c r="AO106" s="218"/>
      <c r="AP106" s="218"/>
      <c r="AQ106" s="218"/>
      <c r="AR106" s="218"/>
      <c r="AS106" s="218"/>
      <c r="AT106" s="218"/>
      <c r="AU106" s="218"/>
      <c r="AV106" s="218"/>
      <c r="AW106" s="218"/>
      <c r="AX106" s="218"/>
      <c r="AY106" s="218"/>
      <c r="AZ106" s="218"/>
      <c r="BA106" s="218"/>
      <c r="BB106" s="218"/>
      <c r="BC106" s="218"/>
      <c r="BD106" s="218"/>
      <c r="BE106" s="218"/>
      <c r="BF106" s="218"/>
      <c r="BG106" s="218"/>
      <c r="BH106" s="218"/>
      <c r="BI106" s="218"/>
      <c r="BJ106" s="218"/>
      <c r="BK106" s="218"/>
      <c r="BL106" s="218"/>
      <c r="BM106" s="218"/>
      <c r="BN106" s="218"/>
      <c r="BO106" s="218"/>
      <c r="BP106" s="218"/>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row>
    <row r="107" s="127" customFormat="1" ht="100" customHeight="1" spans="1:90">
      <c r="A107" s="156" t="s">
        <v>58</v>
      </c>
      <c r="B107" s="148" t="s">
        <v>241</v>
      </c>
      <c r="C107" s="148"/>
      <c r="D107" s="148"/>
      <c r="E107" s="149"/>
      <c r="F107" s="149"/>
      <c r="G107" s="149"/>
      <c r="H107" s="149"/>
      <c r="I107" s="149"/>
      <c r="J107" s="148"/>
      <c r="K107" s="178"/>
      <c r="L107" s="178"/>
      <c r="M107" s="178"/>
      <c r="N107" s="178"/>
      <c r="O107" s="178"/>
      <c r="P107" s="178"/>
      <c r="Q107" s="178"/>
      <c r="R107" s="178"/>
      <c r="S107" s="178"/>
      <c r="T107" s="178"/>
      <c r="U107" s="178"/>
      <c r="V107" s="178"/>
      <c r="W107" s="184"/>
      <c r="X107" s="184"/>
      <c r="Y107" s="184"/>
      <c r="Z107" s="184"/>
      <c r="AA107" s="217"/>
      <c r="AB107" s="217"/>
      <c r="AC107" s="217"/>
      <c r="AD107" s="217"/>
      <c r="AE107" s="217"/>
      <c r="AF107" s="217"/>
      <c r="AG107" s="217"/>
      <c r="AH107" s="218"/>
      <c r="AI107" s="218"/>
      <c r="AJ107" s="218"/>
      <c r="AK107" s="218"/>
      <c r="AL107" s="218"/>
      <c r="AM107" s="218"/>
      <c r="AN107" s="218"/>
      <c r="AO107" s="218"/>
      <c r="AP107" s="218"/>
      <c r="AQ107" s="218"/>
      <c r="AR107" s="218"/>
      <c r="AS107" s="218"/>
      <c r="AT107" s="218"/>
      <c r="AU107" s="218"/>
      <c r="AV107" s="218"/>
      <c r="AW107" s="218"/>
      <c r="AX107" s="218"/>
      <c r="AY107" s="218"/>
      <c r="AZ107" s="218"/>
      <c r="BA107" s="218"/>
      <c r="BB107" s="218"/>
      <c r="BC107" s="218"/>
      <c r="BD107" s="218"/>
      <c r="BE107" s="218"/>
      <c r="BF107" s="218"/>
      <c r="BG107" s="218"/>
      <c r="BH107" s="218"/>
      <c r="BI107" s="218"/>
      <c r="BJ107" s="218"/>
      <c r="BK107" s="218"/>
      <c r="BL107" s="218"/>
      <c r="BM107" s="218"/>
      <c r="BN107" s="218"/>
      <c r="BO107" s="218"/>
      <c r="BP107" s="218"/>
      <c r="BQ107" s="218"/>
      <c r="BR107" s="218"/>
      <c r="BS107" s="218"/>
      <c r="BT107" s="218"/>
      <c r="BU107" s="218"/>
      <c r="BV107" s="218"/>
      <c r="BW107" s="218"/>
      <c r="BX107" s="218"/>
      <c r="BY107" s="218"/>
      <c r="BZ107" s="218"/>
      <c r="CA107" s="218"/>
      <c r="CB107" s="218"/>
      <c r="CC107" s="218"/>
      <c r="CD107" s="218"/>
      <c r="CE107" s="218"/>
      <c r="CF107" s="218"/>
      <c r="CG107" s="218"/>
      <c r="CH107" s="218"/>
      <c r="CI107" s="218"/>
      <c r="CJ107" s="218"/>
      <c r="CK107" s="218"/>
      <c r="CL107" s="218"/>
    </row>
    <row r="108" s="127" customFormat="1" ht="100" customHeight="1" spans="1:90">
      <c r="A108" s="156" t="s">
        <v>58</v>
      </c>
      <c r="B108" s="148" t="s">
        <v>242</v>
      </c>
      <c r="C108" s="148"/>
      <c r="D108" s="148"/>
      <c r="E108" s="149"/>
      <c r="F108" s="149"/>
      <c r="G108" s="149"/>
      <c r="H108" s="149"/>
      <c r="I108" s="149"/>
      <c r="J108" s="148"/>
      <c r="K108" s="178"/>
      <c r="L108" s="178"/>
      <c r="M108" s="178"/>
      <c r="N108" s="178"/>
      <c r="O108" s="178"/>
      <c r="P108" s="178"/>
      <c r="Q108" s="178"/>
      <c r="R108" s="178"/>
      <c r="S108" s="178"/>
      <c r="T108" s="178"/>
      <c r="U108" s="178"/>
      <c r="V108" s="178"/>
      <c r="W108" s="184"/>
      <c r="X108" s="184"/>
      <c r="Y108" s="184"/>
      <c r="Z108" s="184"/>
      <c r="AA108" s="217"/>
      <c r="AB108" s="217"/>
      <c r="AC108" s="217"/>
      <c r="AD108" s="217"/>
      <c r="AE108" s="217"/>
      <c r="AF108" s="217"/>
      <c r="AG108" s="217"/>
      <c r="AH108" s="218"/>
      <c r="AI108" s="218"/>
      <c r="AJ108" s="218"/>
      <c r="AK108" s="218"/>
      <c r="AL108" s="218"/>
      <c r="AM108" s="218"/>
      <c r="AN108" s="218"/>
      <c r="AO108" s="218"/>
      <c r="AP108" s="218"/>
      <c r="AQ108" s="218"/>
      <c r="AR108" s="218"/>
      <c r="AS108" s="218"/>
      <c r="AT108" s="218"/>
      <c r="AU108" s="218"/>
      <c r="AV108" s="218"/>
      <c r="AW108" s="218"/>
      <c r="AX108" s="218"/>
      <c r="AY108" s="218"/>
      <c r="AZ108" s="218"/>
      <c r="BA108" s="218"/>
      <c r="BB108" s="218"/>
      <c r="BC108" s="218"/>
      <c r="BD108" s="218"/>
      <c r="BE108" s="218"/>
      <c r="BF108" s="218"/>
      <c r="BG108" s="218"/>
      <c r="BH108" s="218"/>
      <c r="BI108" s="218"/>
      <c r="BJ108" s="218"/>
      <c r="BK108" s="218"/>
      <c r="BL108" s="218"/>
      <c r="BM108" s="218"/>
      <c r="BN108" s="218"/>
      <c r="BO108" s="218"/>
      <c r="BP108" s="218"/>
      <c r="BQ108" s="218"/>
      <c r="BR108" s="218"/>
      <c r="BS108" s="218"/>
      <c r="BT108" s="218"/>
      <c r="BU108" s="218"/>
      <c r="BV108" s="218"/>
      <c r="BW108" s="218"/>
      <c r="BX108" s="218"/>
      <c r="BY108" s="218"/>
      <c r="BZ108" s="218"/>
      <c r="CA108" s="218"/>
      <c r="CB108" s="218"/>
      <c r="CC108" s="218"/>
      <c r="CD108" s="218"/>
      <c r="CE108" s="218"/>
      <c r="CF108" s="218"/>
      <c r="CG108" s="218"/>
      <c r="CH108" s="218"/>
      <c r="CI108" s="218"/>
      <c r="CJ108" s="218"/>
      <c r="CK108" s="218"/>
      <c r="CL108" s="218"/>
    </row>
    <row r="109" s="127" customFormat="1" ht="100" customHeight="1" spans="1:90">
      <c r="A109" s="156" t="s">
        <v>58</v>
      </c>
      <c r="B109" s="148" t="s">
        <v>243</v>
      </c>
      <c r="C109" s="148"/>
      <c r="D109" s="148"/>
      <c r="E109" s="149"/>
      <c r="F109" s="149"/>
      <c r="G109" s="149"/>
      <c r="H109" s="149"/>
      <c r="I109" s="149"/>
      <c r="J109" s="148"/>
      <c r="K109" s="178"/>
      <c r="L109" s="178"/>
      <c r="M109" s="178"/>
      <c r="N109" s="178"/>
      <c r="O109" s="178"/>
      <c r="P109" s="178"/>
      <c r="Q109" s="178"/>
      <c r="R109" s="178"/>
      <c r="S109" s="178"/>
      <c r="T109" s="178"/>
      <c r="U109" s="178"/>
      <c r="V109" s="178"/>
      <c r="W109" s="184"/>
      <c r="X109" s="184"/>
      <c r="Y109" s="184"/>
      <c r="Z109" s="184"/>
      <c r="AA109" s="217"/>
      <c r="AB109" s="217"/>
      <c r="AC109" s="217"/>
      <c r="AD109" s="217"/>
      <c r="AE109" s="217"/>
      <c r="AF109" s="217"/>
      <c r="AG109" s="217"/>
      <c r="AH109" s="218"/>
      <c r="AI109" s="218"/>
      <c r="AJ109" s="218"/>
      <c r="AK109" s="218"/>
      <c r="AL109" s="218"/>
      <c r="AM109" s="218"/>
      <c r="AN109" s="218"/>
      <c r="AO109" s="218"/>
      <c r="AP109" s="218"/>
      <c r="AQ109" s="218"/>
      <c r="AR109" s="218"/>
      <c r="AS109" s="218"/>
      <c r="AT109" s="218"/>
      <c r="AU109" s="218"/>
      <c r="AV109" s="218"/>
      <c r="AW109" s="218"/>
      <c r="AX109" s="218"/>
      <c r="AY109" s="218"/>
      <c r="AZ109" s="218"/>
      <c r="BA109" s="218"/>
      <c r="BB109" s="218"/>
      <c r="BC109" s="218"/>
      <c r="BD109" s="218"/>
      <c r="BE109" s="218"/>
      <c r="BF109" s="218"/>
      <c r="BG109" s="218"/>
      <c r="BH109" s="218"/>
      <c r="BI109" s="218"/>
      <c r="BJ109" s="218"/>
      <c r="BK109" s="218"/>
      <c r="BL109" s="218"/>
      <c r="BM109" s="218"/>
      <c r="BN109" s="218"/>
      <c r="BO109" s="218"/>
      <c r="BP109" s="218"/>
      <c r="BQ109" s="218"/>
      <c r="BR109" s="218"/>
      <c r="BS109" s="218"/>
      <c r="BT109" s="218"/>
      <c r="BU109" s="218"/>
      <c r="BV109" s="218"/>
      <c r="BW109" s="218"/>
      <c r="BX109" s="218"/>
      <c r="BY109" s="218"/>
      <c r="BZ109" s="218"/>
      <c r="CA109" s="218"/>
      <c r="CB109" s="218"/>
      <c r="CC109" s="218"/>
      <c r="CD109" s="218"/>
      <c r="CE109" s="218"/>
      <c r="CF109" s="218"/>
      <c r="CG109" s="218"/>
      <c r="CH109" s="218"/>
      <c r="CI109" s="218"/>
      <c r="CJ109" s="218"/>
      <c r="CK109" s="218"/>
      <c r="CL109" s="218"/>
    </row>
    <row r="110" s="127" customFormat="1" ht="100" customHeight="1" spans="1:90">
      <c r="A110" s="156" t="s">
        <v>58</v>
      </c>
      <c r="B110" s="148" t="s">
        <v>244</v>
      </c>
      <c r="C110" s="148"/>
      <c r="D110" s="148"/>
      <c r="E110" s="149"/>
      <c r="F110" s="149"/>
      <c r="G110" s="149"/>
      <c r="H110" s="149"/>
      <c r="I110" s="149"/>
      <c r="J110" s="148"/>
      <c r="K110" s="178"/>
      <c r="L110" s="178"/>
      <c r="M110" s="178"/>
      <c r="N110" s="178"/>
      <c r="O110" s="178"/>
      <c r="P110" s="178"/>
      <c r="Q110" s="178"/>
      <c r="R110" s="178"/>
      <c r="S110" s="178"/>
      <c r="T110" s="178"/>
      <c r="U110" s="178"/>
      <c r="V110" s="178"/>
      <c r="W110" s="184"/>
      <c r="X110" s="184"/>
      <c r="Y110" s="184"/>
      <c r="Z110" s="184"/>
      <c r="AA110" s="217"/>
      <c r="AB110" s="217"/>
      <c r="AC110" s="217"/>
      <c r="AD110" s="217"/>
      <c r="AE110" s="217"/>
      <c r="AF110" s="217"/>
      <c r="AG110" s="217"/>
      <c r="AH110" s="218"/>
      <c r="AI110" s="218"/>
      <c r="AJ110" s="218"/>
      <c r="AK110" s="218"/>
      <c r="AL110" s="218"/>
      <c r="AM110" s="218"/>
      <c r="AN110" s="218"/>
      <c r="AO110" s="218"/>
      <c r="AP110" s="218"/>
      <c r="AQ110" s="218"/>
      <c r="AR110" s="218"/>
      <c r="AS110" s="218"/>
      <c r="AT110" s="218"/>
      <c r="AU110" s="218"/>
      <c r="AV110" s="218"/>
      <c r="AW110" s="218"/>
      <c r="AX110" s="218"/>
      <c r="AY110" s="218"/>
      <c r="AZ110" s="218"/>
      <c r="BA110" s="218"/>
      <c r="BB110" s="218"/>
      <c r="BC110" s="218"/>
      <c r="BD110" s="218"/>
      <c r="BE110" s="218"/>
      <c r="BF110" s="218"/>
      <c r="BG110" s="218"/>
      <c r="BH110" s="218"/>
      <c r="BI110" s="218"/>
      <c r="BJ110" s="218"/>
      <c r="BK110" s="218"/>
      <c r="BL110" s="218"/>
      <c r="BM110" s="218"/>
      <c r="BN110" s="218"/>
      <c r="BO110" s="218"/>
      <c r="BP110" s="218"/>
      <c r="BQ110" s="218"/>
      <c r="BR110" s="218"/>
      <c r="BS110" s="218"/>
      <c r="BT110" s="218"/>
      <c r="BU110" s="218"/>
      <c r="BV110" s="218"/>
      <c r="BW110" s="218"/>
      <c r="BX110" s="218"/>
      <c r="BY110" s="218"/>
      <c r="BZ110" s="218"/>
      <c r="CA110" s="218"/>
      <c r="CB110" s="218"/>
      <c r="CC110" s="218"/>
      <c r="CD110" s="218"/>
      <c r="CE110" s="218"/>
      <c r="CF110" s="218"/>
      <c r="CG110" s="218"/>
      <c r="CH110" s="218"/>
      <c r="CI110" s="218"/>
      <c r="CJ110" s="218"/>
      <c r="CK110" s="218"/>
      <c r="CL110" s="218"/>
    </row>
    <row r="111" s="127" customFormat="1" ht="100" customHeight="1" spans="1:90">
      <c r="A111" s="156" t="s">
        <v>58</v>
      </c>
      <c r="B111" s="148" t="s">
        <v>245</v>
      </c>
      <c r="C111" s="148"/>
      <c r="D111" s="148"/>
      <c r="E111" s="149"/>
      <c r="F111" s="149"/>
      <c r="G111" s="149"/>
      <c r="H111" s="149"/>
      <c r="I111" s="149"/>
      <c r="J111" s="148"/>
      <c r="K111" s="178"/>
      <c r="L111" s="178"/>
      <c r="M111" s="178"/>
      <c r="N111" s="178"/>
      <c r="O111" s="178"/>
      <c r="P111" s="178"/>
      <c r="Q111" s="178"/>
      <c r="R111" s="178"/>
      <c r="S111" s="178"/>
      <c r="T111" s="178"/>
      <c r="U111" s="178"/>
      <c r="V111" s="178"/>
      <c r="W111" s="184"/>
      <c r="X111" s="184"/>
      <c r="Y111" s="184"/>
      <c r="Z111" s="184"/>
      <c r="AA111" s="217"/>
      <c r="AB111" s="217"/>
      <c r="AC111" s="217"/>
      <c r="AD111" s="217"/>
      <c r="AE111" s="217"/>
      <c r="AF111" s="217"/>
      <c r="AG111" s="217"/>
      <c r="AH111" s="218"/>
      <c r="AI111" s="218"/>
      <c r="AJ111" s="218"/>
      <c r="AK111" s="218"/>
      <c r="AL111" s="218"/>
      <c r="AM111" s="218"/>
      <c r="AN111" s="218"/>
      <c r="AO111" s="218"/>
      <c r="AP111" s="218"/>
      <c r="AQ111" s="218"/>
      <c r="AR111" s="218"/>
      <c r="AS111" s="218"/>
      <c r="AT111" s="218"/>
      <c r="AU111" s="218"/>
      <c r="AV111" s="218"/>
      <c r="AW111" s="218"/>
      <c r="AX111" s="218"/>
      <c r="AY111" s="218"/>
      <c r="AZ111" s="218"/>
      <c r="BA111" s="218"/>
      <c r="BB111" s="218"/>
      <c r="BC111" s="218"/>
      <c r="BD111" s="218"/>
      <c r="BE111" s="218"/>
      <c r="BF111" s="218"/>
      <c r="BG111" s="218"/>
      <c r="BH111" s="218"/>
      <c r="BI111" s="218"/>
      <c r="BJ111" s="218"/>
      <c r="BK111" s="218"/>
      <c r="BL111" s="218"/>
      <c r="BM111" s="218"/>
      <c r="BN111" s="218"/>
      <c r="BO111" s="218"/>
      <c r="BP111" s="218"/>
      <c r="BQ111" s="218"/>
      <c r="BR111" s="218"/>
      <c r="BS111" s="218"/>
      <c r="BT111" s="218"/>
      <c r="BU111" s="218"/>
      <c r="BV111" s="218"/>
      <c r="BW111" s="218"/>
      <c r="BX111" s="218"/>
      <c r="BY111" s="218"/>
      <c r="BZ111" s="218"/>
      <c r="CA111" s="218"/>
      <c r="CB111" s="218"/>
      <c r="CC111" s="218"/>
      <c r="CD111" s="218"/>
      <c r="CE111" s="218"/>
      <c r="CF111" s="218"/>
      <c r="CG111" s="218"/>
      <c r="CH111" s="218"/>
      <c r="CI111" s="218"/>
      <c r="CJ111" s="218"/>
      <c r="CK111" s="218"/>
      <c r="CL111" s="218"/>
    </row>
    <row r="112" s="127" customFormat="1" ht="100" customHeight="1" spans="1:90">
      <c r="A112" s="147" t="s">
        <v>39</v>
      </c>
      <c r="B112" s="148" t="s">
        <v>246</v>
      </c>
      <c r="C112" s="148"/>
      <c r="D112" s="148"/>
      <c r="E112" s="149"/>
      <c r="F112" s="149"/>
      <c r="G112" s="149"/>
      <c r="H112" s="149"/>
      <c r="I112" s="149"/>
      <c r="J112" s="148"/>
      <c r="K112" s="178">
        <f t="shared" ref="K112:V112" si="33">K113+K115+K118</f>
        <v>850</v>
      </c>
      <c r="L112" s="178">
        <f t="shared" si="33"/>
        <v>850</v>
      </c>
      <c r="M112" s="178">
        <f t="shared" si="33"/>
        <v>0</v>
      </c>
      <c r="N112" s="178">
        <f t="shared" si="33"/>
        <v>255</v>
      </c>
      <c r="O112" s="178">
        <f t="shared" si="33"/>
        <v>255</v>
      </c>
      <c r="P112" s="178">
        <f t="shared" si="33"/>
        <v>0</v>
      </c>
      <c r="Q112" s="178">
        <f t="shared" si="33"/>
        <v>0</v>
      </c>
      <c r="R112" s="178">
        <f t="shared" si="33"/>
        <v>0</v>
      </c>
      <c r="S112" s="178">
        <f t="shared" si="33"/>
        <v>0</v>
      </c>
      <c r="T112" s="178">
        <f t="shared" si="33"/>
        <v>0</v>
      </c>
      <c r="U112" s="178">
        <f t="shared" si="33"/>
        <v>0</v>
      </c>
      <c r="V112" s="178">
        <f t="shared" si="33"/>
        <v>0</v>
      </c>
      <c r="W112" s="184"/>
      <c r="X112" s="184"/>
      <c r="Y112" s="184"/>
      <c r="Z112" s="184"/>
      <c r="AA112" s="217"/>
      <c r="AB112" s="217"/>
      <c r="AC112" s="217"/>
      <c r="AD112" s="217"/>
      <c r="AE112" s="217"/>
      <c r="AF112" s="217"/>
      <c r="AG112" s="217"/>
      <c r="AH112" s="218"/>
      <c r="AI112" s="218"/>
      <c r="AJ112" s="218"/>
      <c r="AK112" s="218"/>
      <c r="AL112" s="218"/>
      <c r="AM112" s="218"/>
      <c r="AN112" s="218"/>
      <c r="AO112" s="218"/>
      <c r="AP112" s="218"/>
      <c r="AQ112" s="218"/>
      <c r="AR112" s="218"/>
      <c r="AS112" s="218"/>
      <c r="AT112" s="218"/>
      <c r="AU112" s="218"/>
      <c r="AV112" s="218"/>
      <c r="AW112" s="218"/>
      <c r="AX112" s="218"/>
      <c r="AY112" s="218"/>
      <c r="AZ112" s="218"/>
      <c r="BA112" s="218"/>
      <c r="BB112" s="218"/>
      <c r="BC112" s="218"/>
      <c r="BD112" s="218"/>
      <c r="BE112" s="218"/>
      <c r="BF112" s="218"/>
      <c r="BG112" s="218"/>
      <c r="BH112" s="218"/>
      <c r="BI112" s="218"/>
      <c r="BJ112" s="218"/>
      <c r="BK112" s="218"/>
      <c r="BL112" s="218"/>
      <c r="BM112" s="218"/>
      <c r="BN112" s="218"/>
      <c r="BO112" s="218"/>
      <c r="BP112" s="218"/>
      <c r="BQ112" s="218"/>
      <c r="BR112" s="218"/>
      <c r="BS112" s="218"/>
      <c r="BT112" s="218"/>
      <c r="BU112" s="218"/>
      <c r="BV112" s="218"/>
      <c r="BW112" s="218"/>
      <c r="BX112" s="218"/>
      <c r="BY112" s="218"/>
      <c r="BZ112" s="218"/>
      <c r="CA112" s="218"/>
      <c r="CB112" s="218"/>
      <c r="CC112" s="218"/>
      <c r="CD112" s="218"/>
      <c r="CE112" s="218"/>
      <c r="CF112" s="218"/>
      <c r="CG112" s="218"/>
      <c r="CH112" s="218"/>
      <c r="CI112" s="218"/>
      <c r="CJ112" s="218"/>
      <c r="CK112" s="218"/>
      <c r="CL112" s="218"/>
    </row>
    <row r="113" s="127" customFormat="1" ht="100" customHeight="1" spans="1:90">
      <c r="A113" s="149" t="s">
        <v>41</v>
      </c>
      <c r="B113" s="148" t="s">
        <v>247</v>
      </c>
      <c r="C113" s="148"/>
      <c r="D113" s="148"/>
      <c r="E113" s="149"/>
      <c r="F113" s="149"/>
      <c r="G113" s="149"/>
      <c r="H113" s="149"/>
      <c r="I113" s="149"/>
      <c r="J113" s="148"/>
      <c r="K113" s="178">
        <f t="shared" ref="K113:V113" si="34">K114</f>
        <v>0</v>
      </c>
      <c r="L113" s="178">
        <f t="shared" si="34"/>
        <v>0</v>
      </c>
      <c r="M113" s="178">
        <f t="shared" si="34"/>
        <v>0</v>
      </c>
      <c r="N113" s="178">
        <f t="shared" si="34"/>
        <v>0</v>
      </c>
      <c r="O113" s="178">
        <f t="shared" si="34"/>
        <v>0</v>
      </c>
      <c r="P113" s="178">
        <f t="shared" si="34"/>
        <v>0</v>
      </c>
      <c r="Q113" s="178">
        <f t="shared" si="34"/>
        <v>0</v>
      </c>
      <c r="R113" s="178">
        <f t="shared" si="34"/>
        <v>0</v>
      </c>
      <c r="S113" s="178">
        <f t="shared" si="34"/>
        <v>0</v>
      </c>
      <c r="T113" s="178">
        <f t="shared" si="34"/>
        <v>0</v>
      </c>
      <c r="U113" s="178">
        <f t="shared" si="34"/>
        <v>0</v>
      </c>
      <c r="V113" s="178">
        <f t="shared" si="34"/>
        <v>0</v>
      </c>
      <c r="W113" s="184"/>
      <c r="X113" s="184"/>
      <c r="Y113" s="184"/>
      <c r="Z113" s="184"/>
      <c r="AA113" s="217"/>
      <c r="AB113" s="217"/>
      <c r="AC113" s="217"/>
      <c r="AD113" s="217"/>
      <c r="AE113" s="217"/>
      <c r="AF113" s="217"/>
      <c r="AG113" s="217"/>
      <c r="AH113" s="218"/>
      <c r="AI113" s="218"/>
      <c r="AJ113" s="218"/>
      <c r="AK113" s="218"/>
      <c r="AL113" s="218"/>
      <c r="AM113" s="218"/>
      <c r="AN113" s="218"/>
      <c r="AO113" s="218"/>
      <c r="AP113" s="218"/>
      <c r="AQ113" s="218"/>
      <c r="AR113" s="218"/>
      <c r="AS113" s="218"/>
      <c r="AT113" s="218"/>
      <c r="AU113" s="218"/>
      <c r="AV113" s="218"/>
      <c r="AW113" s="218"/>
      <c r="AX113" s="218"/>
      <c r="AY113" s="218"/>
      <c r="AZ113" s="218"/>
      <c r="BA113" s="218"/>
      <c r="BB113" s="218"/>
      <c r="BC113" s="218"/>
      <c r="BD113" s="218"/>
      <c r="BE113" s="218"/>
      <c r="BF113" s="218"/>
      <c r="BG113" s="218"/>
      <c r="BH113" s="218"/>
      <c r="BI113" s="218"/>
      <c r="BJ113" s="218"/>
      <c r="BK113" s="218"/>
      <c r="BL113" s="218"/>
      <c r="BM113" s="218"/>
      <c r="BN113" s="218"/>
      <c r="BO113" s="218"/>
      <c r="BP113" s="218"/>
      <c r="BQ113" s="218"/>
      <c r="BR113" s="218"/>
      <c r="BS113" s="218"/>
      <c r="BT113" s="218"/>
      <c r="BU113" s="218"/>
      <c r="BV113" s="218"/>
      <c r="BW113" s="218"/>
      <c r="BX113" s="218"/>
      <c r="BY113" s="218"/>
      <c r="BZ113" s="218"/>
      <c r="CA113" s="218"/>
      <c r="CB113" s="218"/>
      <c r="CC113" s="218"/>
      <c r="CD113" s="218"/>
      <c r="CE113" s="218"/>
      <c r="CF113" s="218"/>
      <c r="CG113" s="218"/>
      <c r="CH113" s="218"/>
      <c r="CI113" s="218"/>
      <c r="CJ113" s="218"/>
      <c r="CK113" s="218"/>
      <c r="CL113" s="218"/>
    </row>
    <row r="114" s="127" customFormat="1" ht="100" customHeight="1" spans="1:90">
      <c r="A114" s="156" t="s">
        <v>58</v>
      </c>
      <c r="B114" s="148" t="s">
        <v>248</v>
      </c>
      <c r="C114" s="148"/>
      <c r="D114" s="148"/>
      <c r="E114" s="149"/>
      <c r="F114" s="149"/>
      <c r="G114" s="149"/>
      <c r="H114" s="149"/>
      <c r="I114" s="149"/>
      <c r="J114" s="148"/>
      <c r="K114" s="178"/>
      <c r="L114" s="178"/>
      <c r="M114" s="178"/>
      <c r="N114" s="178"/>
      <c r="O114" s="178"/>
      <c r="P114" s="178"/>
      <c r="Q114" s="178"/>
      <c r="R114" s="178"/>
      <c r="S114" s="178"/>
      <c r="T114" s="178"/>
      <c r="U114" s="178"/>
      <c r="V114" s="178"/>
      <c r="W114" s="184"/>
      <c r="X114" s="184"/>
      <c r="Y114" s="184"/>
      <c r="Z114" s="184"/>
      <c r="AA114" s="217"/>
      <c r="AB114" s="217"/>
      <c r="AC114" s="217"/>
      <c r="AD114" s="217"/>
      <c r="AE114" s="217"/>
      <c r="AF114" s="217"/>
      <c r="AG114" s="217"/>
      <c r="AH114" s="218"/>
      <c r="AI114" s="218"/>
      <c r="AJ114" s="218"/>
      <c r="AK114" s="218"/>
      <c r="AL114" s="218"/>
      <c r="AM114" s="218"/>
      <c r="AN114" s="218"/>
      <c r="AO114" s="218"/>
      <c r="AP114" s="218"/>
      <c r="AQ114" s="218"/>
      <c r="AR114" s="218"/>
      <c r="AS114" s="218"/>
      <c r="AT114" s="218"/>
      <c r="AU114" s="218"/>
      <c r="AV114" s="218"/>
      <c r="AW114" s="218"/>
      <c r="AX114" s="218"/>
      <c r="AY114" s="218"/>
      <c r="AZ114" s="218"/>
      <c r="BA114" s="218"/>
      <c r="BB114" s="218"/>
      <c r="BC114" s="218"/>
      <c r="BD114" s="218"/>
      <c r="BE114" s="218"/>
      <c r="BF114" s="218"/>
      <c r="BG114" s="218"/>
      <c r="BH114" s="218"/>
      <c r="BI114" s="218"/>
      <c r="BJ114" s="218"/>
      <c r="BK114" s="218"/>
      <c r="BL114" s="218"/>
      <c r="BM114" s="218"/>
      <c r="BN114" s="218"/>
      <c r="BO114" s="218"/>
      <c r="BP114" s="218"/>
      <c r="BQ114" s="218"/>
      <c r="BR114" s="218"/>
      <c r="BS114" s="218"/>
      <c r="BT114" s="218"/>
      <c r="BU114" s="218"/>
      <c r="BV114" s="218"/>
      <c r="BW114" s="218"/>
      <c r="BX114" s="218"/>
      <c r="BY114" s="218"/>
      <c r="BZ114" s="218"/>
      <c r="CA114" s="218"/>
      <c r="CB114" s="218"/>
      <c r="CC114" s="218"/>
      <c r="CD114" s="218"/>
      <c r="CE114" s="218"/>
      <c r="CF114" s="218"/>
      <c r="CG114" s="218"/>
      <c r="CH114" s="218"/>
      <c r="CI114" s="218"/>
      <c r="CJ114" s="218"/>
      <c r="CK114" s="218"/>
      <c r="CL114" s="218"/>
    </row>
    <row r="115" s="127" customFormat="1" ht="100" customHeight="1" spans="1:90">
      <c r="A115" s="149" t="s">
        <v>41</v>
      </c>
      <c r="B115" s="148" t="s">
        <v>249</v>
      </c>
      <c r="C115" s="148"/>
      <c r="D115" s="148"/>
      <c r="E115" s="149"/>
      <c r="F115" s="149"/>
      <c r="G115" s="149"/>
      <c r="H115" s="149"/>
      <c r="I115" s="149"/>
      <c r="J115" s="148"/>
      <c r="K115" s="178">
        <f t="shared" ref="K115:V115" si="35">K116</f>
        <v>850</v>
      </c>
      <c r="L115" s="178">
        <f t="shared" si="35"/>
        <v>850</v>
      </c>
      <c r="M115" s="178">
        <f t="shared" si="35"/>
        <v>0</v>
      </c>
      <c r="N115" s="178">
        <f t="shared" si="35"/>
        <v>255</v>
      </c>
      <c r="O115" s="178">
        <f t="shared" si="35"/>
        <v>255</v>
      </c>
      <c r="P115" s="178">
        <f t="shared" si="35"/>
        <v>0</v>
      </c>
      <c r="Q115" s="178">
        <f t="shared" si="35"/>
        <v>0</v>
      </c>
      <c r="R115" s="178">
        <f t="shared" si="35"/>
        <v>0</v>
      </c>
      <c r="S115" s="178">
        <f t="shared" si="35"/>
        <v>0</v>
      </c>
      <c r="T115" s="178">
        <f t="shared" si="35"/>
        <v>0</v>
      </c>
      <c r="U115" s="178">
        <f t="shared" si="35"/>
        <v>0</v>
      </c>
      <c r="V115" s="178">
        <f t="shared" si="35"/>
        <v>0</v>
      </c>
      <c r="W115" s="184"/>
      <c r="X115" s="184"/>
      <c r="Y115" s="184"/>
      <c r="Z115" s="184"/>
      <c r="AA115" s="217"/>
      <c r="AB115" s="217"/>
      <c r="AC115" s="217"/>
      <c r="AD115" s="217"/>
      <c r="AE115" s="217"/>
      <c r="AF115" s="217"/>
      <c r="AG115" s="217"/>
      <c r="AH115" s="218"/>
      <c r="AI115" s="218"/>
      <c r="AJ115" s="218"/>
      <c r="AK115" s="218"/>
      <c r="AL115" s="218"/>
      <c r="AM115" s="218"/>
      <c r="AN115" s="218"/>
      <c r="AO115" s="218"/>
      <c r="AP115" s="218"/>
      <c r="AQ115" s="218"/>
      <c r="AR115" s="218"/>
      <c r="AS115" s="218"/>
      <c r="AT115" s="218"/>
      <c r="AU115" s="218"/>
      <c r="AV115" s="218"/>
      <c r="AW115" s="218"/>
      <c r="AX115" s="218"/>
      <c r="AY115" s="218"/>
      <c r="AZ115" s="218"/>
      <c r="BA115" s="218"/>
      <c r="BB115" s="218"/>
      <c r="BC115" s="218"/>
      <c r="BD115" s="218"/>
      <c r="BE115" s="218"/>
      <c r="BF115" s="218"/>
      <c r="BG115" s="218"/>
      <c r="BH115" s="218"/>
      <c r="BI115" s="218"/>
      <c r="BJ115" s="218"/>
      <c r="BK115" s="218"/>
      <c r="BL115" s="218"/>
      <c r="BM115" s="218"/>
      <c r="BN115" s="218"/>
      <c r="BO115" s="218"/>
      <c r="BP115" s="218"/>
      <c r="BQ115" s="218"/>
      <c r="BR115" s="218"/>
      <c r="BS115" s="218"/>
      <c r="BT115" s="218"/>
      <c r="BU115" s="218"/>
      <c r="BV115" s="218"/>
      <c r="BW115" s="218"/>
      <c r="BX115" s="218"/>
      <c r="BY115" s="218"/>
      <c r="BZ115" s="218"/>
      <c r="CA115" s="218"/>
      <c r="CB115" s="218"/>
      <c r="CC115" s="218"/>
      <c r="CD115" s="218"/>
      <c r="CE115" s="218"/>
      <c r="CF115" s="218"/>
      <c r="CG115" s="218"/>
      <c r="CH115" s="218"/>
      <c r="CI115" s="218"/>
      <c r="CJ115" s="218"/>
      <c r="CK115" s="218"/>
      <c r="CL115" s="218"/>
    </row>
    <row r="116" s="127" customFormat="1" ht="100" customHeight="1" spans="1:90">
      <c r="A116" s="156" t="s">
        <v>58</v>
      </c>
      <c r="B116" s="148" t="s">
        <v>250</v>
      </c>
      <c r="C116" s="148"/>
      <c r="D116" s="148"/>
      <c r="E116" s="149"/>
      <c r="F116" s="149"/>
      <c r="G116" s="149"/>
      <c r="H116" s="149"/>
      <c r="I116" s="149"/>
      <c r="J116" s="148"/>
      <c r="K116" s="178">
        <f t="shared" ref="K116:V116" si="36">SUM(K117)</f>
        <v>850</v>
      </c>
      <c r="L116" s="178">
        <f t="shared" si="36"/>
        <v>850</v>
      </c>
      <c r="M116" s="178">
        <f t="shared" si="36"/>
        <v>0</v>
      </c>
      <c r="N116" s="178">
        <f t="shared" si="36"/>
        <v>255</v>
      </c>
      <c r="O116" s="178">
        <f t="shared" si="36"/>
        <v>255</v>
      </c>
      <c r="P116" s="178">
        <f t="shared" si="36"/>
        <v>0</v>
      </c>
      <c r="Q116" s="178">
        <f t="shared" si="36"/>
        <v>0</v>
      </c>
      <c r="R116" s="178">
        <f t="shared" si="36"/>
        <v>0</v>
      </c>
      <c r="S116" s="178">
        <f t="shared" si="36"/>
        <v>0</v>
      </c>
      <c r="T116" s="178">
        <f t="shared" si="36"/>
        <v>0</v>
      </c>
      <c r="U116" s="178">
        <f t="shared" si="36"/>
        <v>0</v>
      </c>
      <c r="V116" s="178">
        <f t="shared" si="36"/>
        <v>0</v>
      </c>
      <c r="W116" s="184"/>
      <c r="X116" s="184"/>
      <c r="Y116" s="184"/>
      <c r="Z116" s="184"/>
      <c r="AA116" s="217"/>
      <c r="AB116" s="217"/>
      <c r="AC116" s="217"/>
      <c r="AD116" s="217"/>
      <c r="AE116" s="217"/>
      <c r="AF116" s="217"/>
      <c r="AG116" s="217"/>
      <c r="AH116" s="218"/>
      <c r="AI116" s="218"/>
      <c r="AJ116" s="218"/>
      <c r="AK116" s="218"/>
      <c r="AL116" s="218"/>
      <c r="AM116" s="218"/>
      <c r="AN116" s="218"/>
      <c r="AO116" s="218"/>
      <c r="AP116" s="218"/>
      <c r="AQ116" s="218"/>
      <c r="AR116" s="218"/>
      <c r="AS116" s="218"/>
      <c r="AT116" s="218"/>
      <c r="AU116" s="218"/>
      <c r="AV116" s="218"/>
      <c r="AW116" s="218"/>
      <c r="AX116" s="218"/>
      <c r="AY116" s="218"/>
      <c r="AZ116" s="218"/>
      <c r="BA116" s="218"/>
      <c r="BB116" s="218"/>
      <c r="BC116" s="218"/>
      <c r="BD116" s="218"/>
      <c r="BE116" s="218"/>
      <c r="BF116" s="218"/>
      <c r="BG116" s="218"/>
      <c r="BH116" s="218"/>
      <c r="BI116" s="218"/>
      <c r="BJ116" s="218"/>
      <c r="BK116" s="218"/>
      <c r="BL116" s="218"/>
      <c r="BM116" s="218"/>
      <c r="BN116" s="218"/>
      <c r="BO116" s="218"/>
      <c r="BP116" s="218"/>
      <c r="BQ116" s="218"/>
      <c r="BR116" s="218"/>
      <c r="BS116" s="218"/>
      <c r="BT116" s="218"/>
      <c r="BU116" s="218"/>
      <c r="BV116" s="218"/>
      <c r="BW116" s="218"/>
      <c r="BX116" s="218"/>
      <c r="BY116" s="218"/>
      <c r="BZ116" s="218"/>
      <c r="CA116" s="218"/>
      <c r="CB116" s="218"/>
      <c r="CC116" s="218"/>
      <c r="CD116" s="218"/>
      <c r="CE116" s="218"/>
      <c r="CF116" s="218"/>
      <c r="CG116" s="218"/>
      <c r="CH116" s="218"/>
      <c r="CI116" s="218"/>
      <c r="CJ116" s="218"/>
      <c r="CK116" s="218"/>
      <c r="CL116" s="218"/>
    </row>
    <row r="117" s="124" customFormat="1" ht="153" customHeight="1" spans="1:91">
      <c r="A117" s="151">
        <v>23</v>
      </c>
      <c r="B117" s="152" t="s">
        <v>251</v>
      </c>
      <c r="C117" s="152">
        <v>2025</v>
      </c>
      <c r="D117" s="167" t="s">
        <v>252</v>
      </c>
      <c r="E117" s="152" t="s">
        <v>246</v>
      </c>
      <c r="F117" s="152" t="s">
        <v>253</v>
      </c>
      <c r="G117" s="152" t="s">
        <v>47</v>
      </c>
      <c r="H117" s="152" t="s">
        <v>48</v>
      </c>
      <c r="I117" s="152" t="s">
        <v>49</v>
      </c>
      <c r="J117" s="167" t="s">
        <v>254</v>
      </c>
      <c r="K117" s="175">
        <v>850</v>
      </c>
      <c r="L117" s="175">
        <v>850</v>
      </c>
      <c r="M117" s="175"/>
      <c r="N117" s="175">
        <v>255</v>
      </c>
      <c r="O117" s="152">
        <v>255</v>
      </c>
      <c r="P117" s="175"/>
      <c r="Q117" s="175"/>
      <c r="R117" s="175"/>
      <c r="S117" s="175"/>
      <c r="T117" s="175"/>
      <c r="U117" s="175"/>
      <c r="V117" s="175"/>
      <c r="W117" s="152" t="s">
        <v>255</v>
      </c>
      <c r="X117" s="152" t="s">
        <v>256</v>
      </c>
      <c r="Y117" s="152" t="s">
        <v>255</v>
      </c>
      <c r="Z117" s="152" t="s">
        <v>256</v>
      </c>
      <c r="AA117" s="152" t="s">
        <v>257</v>
      </c>
      <c r="AB117" s="167" t="s">
        <v>258</v>
      </c>
      <c r="AC117" s="167" t="s">
        <v>259</v>
      </c>
      <c r="AD117" s="175" t="s">
        <v>402</v>
      </c>
      <c r="AE117" s="152" t="s">
        <v>403</v>
      </c>
      <c r="AF117" s="152" t="s">
        <v>367</v>
      </c>
      <c r="AH117" s="134"/>
      <c r="AI117" s="134"/>
      <c r="AJ117" s="134"/>
      <c r="AK117" s="134"/>
      <c r="AL117" s="134"/>
      <c r="AM117" s="134"/>
      <c r="AN117" s="134"/>
      <c r="AO117" s="134"/>
      <c r="AP117" s="134"/>
      <c r="AQ117" s="134"/>
      <c r="AR117" s="134"/>
      <c r="AS117" s="134"/>
      <c r="AT117" s="134"/>
      <c r="AU117" s="134"/>
      <c r="AV117" s="134"/>
      <c r="AW117" s="134"/>
      <c r="AX117" s="134"/>
      <c r="AY117" s="134"/>
      <c r="AZ117" s="134"/>
      <c r="BA117" s="134"/>
      <c r="BB117" s="134"/>
      <c r="BC117" s="134"/>
      <c r="BD117" s="134"/>
      <c r="BE117" s="134"/>
      <c r="BF117" s="134"/>
      <c r="BG117" s="134"/>
      <c r="BH117" s="134"/>
      <c r="BI117" s="134"/>
      <c r="BJ117" s="134"/>
      <c r="BK117" s="134"/>
      <c r="BL117" s="134"/>
      <c r="BM117" s="134"/>
      <c r="BN117" s="134"/>
      <c r="BO117" s="134"/>
      <c r="BP117" s="134"/>
      <c r="BQ117" s="134"/>
      <c r="BR117" s="134"/>
      <c r="BS117" s="134"/>
      <c r="BT117" s="134"/>
      <c r="BU117" s="134"/>
      <c r="BV117" s="134"/>
      <c r="BW117" s="134"/>
      <c r="BX117" s="134"/>
      <c r="BY117" s="134"/>
      <c r="BZ117" s="134"/>
      <c r="CA117" s="134"/>
      <c r="CB117" s="134"/>
      <c r="CC117" s="134"/>
      <c r="CD117" s="134"/>
      <c r="CE117" s="134"/>
      <c r="CF117" s="134"/>
      <c r="CG117" s="134"/>
      <c r="CH117" s="134"/>
      <c r="CI117" s="134"/>
      <c r="CJ117" s="134"/>
      <c r="CK117" s="134"/>
      <c r="CL117" s="134"/>
      <c r="CM117" s="213"/>
    </row>
    <row r="118" s="127" customFormat="1" ht="100" customHeight="1" spans="1:90">
      <c r="A118" s="149" t="s">
        <v>41</v>
      </c>
      <c r="B118" s="148" t="s">
        <v>260</v>
      </c>
      <c r="C118" s="148"/>
      <c r="D118" s="148"/>
      <c r="E118" s="149"/>
      <c r="F118" s="149"/>
      <c r="G118" s="149"/>
      <c r="H118" s="149"/>
      <c r="I118" s="149"/>
      <c r="J118" s="148"/>
      <c r="K118" s="178">
        <f t="shared" ref="K118:V118" si="37">K119</f>
        <v>0</v>
      </c>
      <c r="L118" s="178">
        <f t="shared" si="37"/>
        <v>0</v>
      </c>
      <c r="M118" s="178">
        <f t="shared" si="37"/>
        <v>0</v>
      </c>
      <c r="N118" s="178">
        <f t="shared" si="37"/>
        <v>0</v>
      </c>
      <c r="O118" s="178">
        <f t="shared" si="37"/>
        <v>0</v>
      </c>
      <c r="P118" s="178">
        <f t="shared" si="37"/>
        <v>0</v>
      </c>
      <c r="Q118" s="178">
        <f t="shared" si="37"/>
        <v>0</v>
      </c>
      <c r="R118" s="178">
        <f t="shared" si="37"/>
        <v>0</v>
      </c>
      <c r="S118" s="178">
        <f t="shared" si="37"/>
        <v>0</v>
      </c>
      <c r="T118" s="178">
        <f t="shared" si="37"/>
        <v>0</v>
      </c>
      <c r="U118" s="178">
        <f t="shared" si="37"/>
        <v>0</v>
      </c>
      <c r="V118" s="178">
        <f t="shared" si="37"/>
        <v>0</v>
      </c>
      <c r="W118" s="184"/>
      <c r="X118" s="184"/>
      <c r="Y118" s="184"/>
      <c r="Z118" s="184"/>
      <c r="AA118" s="217"/>
      <c r="AB118" s="217"/>
      <c r="AC118" s="217"/>
      <c r="AD118" s="217"/>
      <c r="AE118" s="217"/>
      <c r="AF118" s="217"/>
      <c r="AG118" s="217"/>
      <c r="AH118" s="218"/>
      <c r="AI118" s="218"/>
      <c r="AJ118" s="218"/>
      <c r="AK118" s="218"/>
      <c r="AL118" s="218"/>
      <c r="AM118" s="218"/>
      <c r="AN118" s="218"/>
      <c r="AO118" s="218"/>
      <c r="AP118" s="218"/>
      <c r="AQ118" s="218"/>
      <c r="AR118" s="218"/>
      <c r="AS118" s="218"/>
      <c r="AT118" s="218"/>
      <c r="AU118" s="218"/>
      <c r="AV118" s="218"/>
      <c r="AW118" s="218"/>
      <c r="AX118" s="218"/>
      <c r="AY118" s="218"/>
      <c r="AZ118" s="218"/>
      <c r="BA118" s="218"/>
      <c r="BB118" s="218"/>
      <c r="BC118" s="218"/>
      <c r="BD118" s="218"/>
      <c r="BE118" s="218"/>
      <c r="BF118" s="218"/>
      <c r="BG118" s="218"/>
      <c r="BH118" s="218"/>
      <c r="BI118" s="218"/>
      <c r="BJ118" s="218"/>
      <c r="BK118" s="218"/>
      <c r="BL118" s="218"/>
      <c r="BM118" s="218"/>
      <c r="BN118" s="218"/>
      <c r="BO118" s="218"/>
      <c r="BP118" s="218"/>
      <c r="BQ118" s="218"/>
      <c r="BR118" s="218"/>
      <c r="BS118" s="218"/>
      <c r="BT118" s="218"/>
      <c r="BU118" s="218"/>
      <c r="BV118" s="218"/>
      <c r="BW118" s="218"/>
      <c r="BX118" s="218"/>
      <c r="BY118" s="218"/>
      <c r="BZ118" s="218"/>
      <c r="CA118" s="218"/>
      <c r="CB118" s="218"/>
      <c r="CC118" s="218"/>
      <c r="CD118" s="218"/>
      <c r="CE118" s="218"/>
      <c r="CF118" s="218"/>
      <c r="CG118" s="218"/>
      <c r="CH118" s="218"/>
      <c r="CI118" s="218"/>
      <c r="CJ118" s="218"/>
      <c r="CK118" s="218"/>
      <c r="CL118" s="218"/>
    </row>
    <row r="119" s="127" customFormat="1" ht="100" customHeight="1" spans="1:90">
      <c r="A119" s="156" t="s">
        <v>58</v>
      </c>
      <c r="B119" s="148" t="s">
        <v>261</v>
      </c>
      <c r="C119" s="148"/>
      <c r="D119" s="148"/>
      <c r="E119" s="149"/>
      <c r="F119" s="149"/>
      <c r="G119" s="149"/>
      <c r="H119" s="149"/>
      <c r="I119" s="149"/>
      <c r="J119" s="148"/>
      <c r="K119" s="178"/>
      <c r="L119" s="178"/>
      <c r="M119" s="178"/>
      <c r="N119" s="178"/>
      <c r="O119" s="178"/>
      <c r="P119" s="178"/>
      <c r="Q119" s="178"/>
      <c r="R119" s="178"/>
      <c r="S119" s="178"/>
      <c r="T119" s="178"/>
      <c r="U119" s="178"/>
      <c r="V119" s="178"/>
      <c r="W119" s="184"/>
      <c r="X119" s="184"/>
      <c r="Y119" s="184"/>
      <c r="Z119" s="184"/>
      <c r="AA119" s="217"/>
      <c r="AB119" s="217"/>
      <c r="AC119" s="217"/>
      <c r="AD119" s="217"/>
      <c r="AE119" s="217"/>
      <c r="AF119" s="217"/>
      <c r="AG119" s="217"/>
      <c r="AH119" s="218"/>
      <c r="AI119" s="218"/>
      <c r="AJ119" s="218"/>
      <c r="AK119" s="218"/>
      <c r="AL119" s="218"/>
      <c r="AM119" s="218"/>
      <c r="AN119" s="218"/>
      <c r="AO119" s="218"/>
      <c r="AP119" s="218"/>
      <c r="AQ119" s="218"/>
      <c r="AR119" s="218"/>
      <c r="AS119" s="218"/>
      <c r="AT119" s="218"/>
      <c r="AU119" s="218"/>
      <c r="AV119" s="218"/>
      <c r="AW119" s="218"/>
      <c r="AX119" s="218"/>
      <c r="AY119" s="218"/>
      <c r="AZ119" s="218"/>
      <c r="BA119" s="218"/>
      <c r="BB119" s="218"/>
      <c r="BC119" s="218"/>
      <c r="BD119" s="218"/>
      <c r="BE119" s="218"/>
      <c r="BF119" s="218"/>
      <c r="BG119" s="218"/>
      <c r="BH119" s="218"/>
      <c r="BI119" s="218"/>
      <c r="BJ119" s="218"/>
      <c r="BK119" s="218"/>
      <c r="BL119" s="218"/>
      <c r="BM119" s="218"/>
      <c r="BN119" s="218"/>
      <c r="BO119" s="218"/>
      <c r="BP119" s="218"/>
      <c r="BQ119" s="218"/>
      <c r="BR119" s="218"/>
      <c r="BS119" s="218"/>
      <c r="BT119" s="218"/>
      <c r="BU119" s="218"/>
      <c r="BV119" s="218"/>
      <c r="BW119" s="218"/>
      <c r="BX119" s="218"/>
      <c r="BY119" s="218"/>
      <c r="BZ119" s="218"/>
      <c r="CA119" s="218"/>
      <c r="CB119" s="218"/>
      <c r="CC119" s="218"/>
      <c r="CD119" s="218"/>
      <c r="CE119" s="218"/>
      <c r="CF119" s="218"/>
      <c r="CG119" s="218"/>
      <c r="CH119" s="218"/>
      <c r="CI119" s="218"/>
      <c r="CJ119" s="218"/>
      <c r="CK119" s="218"/>
      <c r="CL119" s="218"/>
    </row>
    <row r="120" s="127" customFormat="1" ht="100" customHeight="1" spans="1:90">
      <c r="A120" s="147" t="s">
        <v>39</v>
      </c>
      <c r="B120" s="148" t="s">
        <v>262</v>
      </c>
      <c r="C120" s="148"/>
      <c r="D120" s="148"/>
      <c r="E120" s="149"/>
      <c r="F120" s="149"/>
      <c r="G120" s="149"/>
      <c r="H120" s="149"/>
      <c r="I120" s="149"/>
      <c r="J120" s="148"/>
      <c r="K120" s="178">
        <f t="shared" ref="K120:V120" si="38">K121</f>
        <v>0</v>
      </c>
      <c r="L120" s="178">
        <f t="shared" si="38"/>
        <v>0</v>
      </c>
      <c r="M120" s="178">
        <f t="shared" si="38"/>
        <v>0</v>
      </c>
      <c r="N120" s="178">
        <f t="shared" si="38"/>
        <v>0</v>
      </c>
      <c r="O120" s="178">
        <f t="shared" si="38"/>
        <v>0</v>
      </c>
      <c r="P120" s="178">
        <f t="shared" si="38"/>
        <v>0</v>
      </c>
      <c r="Q120" s="178">
        <f t="shared" si="38"/>
        <v>0</v>
      </c>
      <c r="R120" s="178">
        <f t="shared" si="38"/>
        <v>0</v>
      </c>
      <c r="S120" s="178">
        <f t="shared" si="38"/>
        <v>0</v>
      </c>
      <c r="T120" s="178">
        <f t="shared" si="38"/>
        <v>0</v>
      </c>
      <c r="U120" s="178">
        <f t="shared" si="38"/>
        <v>0</v>
      </c>
      <c r="V120" s="178">
        <f t="shared" si="38"/>
        <v>0</v>
      </c>
      <c r="W120" s="184"/>
      <c r="X120" s="184"/>
      <c r="Y120" s="184"/>
      <c r="Z120" s="184"/>
      <c r="AA120" s="217"/>
      <c r="AB120" s="217"/>
      <c r="AC120" s="217"/>
      <c r="AD120" s="217"/>
      <c r="AE120" s="217"/>
      <c r="AF120" s="217"/>
      <c r="AG120" s="217"/>
      <c r="AH120" s="218"/>
      <c r="AI120" s="218"/>
      <c r="AJ120" s="218"/>
      <c r="AK120" s="218"/>
      <c r="AL120" s="218"/>
      <c r="AM120" s="218"/>
      <c r="AN120" s="218"/>
      <c r="AO120" s="218"/>
      <c r="AP120" s="218"/>
      <c r="AQ120" s="218"/>
      <c r="AR120" s="218"/>
      <c r="AS120" s="218"/>
      <c r="AT120" s="218"/>
      <c r="AU120" s="218"/>
      <c r="AV120" s="218"/>
      <c r="AW120" s="218"/>
      <c r="AX120" s="218"/>
      <c r="AY120" s="218"/>
      <c r="AZ120" s="218"/>
      <c r="BA120" s="218"/>
      <c r="BB120" s="218"/>
      <c r="BC120" s="218"/>
      <c r="BD120" s="218"/>
      <c r="BE120" s="218"/>
      <c r="BF120" s="218"/>
      <c r="BG120" s="218"/>
      <c r="BH120" s="218"/>
      <c r="BI120" s="218"/>
      <c r="BJ120" s="218"/>
      <c r="BK120" s="218"/>
      <c r="BL120" s="218"/>
      <c r="BM120" s="218"/>
      <c r="BN120" s="218"/>
      <c r="BO120" s="218"/>
      <c r="BP120" s="218"/>
      <c r="BQ120" s="218"/>
      <c r="BR120" s="218"/>
      <c r="BS120" s="218"/>
      <c r="BT120" s="218"/>
      <c r="BU120" s="218"/>
      <c r="BV120" s="218"/>
      <c r="BW120" s="218"/>
      <c r="BX120" s="218"/>
      <c r="BY120" s="218"/>
      <c r="BZ120" s="218"/>
      <c r="CA120" s="218"/>
      <c r="CB120" s="218"/>
      <c r="CC120" s="218"/>
      <c r="CD120" s="218"/>
      <c r="CE120" s="218"/>
      <c r="CF120" s="218"/>
      <c r="CG120" s="218"/>
      <c r="CH120" s="218"/>
      <c r="CI120" s="218"/>
      <c r="CJ120" s="218"/>
      <c r="CK120" s="218"/>
      <c r="CL120" s="218"/>
    </row>
    <row r="121" s="127" customFormat="1" ht="100" customHeight="1" spans="1:90">
      <c r="A121" s="147" t="s">
        <v>41</v>
      </c>
      <c r="B121" s="148" t="s">
        <v>262</v>
      </c>
      <c r="C121" s="148"/>
      <c r="D121" s="148"/>
      <c r="E121" s="149"/>
      <c r="F121" s="149"/>
      <c r="G121" s="149"/>
      <c r="H121" s="149"/>
      <c r="I121" s="149"/>
      <c r="J121" s="148"/>
      <c r="K121" s="178">
        <f t="shared" ref="K121:V121" si="39">K122</f>
        <v>0</v>
      </c>
      <c r="L121" s="178">
        <f t="shared" si="39"/>
        <v>0</v>
      </c>
      <c r="M121" s="178">
        <f t="shared" si="39"/>
        <v>0</v>
      </c>
      <c r="N121" s="178">
        <f t="shared" si="39"/>
        <v>0</v>
      </c>
      <c r="O121" s="178">
        <f t="shared" si="39"/>
        <v>0</v>
      </c>
      <c r="P121" s="178">
        <f t="shared" si="39"/>
        <v>0</v>
      </c>
      <c r="Q121" s="178">
        <f t="shared" si="39"/>
        <v>0</v>
      </c>
      <c r="R121" s="178">
        <f t="shared" si="39"/>
        <v>0</v>
      </c>
      <c r="S121" s="178">
        <f t="shared" si="39"/>
        <v>0</v>
      </c>
      <c r="T121" s="178">
        <f t="shared" si="39"/>
        <v>0</v>
      </c>
      <c r="U121" s="178">
        <f t="shared" si="39"/>
        <v>0</v>
      </c>
      <c r="V121" s="178">
        <f t="shared" si="39"/>
        <v>0</v>
      </c>
      <c r="W121" s="184"/>
      <c r="X121" s="184"/>
      <c r="Y121" s="184"/>
      <c r="Z121" s="184"/>
      <c r="AA121" s="217"/>
      <c r="AB121" s="217"/>
      <c r="AC121" s="217"/>
      <c r="AD121" s="217"/>
      <c r="AE121" s="217"/>
      <c r="AF121" s="217"/>
      <c r="AG121" s="217"/>
      <c r="AH121" s="218"/>
      <c r="AI121" s="218"/>
      <c r="AJ121" s="218"/>
      <c r="AK121" s="218"/>
      <c r="AL121" s="218"/>
      <c r="AM121" s="218"/>
      <c r="AN121" s="218"/>
      <c r="AO121" s="218"/>
      <c r="AP121" s="218"/>
      <c r="AQ121" s="218"/>
      <c r="AR121" s="218"/>
      <c r="AS121" s="218"/>
      <c r="AT121" s="218"/>
      <c r="AU121" s="218"/>
      <c r="AV121" s="218"/>
      <c r="AW121" s="218"/>
      <c r="AX121" s="218"/>
      <c r="AY121" s="218"/>
      <c r="AZ121" s="218"/>
      <c r="BA121" s="218"/>
      <c r="BB121" s="218"/>
      <c r="BC121" s="218"/>
      <c r="BD121" s="218"/>
      <c r="BE121" s="218"/>
      <c r="BF121" s="218"/>
      <c r="BG121" s="218"/>
      <c r="BH121" s="218"/>
      <c r="BI121" s="218"/>
      <c r="BJ121" s="218"/>
      <c r="BK121" s="218"/>
      <c r="BL121" s="218"/>
      <c r="BM121" s="218"/>
      <c r="BN121" s="218"/>
      <c r="BO121" s="218"/>
      <c r="BP121" s="218"/>
      <c r="BQ121" s="218"/>
      <c r="BR121" s="218"/>
      <c r="BS121" s="218"/>
      <c r="BT121" s="218"/>
      <c r="BU121" s="218"/>
      <c r="BV121" s="218"/>
      <c r="BW121" s="218"/>
      <c r="BX121" s="218"/>
      <c r="BY121" s="218"/>
      <c r="BZ121" s="218"/>
      <c r="CA121" s="218"/>
      <c r="CB121" s="218"/>
      <c r="CC121" s="218"/>
      <c r="CD121" s="218"/>
      <c r="CE121" s="218"/>
      <c r="CF121" s="218"/>
      <c r="CG121" s="218"/>
      <c r="CH121" s="218"/>
      <c r="CI121" s="218"/>
      <c r="CJ121" s="218"/>
      <c r="CK121" s="218"/>
      <c r="CL121" s="218"/>
    </row>
    <row r="122" s="127" customFormat="1" ht="100" customHeight="1" spans="1:90">
      <c r="A122" s="147" t="s">
        <v>58</v>
      </c>
      <c r="B122" s="148" t="s">
        <v>262</v>
      </c>
      <c r="C122" s="148"/>
      <c r="D122" s="148"/>
      <c r="E122" s="149"/>
      <c r="F122" s="149"/>
      <c r="G122" s="149"/>
      <c r="H122" s="149"/>
      <c r="I122" s="149"/>
      <c r="J122" s="148"/>
      <c r="K122" s="178"/>
      <c r="L122" s="178"/>
      <c r="M122" s="178"/>
      <c r="N122" s="178"/>
      <c r="O122" s="178"/>
      <c r="P122" s="178"/>
      <c r="Q122" s="178"/>
      <c r="R122" s="178"/>
      <c r="S122" s="178"/>
      <c r="T122" s="178"/>
      <c r="U122" s="178"/>
      <c r="V122" s="178"/>
      <c r="W122" s="184"/>
      <c r="X122" s="184"/>
      <c r="Y122" s="184"/>
      <c r="Z122" s="184"/>
      <c r="AA122" s="217"/>
      <c r="AB122" s="217"/>
      <c r="AC122" s="217"/>
      <c r="AD122" s="217"/>
      <c r="AE122" s="217"/>
      <c r="AF122" s="217"/>
      <c r="AG122" s="217"/>
      <c r="AH122" s="218"/>
      <c r="AI122" s="218"/>
      <c r="AJ122" s="218"/>
      <c r="AK122" s="218"/>
      <c r="AL122" s="218"/>
      <c r="AM122" s="218"/>
      <c r="AN122" s="218"/>
      <c r="AO122" s="218"/>
      <c r="AP122" s="218"/>
      <c r="AQ122" s="218"/>
      <c r="AR122" s="218"/>
      <c r="AS122" s="218"/>
      <c r="AT122" s="218"/>
      <c r="AU122" s="218"/>
      <c r="AV122" s="218"/>
      <c r="AW122" s="218"/>
      <c r="AX122" s="218"/>
      <c r="AY122" s="218"/>
      <c r="AZ122" s="218"/>
      <c r="BA122" s="218"/>
      <c r="BB122" s="218"/>
      <c r="BC122" s="218"/>
      <c r="BD122" s="218"/>
      <c r="BE122" s="218"/>
      <c r="BF122" s="218"/>
      <c r="BG122" s="218"/>
      <c r="BH122" s="218"/>
      <c r="BI122" s="218"/>
      <c r="BJ122" s="218"/>
      <c r="BK122" s="218"/>
      <c r="BL122" s="218"/>
      <c r="BM122" s="218"/>
      <c r="BN122" s="218"/>
      <c r="BO122" s="218"/>
      <c r="BP122" s="218"/>
      <c r="BQ122" s="218"/>
      <c r="BR122" s="218"/>
      <c r="BS122" s="218"/>
      <c r="BT122" s="218"/>
      <c r="BU122" s="218"/>
      <c r="BV122" s="218"/>
      <c r="BW122" s="218"/>
      <c r="BX122" s="218"/>
      <c r="BY122" s="218"/>
      <c r="BZ122" s="218"/>
      <c r="CA122" s="218"/>
      <c r="CB122" s="218"/>
      <c r="CC122" s="218"/>
      <c r="CD122" s="218"/>
      <c r="CE122" s="218"/>
      <c r="CF122" s="218"/>
      <c r="CG122" s="218"/>
      <c r="CH122" s="218"/>
      <c r="CI122" s="218"/>
      <c r="CJ122" s="218"/>
      <c r="CK122" s="218"/>
      <c r="CL122" s="218"/>
    </row>
    <row r="123" s="127" customFormat="1" ht="100" customHeight="1" spans="1:90">
      <c r="A123" s="147" t="s">
        <v>39</v>
      </c>
      <c r="B123" s="148" t="s">
        <v>79</v>
      </c>
      <c r="C123" s="148"/>
      <c r="D123" s="148"/>
      <c r="E123" s="149"/>
      <c r="F123" s="149"/>
      <c r="G123" s="149"/>
      <c r="H123" s="149"/>
      <c r="I123" s="149"/>
      <c r="J123" s="148"/>
      <c r="K123" s="178">
        <f t="shared" ref="K123:V123" si="40">K124</f>
        <v>3962</v>
      </c>
      <c r="L123" s="178">
        <f t="shared" si="40"/>
        <v>3962</v>
      </c>
      <c r="M123" s="178">
        <f t="shared" si="40"/>
        <v>0</v>
      </c>
      <c r="N123" s="178">
        <f t="shared" si="40"/>
        <v>37</v>
      </c>
      <c r="O123" s="178">
        <f t="shared" si="40"/>
        <v>37</v>
      </c>
      <c r="P123" s="178">
        <f t="shared" si="40"/>
        <v>0</v>
      </c>
      <c r="Q123" s="178">
        <f t="shared" si="40"/>
        <v>0</v>
      </c>
      <c r="R123" s="178">
        <f t="shared" si="40"/>
        <v>0</v>
      </c>
      <c r="S123" s="178">
        <f t="shared" si="40"/>
        <v>0</v>
      </c>
      <c r="T123" s="178">
        <f t="shared" si="40"/>
        <v>0</v>
      </c>
      <c r="U123" s="178">
        <f t="shared" si="40"/>
        <v>0</v>
      </c>
      <c r="V123" s="178">
        <f t="shared" si="40"/>
        <v>0</v>
      </c>
      <c r="W123" s="184"/>
      <c r="X123" s="184"/>
      <c r="Y123" s="184"/>
      <c r="Z123" s="184"/>
      <c r="AA123" s="217"/>
      <c r="AB123" s="217"/>
      <c r="AC123" s="217"/>
      <c r="AD123" s="217"/>
      <c r="AE123" s="217"/>
      <c r="AF123" s="217"/>
      <c r="AG123" s="217"/>
      <c r="AH123" s="218"/>
      <c r="AI123" s="218"/>
      <c r="AJ123" s="218"/>
      <c r="AK123" s="218"/>
      <c r="AL123" s="218"/>
      <c r="AM123" s="218"/>
      <c r="AN123" s="218"/>
      <c r="AO123" s="218"/>
      <c r="AP123" s="218"/>
      <c r="AQ123" s="218"/>
      <c r="AR123" s="218"/>
      <c r="AS123" s="218"/>
      <c r="AT123" s="218"/>
      <c r="AU123" s="218"/>
      <c r="AV123" s="218"/>
      <c r="AW123" s="218"/>
      <c r="AX123" s="218"/>
      <c r="AY123" s="218"/>
      <c r="AZ123" s="218"/>
      <c r="BA123" s="218"/>
      <c r="BB123" s="218"/>
      <c r="BC123" s="218"/>
      <c r="BD123" s="218"/>
      <c r="BE123" s="218"/>
      <c r="BF123" s="218"/>
      <c r="BG123" s="218"/>
      <c r="BH123" s="218"/>
      <c r="BI123" s="218"/>
      <c r="BJ123" s="218"/>
      <c r="BK123" s="218"/>
      <c r="BL123" s="218"/>
      <c r="BM123" s="218"/>
      <c r="BN123" s="218"/>
      <c r="BO123" s="218"/>
      <c r="BP123" s="218"/>
      <c r="BQ123" s="218"/>
      <c r="BR123" s="218"/>
      <c r="BS123" s="218"/>
      <c r="BT123" s="218"/>
      <c r="BU123" s="218"/>
      <c r="BV123" s="218"/>
      <c r="BW123" s="218"/>
      <c r="BX123" s="218"/>
      <c r="BY123" s="218"/>
      <c r="BZ123" s="218"/>
      <c r="CA123" s="218"/>
      <c r="CB123" s="218"/>
      <c r="CC123" s="218"/>
      <c r="CD123" s="218"/>
      <c r="CE123" s="218"/>
      <c r="CF123" s="218"/>
      <c r="CG123" s="218"/>
      <c r="CH123" s="218"/>
      <c r="CI123" s="218"/>
      <c r="CJ123" s="218"/>
      <c r="CK123" s="218"/>
      <c r="CL123" s="218"/>
    </row>
    <row r="124" s="127" customFormat="1" ht="100" customHeight="1" spans="1:90">
      <c r="A124" s="147" t="s">
        <v>41</v>
      </c>
      <c r="B124" s="148" t="s">
        <v>79</v>
      </c>
      <c r="C124" s="148"/>
      <c r="D124" s="148"/>
      <c r="E124" s="149"/>
      <c r="F124" s="149"/>
      <c r="G124" s="149"/>
      <c r="H124" s="149"/>
      <c r="I124" s="149"/>
      <c r="J124" s="148"/>
      <c r="K124" s="178">
        <f t="shared" ref="K124:V124" si="41">K125+K126</f>
        <v>3962</v>
      </c>
      <c r="L124" s="178">
        <f t="shared" si="41"/>
        <v>3962</v>
      </c>
      <c r="M124" s="178">
        <f t="shared" si="41"/>
        <v>0</v>
      </c>
      <c r="N124" s="178">
        <f t="shared" si="41"/>
        <v>37</v>
      </c>
      <c r="O124" s="178">
        <f t="shared" si="41"/>
        <v>37</v>
      </c>
      <c r="P124" s="178">
        <f t="shared" si="41"/>
        <v>0</v>
      </c>
      <c r="Q124" s="178">
        <f t="shared" si="41"/>
        <v>0</v>
      </c>
      <c r="R124" s="178">
        <f t="shared" si="41"/>
        <v>0</v>
      </c>
      <c r="S124" s="178">
        <f t="shared" si="41"/>
        <v>0</v>
      </c>
      <c r="T124" s="178">
        <f t="shared" si="41"/>
        <v>0</v>
      </c>
      <c r="U124" s="178">
        <f t="shared" si="41"/>
        <v>0</v>
      </c>
      <c r="V124" s="178">
        <f t="shared" si="41"/>
        <v>0</v>
      </c>
      <c r="W124" s="216"/>
      <c r="X124" s="184"/>
      <c r="Y124" s="184"/>
      <c r="Z124" s="184"/>
      <c r="AA124" s="217"/>
      <c r="AB124" s="217"/>
      <c r="AC124" s="217"/>
      <c r="AD124" s="217"/>
      <c r="AE124" s="217"/>
      <c r="AF124" s="217"/>
      <c r="AG124" s="217"/>
      <c r="AH124" s="218"/>
      <c r="AI124" s="218"/>
      <c r="AJ124" s="218"/>
      <c r="AK124" s="218"/>
      <c r="AL124" s="218"/>
      <c r="AM124" s="218"/>
      <c r="AN124" s="218"/>
      <c r="AO124" s="218"/>
      <c r="AP124" s="218"/>
      <c r="AQ124" s="218"/>
      <c r="AR124" s="218"/>
      <c r="AS124" s="218"/>
      <c r="AT124" s="218"/>
      <c r="AU124" s="218"/>
      <c r="AV124" s="218"/>
      <c r="AW124" s="218"/>
      <c r="AX124" s="218"/>
      <c r="AY124" s="218"/>
      <c r="AZ124" s="218"/>
      <c r="BA124" s="218"/>
      <c r="BB124" s="218"/>
      <c r="BC124" s="218"/>
      <c r="BD124" s="218"/>
      <c r="BE124" s="218"/>
      <c r="BF124" s="218"/>
      <c r="BG124" s="218"/>
      <c r="BH124" s="218"/>
      <c r="BI124" s="218"/>
      <c r="BJ124" s="218"/>
      <c r="BK124" s="218"/>
      <c r="BL124" s="218"/>
      <c r="BM124" s="218"/>
      <c r="BN124" s="218"/>
      <c r="BO124" s="218"/>
      <c r="BP124" s="218"/>
      <c r="BQ124" s="218"/>
      <c r="BR124" s="218"/>
      <c r="BS124" s="218"/>
      <c r="BT124" s="218"/>
      <c r="BU124" s="218"/>
      <c r="BV124" s="218"/>
      <c r="BW124" s="218"/>
      <c r="BX124" s="218"/>
      <c r="BY124" s="218"/>
      <c r="BZ124" s="218"/>
      <c r="CA124" s="218"/>
      <c r="CB124" s="218"/>
      <c r="CC124" s="218"/>
      <c r="CD124" s="218"/>
      <c r="CE124" s="218"/>
      <c r="CF124" s="218"/>
      <c r="CG124" s="218"/>
      <c r="CH124" s="218"/>
      <c r="CI124" s="218"/>
      <c r="CJ124" s="218"/>
      <c r="CK124" s="218"/>
      <c r="CL124" s="218"/>
    </row>
    <row r="125" s="127" customFormat="1" ht="100" customHeight="1" spans="1:90">
      <c r="A125" s="156" t="s">
        <v>58</v>
      </c>
      <c r="B125" s="148" t="s">
        <v>263</v>
      </c>
      <c r="C125" s="148"/>
      <c r="D125" s="148"/>
      <c r="E125" s="149"/>
      <c r="F125" s="149"/>
      <c r="G125" s="149"/>
      <c r="H125" s="149"/>
      <c r="I125" s="149"/>
      <c r="J125" s="148"/>
      <c r="K125" s="178"/>
      <c r="L125" s="178"/>
      <c r="M125" s="178"/>
      <c r="N125" s="178"/>
      <c r="O125" s="178"/>
      <c r="P125" s="178"/>
      <c r="Q125" s="178"/>
      <c r="R125" s="178"/>
      <c r="S125" s="178"/>
      <c r="T125" s="178"/>
      <c r="U125" s="178"/>
      <c r="V125" s="178"/>
      <c r="W125" s="184"/>
      <c r="X125" s="184"/>
      <c r="Y125" s="184"/>
      <c r="Z125" s="184"/>
      <c r="AA125" s="217"/>
      <c r="AB125" s="217"/>
      <c r="AC125" s="217"/>
      <c r="AD125" s="217"/>
      <c r="AE125" s="217"/>
      <c r="AF125" s="217"/>
      <c r="AG125" s="217"/>
      <c r="AH125" s="218"/>
      <c r="AI125" s="218"/>
      <c r="AJ125" s="218"/>
      <c r="AK125" s="218"/>
      <c r="AL125" s="218"/>
      <c r="AM125" s="218"/>
      <c r="AN125" s="218"/>
      <c r="AO125" s="218"/>
      <c r="AP125" s="218"/>
      <c r="AQ125" s="218"/>
      <c r="AR125" s="218"/>
      <c r="AS125" s="218"/>
      <c r="AT125" s="218"/>
      <c r="AU125" s="218"/>
      <c r="AV125" s="218"/>
      <c r="AW125" s="218"/>
      <c r="AX125" s="218"/>
      <c r="AY125" s="218"/>
      <c r="AZ125" s="218"/>
      <c r="BA125" s="218"/>
      <c r="BB125" s="218"/>
      <c r="BC125" s="218"/>
      <c r="BD125" s="218"/>
      <c r="BE125" s="218"/>
      <c r="BF125" s="218"/>
      <c r="BG125" s="218"/>
      <c r="BH125" s="218"/>
      <c r="BI125" s="218"/>
      <c r="BJ125" s="218"/>
      <c r="BK125" s="218"/>
      <c r="BL125" s="218"/>
      <c r="BM125" s="218"/>
      <c r="BN125" s="218"/>
      <c r="BO125" s="218"/>
      <c r="BP125" s="218"/>
      <c r="BQ125" s="218"/>
      <c r="BR125" s="218"/>
      <c r="BS125" s="218"/>
      <c r="BT125" s="218"/>
      <c r="BU125" s="218"/>
      <c r="BV125" s="218"/>
      <c r="BW125" s="218"/>
      <c r="BX125" s="218"/>
      <c r="BY125" s="218"/>
      <c r="BZ125" s="218"/>
      <c r="CA125" s="218"/>
      <c r="CB125" s="218"/>
      <c r="CC125" s="218"/>
      <c r="CD125" s="218"/>
      <c r="CE125" s="218"/>
      <c r="CF125" s="218"/>
      <c r="CG125" s="218"/>
      <c r="CH125" s="218"/>
      <c r="CI125" s="218"/>
      <c r="CJ125" s="218"/>
      <c r="CK125" s="218"/>
      <c r="CL125" s="218"/>
    </row>
    <row r="126" s="127" customFormat="1" ht="100" customHeight="1" spans="1:90">
      <c r="A126" s="156" t="s">
        <v>58</v>
      </c>
      <c r="B126" s="148" t="s">
        <v>264</v>
      </c>
      <c r="C126" s="148"/>
      <c r="D126" s="148"/>
      <c r="E126" s="149"/>
      <c r="F126" s="149"/>
      <c r="G126" s="149"/>
      <c r="H126" s="149"/>
      <c r="I126" s="149"/>
      <c r="J126" s="148"/>
      <c r="K126" s="178">
        <f t="shared" ref="K126:V126" si="42">SUM(K127)</f>
        <v>3962</v>
      </c>
      <c r="L126" s="178">
        <f t="shared" si="42"/>
        <v>3962</v>
      </c>
      <c r="M126" s="178">
        <f t="shared" si="42"/>
        <v>0</v>
      </c>
      <c r="N126" s="178">
        <f t="shared" si="42"/>
        <v>37</v>
      </c>
      <c r="O126" s="178">
        <f t="shared" si="42"/>
        <v>37</v>
      </c>
      <c r="P126" s="178">
        <f t="shared" si="42"/>
        <v>0</v>
      </c>
      <c r="Q126" s="178">
        <f t="shared" si="42"/>
        <v>0</v>
      </c>
      <c r="R126" s="178">
        <f t="shared" si="42"/>
        <v>0</v>
      </c>
      <c r="S126" s="178">
        <f t="shared" si="42"/>
        <v>0</v>
      </c>
      <c r="T126" s="178">
        <f t="shared" si="42"/>
        <v>0</v>
      </c>
      <c r="U126" s="178">
        <f t="shared" si="42"/>
        <v>0</v>
      </c>
      <c r="V126" s="178">
        <f t="shared" si="42"/>
        <v>0</v>
      </c>
      <c r="W126" s="184"/>
      <c r="X126" s="184"/>
      <c r="Y126" s="184"/>
      <c r="Z126" s="184"/>
      <c r="AA126" s="217"/>
      <c r="AB126" s="217"/>
      <c r="AC126" s="217"/>
      <c r="AD126" s="217"/>
      <c r="AE126" s="217"/>
      <c r="AF126" s="217"/>
      <c r="AG126" s="217"/>
      <c r="AH126" s="218"/>
      <c r="AI126" s="218"/>
      <c r="AJ126" s="218"/>
      <c r="AK126" s="218"/>
      <c r="AL126" s="218"/>
      <c r="AM126" s="218"/>
      <c r="AN126" s="218"/>
      <c r="AO126" s="218"/>
      <c r="AP126" s="218"/>
      <c r="AQ126" s="218"/>
      <c r="AR126" s="218"/>
      <c r="AS126" s="218"/>
      <c r="AT126" s="218"/>
      <c r="AU126" s="218"/>
      <c r="AV126" s="218"/>
      <c r="AW126" s="218"/>
      <c r="AX126" s="218"/>
      <c r="AY126" s="218"/>
      <c r="AZ126" s="218"/>
      <c r="BA126" s="218"/>
      <c r="BB126" s="218"/>
      <c r="BC126" s="218"/>
      <c r="BD126" s="218"/>
      <c r="BE126" s="218"/>
      <c r="BF126" s="218"/>
      <c r="BG126" s="218"/>
      <c r="BH126" s="218"/>
      <c r="BI126" s="218"/>
      <c r="BJ126" s="218"/>
      <c r="BK126" s="218"/>
      <c r="BL126" s="218"/>
      <c r="BM126" s="218"/>
      <c r="BN126" s="218"/>
      <c r="BO126" s="218"/>
      <c r="BP126" s="218"/>
      <c r="BQ126" s="218"/>
      <c r="BR126" s="218"/>
      <c r="BS126" s="218"/>
      <c r="BT126" s="218"/>
      <c r="BU126" s="218"/>
      <c r="BV126" s="218"/>
      <c r="BW126" s="218"/>
      <c r="BX126" s="218"/>
      <c r="BY126" s="218"/>
      <c r="BZ126" s="218"/>
      <c r="CA126" s="218"/>
      <c r="CB126" s="218"/>
      <c r="CC126" s="218"/>
      <c r="CD126" s="218"/>
      <c r="CE126" s="218"/>
      <c r="CF126" s="218"/>
      <c r="CG126" s="218"/>
      <c r="CH126" s="218"/>
      <c r="CI126" s="218"/>
      <c r="CJ126" s="218"/>
      <c r="CK126" s="218"/>
      <c r="CL126" s="218"/>
    </row>
    <row r="127" s="124" customFormat="1" ht="202.5" spans="1:91">
      <c r="A127" s="151">
        <v>24</v>
      </c>
      <c r="B127" s="152" t="s">
        <v>265</v>
      </c>
      <c r="C127" s="152">
        <v>2025</v>
      </c>
      <c r="D127" s="167" t="s">
        <v>266</v>
      </c>
      <c r="E127" s="152" t="s">
        <v>79</v>
      </c>
      <c r="F127" s="152" t="s">
        <v>264</v>
      </c>
      <c r="G127" s="152" t="s">
        <v>47</v>
      </c>
      <c r="H127" s="152" t="s">
        <v>48</v>
      </c>
      <c r="I127" s="152" t="s">
        <v>267</v>
      </c>
      <c r="J127" s="167" t="s">
        <v>268</v>
      </c>
      <c r="K127" s="152">
        <v>3962</v>
      </c>
      <c r="L127" s="152">
        <v>3962</v>
      </c>
      <c r="M127" s="152"/>
      <c r="N127" s="152">
        <v>37</v>
      </c>
      <c r="O127" s="152">
        <v>37</v>
      </c>
      <c r="P127" s="175"/>
      <c r="Q127" s="175"/>
      <c r="R127" s="175"/>
      <c r="S127" s="175"/>
      <c r="T127" s="175"/>
      <c r="U127" s="175"/>
      <c r="V127" s="175"/>
      <c r="W127" s="167" t="s">
        <v>269</v>
      </c>
      <c r="X127" s="152" t="s">
        <v>270</v>
      </c>
      <c r="Y127" s="152" t="s">
        <v>269</v>
      </c>
      <c r="Z127" s="152" t="s">
        <v>270</v>
      </c>
      <c r="AA127" s="152" t="s">
        <v>271</v>
      </c>
      <c r="AB127" s="167" t="s">
        <v>272</v>
      </c>
      <c r="AC127" s="167" t="s">
        <v>273</v>
      </c>
      <c r="AD127" s="175" t="s">
        <v>402</v>
      </c>
      <c r="AE127" s="152" t="s">
        <v>403</v>
      </c>
      <c r="AF127" s="152" t="s">
        <v>367</v>
      </c>
      <c r="AH127" s="134"/>
      <c r="AI127" s="134"/>
      <c r="AJ127" s="134"/>
      <c r="AK127" s="134"/>
      <c r="AL127" s="134"/>
      <c r="AM127" s="134"/>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4"/>
      <c r="BR127" s="134"/>
      <c r="BS127" s="134"/>
      <c r="BT127" s="134"/>
      <c r="BU127" s="134"/>
      <c r="BV127" s="134"/>
      <c r="BW127" s="134"/>
      <c r="BX127" s="134"/>
      <c r="BY127" s="134"/>
      <c r="BZ127" s="134"/>
      <c r="CA127" s="134"/>
      <c r="CB127" s="134"/>
      <c r="CC127" s="134"/>
      <c r="CD127" s="134"/>
      <c r="CE127" s="134"/>
      <c r="CF127" s="134"/>
      <c r="CG127" s="134"/>
      <c r="CH127" s="134"/>
      <c r="CI127" s="134"/>
      <c r="CJ127" s="134"/>
      <c r="CK127" s="134"/>
      <c r="CL127" s="134"/>
      <c r="CM127" s="213"/>
    </row>
    <row r="128" s="127" customFormat="1" ht="100" customHeight="1" spans="1:90">
      <c r="A128" s="156" t="s">
        <v>39</v>
      </c>
      <c r="B128" s="148" t="s">
        <v>274</v>
      </c>
      <c r="C128" s="148" t="s">
        <v>274</v>
      </c>
      <c r="D128" s="148" t="s">
        <v>274</v>
      </c>
      <c r="E128" s="149" t="s">
        <v>274</v>
      </c>
      <c r="F128" s="149" t="s">
        <v>274</v>
      </c>
      <c r="G128" s="149" t="s">
        <v>274</v>
      </c>
      <c r="H128" s="149" t="s">
        <v>274</v>
      </c>
      <c r="I128" s="149" t="s">
        <v>274</v>
      </c>
      <c r="J128" s="148" t="s">
        <v>274</v>
      </c>
      <c r="K128" s="178"/>
      <c r="L128" s="178"/>
      <c r="M128" s="178"/>
      <c r="N128" s="178"/>
      <c r="O128" s="178"/>
      <c r="P128" s="178"/>
      <c r="Q128" s="178"/>
      <c r="R128" s="178"/>
      <c r="S128" s="178"/>
      <c r="T128" s="178"/>
      <c r="U128" s="178"/>
      <c r="V128" s="178"/>
      <c r="W128" s="184"/>
      <c r="X128" s="184"/>
      <c r="Y128" s="184"/>
      <c r="Z128" s="184"/>
      <c r="AA128" s="217"/>
      <c r="AB128" s="217"/>
      <c r="AC128" s="217"/>
      <c r="AD128" s="217"/>
      <c r="AE128" s="217"/>
      <c r="AF128" s="217"/>
      <c r="AG128" s="217"/>
      <c r="AH128" s="218"/>
      <c r="AI128" s="218"/>
      <c r="AJ128" s="218"/>
      <c r="AK128" s="218"/>
      <c r="AL128" s="218"/>
      <c r="AM128" s="218"/>
      <c r="AN128" s="218"/>
      <c r="AO128" s="218"/>
      <c r="AP128" s="218"/>
      <c r="AQ128" s="218"/>
      <c r="AR128" s="218"/>
      <c r="AS128" s="218"/>
      <c r="AT128" s="218"/>
      <c r="AU128" s="218"/>
      <c r="AV128" s="218"/>
      <c r="AW128" s="218"/>
      <c r="AX128" s="218"/>
      <c r="AY128" s="218"/>
      <c r="AZ128" s="218"/>
      <c r="BA128" s="218"/>
      <c r="BB128" s="218"/>
      <c r="BC128" s="218"/>
      <c r="BD128" s="218"/>
      <c r="BE128" s="218"/>
      <c r="BF128" s="218"/>
      <c r="BG128" s="218"/>
      <c r="BH128" s="218"/>
      <c r="BI128" s="218"/>
      <c r="BJ128" s="218"/>
      <c r="BK128" s="218"/>
      <c r="BL128" s="218"/>
      <c r="BM128" s="218"/>
      <c r="BN128" s="218"/>
      <c r="BO128" s="218"/>
      <c r="BP128" s="218"/>
      <c r="BQ128" s="218"/>
      <c r="BR128" s="218"/>
      <c r="BS128" s="218"/>
      <c r="BT128" s="218"/>
      <c r="BU128" s="218"/>
      <c r="BV128" s="218"/>
      <c r="BW128" s="218"/>
      <c r="BX128" s="218"/>
      <c r="BY128" s="218"/>
      <c r="BZ128" s="218"/>
      <c r="CA128" s="218"/>
      <c r="CB128" s="218"/>
      <c r="CC128" s="218"/>
      <c r="CD128" s="218"/>
      <c r="CE128" s="218"/>
      <c r="CF128" s="218"/>
      <c r="CG128" s="218"/>
      <c r="CH128" s="218"/>
      <c r="CI128" s="218"/>
      <c r="CJ128" s="218"/>
      <c r="CK128" s="218"/>
      <c r="CL128" s="218"/>
    </row>
  </sheetData>
  <autoFilter ref="A4:AX128"/>
  <mergeCells count="137">
    <mergeCell ref="A1:D1"/>
    <mergeCell ref="A2:AC2"/>
    <mergeCell ref="L3:M3"/>
    <mergeCell ref="O3:V3"/>
    <mergeCell ref="W3:AA3"/>
    <mergeCell ref="A6:J6"/>
    <mergeCell ref="B7:J7"/>
    <mergeCell ref="B8:J8"/>
    <mergeCell ref="B9:J9"/>
    <mergeCell ref="B11:J11"/>
    <mergeCell ref="B13:J13"/>
    <mergeCell ref="B14:J14"/>
    <mergeCell ref="B15:J15"/>
    <mergeCell ref="B17:J17"/>
    <mergeCell ref="B19:J19"/>
    <mergeCell ref="B20:J20"/>
    <mergeCell ref="B21:J21"/>
    <mergeCell ref="B23:J23"/>
    <mergeCell ref="B24:J24"/>
    <mergeCell ref="B28:J28"/>
    <mergeCell ref="B29:J29"/>
    <mergeCell ref="B30:J30"/>
    <mergeCell ref="B31:J31"/>
    <mergeCell ref="B32:J32"/>
    <mergeCell ref="B36:J36"/>
    <mergeCell ref="B37:J37"/>
    <mergeCell ref="B38:J38"/>
    <mergeCell ref="B39:J39"/>
    <mergeCell ref="B43:J43"/>
    <mergeCell ref="B44:J44"/>
    <mergeCell ref="B45:J45"/>
    <mergeCell ref="B46:J46"/>
    <mergeCell ref="B47:J47"/>
    <mergeCell ref="B48:J48"/>
    <mergeCell ref="B49:J49"/>
    <mergeCell ref="B50:J50"/>
    <mergeCell ref="B51:J51"/>
    <mergeCell ref="B53:J53"/>
    <mergeCell ref="B54:J54"/>
    <mergeCell ref="B55:J55"/>
    <mergeCell ref="B56:J56"/>
    <mergeCell ref="B57:J57"/>
    <mergeCell ref="B58:J58"/>
    <mergeCell ref="B59:J59"/>
    <mergeCell ref="B61:J61"/>
    <mergeCell ref="B62:J62"/>
    <mergeCell ref="B63:J63"/>
    <mergeCell ref="B64:J64"/>
    <mergeCell ref="B65:J65"/>
    <mergeCell ref="B66:J66"/>
    <mergeCell ref="B67:J67"/>
    <mergeCell ref="B68:J68"/>
    <mergeCell ref="B69:J69"/>
    <mergeCell ref="B70:J70"/>
    <mergeCell ref="B71:J71"/>
    <mergeCell ref="B72:J72"/>
    <mergeCell ref="B73:J73"/>
    <mergeCell ref="B74:J74"/>
    <mergeCell ref="B75:J75"/>
    <mergeCell ref="B76:J76"/>
    <mergeCell ref="B77:J77"/>
    <mergeCell ref="B78:J78"/>
    <mergeCell ref="B79:J79"/>
    <mergeCell ref="B80:J80"/>
    <mergeCell ref="B83:J83"/>
    <mergeCell ref="B84:J84"/>
    <mergeCell ref="B85:J85"/>
    <mergeCell ref="B86:J86"/>
    <mergeCell ref="B87:J87"/>
    <mergeCell ref="B89:J89"/>
    <mergeCell ref="B90:J90"/>
    <mergeCell ref="B91:J91"/>
    <mergeCell ref="B95:J95"/>
    <mergeCell ref="B96:J96"/>
    <mergeCell ref="B97:J97"/>
    <mergeCell ref="B98:J98"/>
    <mergeCell ref="B99:J99"/>
    <mergeCell ref="B100:J100"/>
    <mergeCell ref="B101:J101"/>
    <mergeCell ref="B102:J102"/>
    <mergeCell ref="B103:J103"/>
    <mergeCell ref="B104:J104"/>
    <mergeCell ref="B105:J105"/>
    <mergeCell ref="B106:J106"/>
    <mergeCell ref="B107:J107"/>
    <mergeCell ref="B108:J108"/>
    <mergeCell ref="B109:J109"/>
    <mergeCell ref="B110:J110"/>
    <mergeCell ref="B111:J111"/>
    <mergeCell ref="B112:J112"/>
    <mergeCell ref="B113:J113"/>
    <mergeCell ref="B114:J114"/>
    <mergeCell ref="B115:J115"/>
    <mergeCell ref="B116:J116"/>
    <mergeCell ref="B118:J118"/>
    <mergeCell ref="B119:J119"/>
    <mergeCell ref="B120:J120"/>
    <mergeCell ref="B121:J121"/>
    <mergeCell ref="B122:J122"/>
    <mergeCell ref="B123:J123"/>
    <mergeCell ref="B124:J124"/>
    <mergeCell ref="B125:J125"/>
    <mergeCell ref="B126:J126"/>
    <mergeCell ref="B128:J128"/>
    <mergeCell ref="A3:A5"/>
    <mergeCell ref="B3:B5"/>
    <mergeCell ref="C3:C5"/>
    <mergeCell ref="D3:D5"/>
    <mergeCell ref="E3:E5"/>
    <mergeCell ref="F3:F5"/>
    <mergeCell ref="G3:G5"/>
    <mergeCell ref="H3:H5"/>
    <mergeCell ref="I3:I5"/>
    <mergeCell ref="J3:J5"/>
    <mergeCell ref="K3:K5"/>
    <mergeCell ref="L4:L5"/>
    <mergeCell ref="M4:M5"/>
    <mergeCell ref="N3:N5"/>
    <mergeCell ref="O4:O5"/>
    <mergeCell ref="P4:P5"/>
    <mergeCell ref="Q4:Q5"/>
    <mergeCell ref="R4:R5"/>
    <mergeCell ref="S4:S5"/>
    <mergeCell ref="T4:T5"/>
    <mergeCell ref="U4:U5"/>
    <mergeCell ref="V4:V5"/>
    <mergeCell ref="W4:W5"/>
    <mergeCell ref="X4:X5"/>
    <mergeCell ref="Y4:Y5"/>
    <mergeCell ref="Z4:Z5"/>
    <mergeCell ref="AA4:AA5"/>
    <mergeCell ref="AB3:AB5"/>
    <mergeCell ref="AC3:AC5"/>
    <mergeCell ref="AD3:AD5"/>
    <mergeCell ref="AE3:AE5"/>
    <mergeCell ref="AF3:AF5"/>
    <mergeCell ref="AG3:AG5"/>
  </mergeCells>
  <conditionalFormatting sqref="E40:F40">
    <cfRule type="expression" dxfId="0" priority="5">
      <formula>AND(COUNTIF(#REF!,E40)+COUNTIF(#REF!,E40)+COUNTIF(#REF!,E40)+COUNTIF(#REF!,E40)+COUNTIF(#REF!,E40)+COUNTIF(#REF!,E40)+COUNTIF(#REF!,E40)+COUNTIF(#REF!,E40)+COUNTIF(#REF!,E40)+COUNTIF(#REF!,E40)+COUNTIF(#REF!,E40)+COUNTIF(#REF!,E40)&gt;1,NOT(ISBLANK(E40)))</formula>
    </cfRule>
  </conditionalFormatting>
  <conditionalFormatting sqref="E41:F41">
    <cfRule type="expression" dxfId="0" priority="4">
      <formula>AND(COUNTIF(#REF!,E41)+COUNTIF(#REF!,E41)+COUNTIF(#REF!,E41)+COUNTIF(#REF!,E41)+COUNTIF(#REF!,E41)+COUNTIF(#REF!,E41)+COUNTIF(#REF!,E41)+COUNTIF(#REF!,E41)+COUNTIF(#REF!,E41)+COUNTIF(#REF!,E41)+COUNTIF(#REF!,E41)+COUNTIF(#REF!,E41)&gt;1,NOT(ISBLANK(E41)))</formula>
    </cfRule>
  </conditionalFormatting>
  <conditionalFormatting sqref="D42:F42">
    <cfRule type="expression" dxfId="0" priority="9">
      <formula>AND(COUNTIF(#REF!,D42)+COUNTIF(#REF!,D42)+COUNTIF(#REF!,D42)+COUNTIF(#REF!,D42)+COUNTIF(#REF!,D42)+COUNTIF(#REF!,D42)+COUNTIF(#REF!,D42)+COUNTIF(#REF!,D42)+COUNTIF(#REF!,D42)+COUNTIF(#REF!,D42)+COUNTIF(#REF!,D42)+COUNTIF(#REF!,D42)&gt;1,NOT(ISBLANK(D42)))</formula>
    </cfRule>
  </conditionalFormatting>
  <conditionalFormatting sqref="E81:F81">
    <cfRule type="expression" dxfId="0" priority="7">
      <formula>AND(COUNTIF(#REF!,E81)+COUNTIF(#REF!,E81)+COUNTIF(#REF!,E81)+COUNTIF(#REF!,E81)+COUNTIF(#REF!,E81)+COUNTIF(#REF!,E81)+COUNTIF(#REF!,E81)+COUNTIF(#REF!,E81)+COUNTIF(#REF!,E81)+COUNTIF(#REF!,E81)+COUNTIF(#REF!,E81)+COUNTIF(#REF!,E81)&gt;1,NOT(ISBLANK(E81)))</formula>
    </cfRule>
  </conditionalFormatting>
  <conditionalFormatting sqref="E82:F82">
    <cfRule type="expression" dxfId="0" priority="6">
      <formula>AND(COUNTIF(#REF!,E82)+COUNTIF(#REF!,E82)+COUNTIF(#REF!,E82)+COUNTIF(#REF!,E82)+COUNTIF(#REF!,E82)+COUNTIF(#REF!,E82)+COUNTIF(#REF!,E82)+COUNTIF(#REF!,E82)+COUNTIF(#REF!,E82)+COUNTIF(#REF!,E82)+COUNTIF(#REF!,E82)+COUNTIF(#REF!,E82)&gt;1,NOT(ISBLANK(E82)))</formula>
    </cfRule>
  </conditionalFormatting>
  <conditionalFormatting sqref="D88:F88">
    <cfRule type="expression" dxfId="0" priority="8">
      <formula>AND(COUNTIF(#REF!,D88)+COUNTIF(#REF!,D88)+COUNTIF(#REF!,D88)+COUNTIF(#REF!,D88)+COUNTIF(#REF!,D88)+COUNTIF(#REF!,D88)+COUNTIF(#REF!,D88)+COUNTIF(#REF!,D88)+COUNTIF(#REF!,D88)+COUNTIF(#REF!,D88)+COUNTIF(#REF!,D88)+COUNTIF(#REF!,D88)&gt;1,NOT(ISBLANK(D88)))</formula>
    </cfRule>
  </conditionalFormatting>
  <conditionalFormatting sqref="E92">
    <cfRule type="expression" dxfId="0" priority="3">
      <formula>AND(COUNTIF(#REF!,E92)+COUNTIF(#REF!,E92)+COUNTIF(#REF!,E92)+COUNTIF(#REF!,E92)+COUNTIF(#REF!,E92)+COUNTIF(#REF!,E92)+COUNTIF(#REF!,E92)+COUNTIF(#REF!,E92)+COUNTIF(#REF!,E92)+COUNTIF(#REF!,E92)+COUNTIF(#REF!,E92)+COUNTIF(#REF!,E92)&gt;1,NOT(ISBLANK(E92)))</formula>
    </cfRule>
  </conditionalFormatting>
  <conditionalFormatting sqref="E93">
    <cfRule type="expression" dxfId="0" priority="2">
      <formula>AND(COUNTIF(#REF!,E93)+COUNTIF(#REF!,E93)+COUNTIF(#REF!,E93)+COUNTIF(#REF!,E93)+COUNTIF(#REF!,E93)+COUNTIF(#REF!,E93)+COUNTIF(#REF!,E93)+COUNTIF(#REF!,E93)+COUNTIF(#REF!,E93)+COUNTIF(#REF!,E93)+COUNTIF(#REF!,E93)+COUNTIF(#REF!,E93)&gt;1,NOT(ISBLANK(E93)))</formula>
    </cfRule>
  </conditionalFormatting>
  <conditionalFormatting sqref="E94">
    <cfRule type="expression" dxfId="0" priority="1">
      <formula>AND(COUNTIF(#REF!,E94)+COUNTIF(#REF!,E94)+COUNTIF(#REF!,E94)+COUNTIF(#REF!,E94)+COUNTIF(#REF!,E94)+COUNTIF(#REF!,E94)+COUNTIF(#REF!,E94)+COUNTIF(#REF!,E94)+COUNTIF(#REF!,E94)+COUNTIF(#REF!,E94)+COUNTIF(#REF!,E94)+COUNTIF(#REF!,E94)&gt;1,NOT(ISBLANK(E94)))</formula>
    </cfRule>
  </conditionalFormatting>
  <conditionalFormatting sqref="D40:D41">
    <cfRule type="expression" dxfId="0" priority="10">
      <formula>AND(COUNTIF(#REF!,D40)+COUNTIF(#REF!,D40)+COUNTIF(#REF!,D40)+COUNTIF(#REF!,D40)+COUNTIF(#REF!,D40)+COUNTIF(#REF!,D40)+COUNTIF(#REF!,D40)+COUNTIF(#REF!,D40)+COUNTIF(#REF!,D40)+COUNTIF(#REF!,D40)+COUNTIF(#REF!,D40)+COUNTIF(#REF!,D40)&gt;1,NOT(ISBLANK(D40)))</formula>
    </cfRule>
  </conditionalFormatting>
  <printOptions horizontalCentered="1"/>
  <pageMargins left="0.0777777777777778" right="0.0777777777777778" top="0.313888888888889" bottom="0.275" header="0.235416666666667" footer="0.196527777777778"/>
  <pageSetup paperSize="8" scale="23" fitToHeight="0" orientation="landscape" horizontalDpi="600"/>
  <headerFooter>
    <oddFooter>&amp;C第 &amp;P 页，共 &amp;N 页</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O103"/>
  <sheetViews>
    <sheetView view="pageBreakPreview" zoomScale="70" zoomScaleNormal="100" zoomScaleSheetLayoutView="70" workbookViewId="0">
      <pane xSplit="1" ySplit="5" topLeftCell="B39" activePane="bottomRight" state="frozen"/>
      <selection/>
      <selection pane="topRight"/>
      <selection pane="bottomLeft"/>
      <selection pane="bottomRight" activeCell="U12" sqref="U12"/>
    </sheetView>
  </sheetViews>
  <sheetFormatPr defaultColWidth="8.8" defaultRowHeight="13.5"/>
  <cols>
    <col min="1" max="1" width="9.44166666666667" customWidth="1"/>
    <col min="2" max="2" width="36.25" customWidth="1"/>
    <col min="3" max="3" width="7.60833333333333" customWidth="1"/>
    <col min="4" max="4" width="10.7666666666667" customWidth="1"/>
    <col min="5" max="5" width="10.5583333333333" customWidth="1"/>
    <col min="6" max="6" width="14.6" customWidth="1"/>
    <col min="7" max="7" width="17.25" customWidth="1"/>
    <col min="8" max="21" width="8.8" hidden="1" customWidth="1"/>
  </cols>
  <sheetData>
    <row r="1" customFormat="1" spans="1:1">
      <c r="A1" s="80" t="s">
        <v>0</v>
      </c>
    </row>
    <row r="2" s="73" customFormat="1" ht="36" customHeight="1" spans="1:7">
      <c r="A2" s="81" t="s">
        <v>357</v>
      </c>
      <c r="B2" s="81"/>
      <c r="C2" s="81"/>
      <c r="D2" s="81"/>
      <c r="E2" s="81"/>
      <c r="F2" s="81"/>
      <c r="G2" s="81"/>
    </row>
    <row r="3" s="74" customFormat="1" ht="21" customHeight="1" spans="1:7">
      <c r="A3" s="82" t="s">
        <v>3</v>
      </c>
      <c r="B3" s="82" t="s">
        <v>276</v>
      </c>
      <c r="C3" s="82" t="s">
        <v>277</v>
      </c>
      <c r="D3" s="83" t="s">
        <v>278</v>
      </c>
      <c r="E3" s="84"/>
      <c r="F3" s="85" t="s">
        <v>279</v>
      </c>
      <c r="G3" s="86"/>
    </row>
    <row r="4" s="74" customFormat="1" ht="35" customHeight="1" spans="1:7">
      <c r="A4" s="82"/>
      <c r="B4" s="82"/>
      <c r="C4" s="87"/>
      <c r="D4" s="82" t="s">
        <v>280</v>
      </c>
      <c r="E4" s="88" t="s">
        <v>281</v>
      </c>
      <c r="F4" s="85" t="s">
        <v>282</v>
      </c>
      <c r="G4" s="86" t="s">
        <v>283</v>
      </c>
    </row>
    <row r="5" s="75" customFormat="1" ht="23" customHeight="1" spans="1:12">
      <c r="A5" s="30" t="s">
        <v>38</v>
      </c>
      <c r="B5" s="31"/>
      <c r="C5" s="89">
        <f t="shared" ref="C5:G5" si="0">C6+C41+C58+C81+C89+C96+C99</f>
        <v>24</v>
      </c>
      <c r="D5" s="89" t="e">
        <f t="shared" si="0"/>
        <v>#VALUE!</v>
      </c>
      <c r="E5" s="89">
        <f t="shared" si="0"/>
        <v>14601.251</v>
      </c>
      <c r="F5" s="89">
        <f t="shared" si="0"/>
        <v>16131.41</v>
      </c>
      <c r="G5" s="90">
        <f t="shared" si="0"/>
        <v>1</v>
      </c>
      <c r="K5" s="105">
        <v>0</v>
      </c>
      <c r="L5" s="75">
        <v>100</v>
      </c>
    </row>
    <row r="6" s="76" customFormat="1" ht="14.25" spans="1:15">
      <c r="A6" s="91" t="s">
        <v>39</v>
      </c>
      <c r="B6" s="92" t="s">
        <v>40</v>
      </c>
      <c r="C6" s="93">
        <f t="shared" ref="C6:F6" si="1">C7+C21+C26+C30+C35+C14</f>
        <v>15</v>
      </c>
      <c r="D6" s="93" t="e">
        <f t="shared" si="1"/>
        <v>#VALUE!</v>
      </c>
      <c r="E6" s="93">
        <f t="shared" si="1"/>
        <v>10000.394</v>
      </c>
      <c r="F6" s="93">
        <f t="shared" si="1"/>
        <v>7610</v>
      </c>
      <c r="G6" s="94">
        <f>F6/$F$5</f>
        <v>0.471750454547991</v>
      </c>
      <c r="H6" s="73"/>
      <c r="I6" s="73"/>
      <c r="J6" s="73"/>
      <c r="K6" s="106">
        <v>0</v>
      </c>
      <c r="L6" s="76">
        <v>72.94</v>
      </c>
      <c r="M6" s="76" t="s">
        <v>284</v>
      </c>
      <c r="N6" s="76" t="s">
        <v>285</v>
      </c>
      <c r="O6" s="76" t="str">
        <f>N6&amp;B6&amp;"类项目"&amp;C6&amp;"个项目，计划投资"&amp;F6&amp;"万元，投资占比"&amp;L6&amp;M6&amp;"。"</f>
        <v>（一）产业发展类项目15个项目，计划投资7610万元，投资占比72.94%。</v>
      </c>
    </row>
    <row r="7" s="77" customFormat="1" ht="14.25" spans="1:15">
      <c r="A7" s="95" t="s">
        <v>41</v>
      </c>
      <c r="B7" s="96" t="s">
        <v>42</v>
      </c>
      <c r="C7" s="97">
        <f t="shared" ref="C7:G7" si="2">C8+C9+C10+C11+C12+C13</f>
        <v>4</v>
      </c>
      <c r="D7" s="98" t="e">
        <f t="shared" si="2"/>
        <v>#VALUE!</v>
      </c>
      <c r="E7" s="98">
        <f t="shared" si="2"/>
        <v>4800</v>
      </c>
      <c r="F7" s="98">
        <f t="shared" si="2"/>
        <v>2500</v>
      </c>
      <c r="G7" s="98">
        <f t="shared" si="2"/>
        <v>0.00241764359098182</v>
      </c>
      <c r="H7" s="73"/>
      <c r="I7" s="73"/>
      <c r="J7" s="73"/>
      <c r="K7" s="106">
        <v>0</v>
      </c>
      <c r="N7" s="107" t="s">
        <v>286</v>
      </c>
      <c r="O7" s="77" t="str">
        <f>N7&amp;B7&amp;C7&amp;"个，计划投资"&amp;F7&amp;"万元，其中："</f>
        <v>1.产业到户奖补4个，计划投资2500万元，其中：</v>
      </c>
    </row>
    <row r="8" s="73" customFormat="1" ht="14.25" spans="1:15">
      <c r="A8" s="99" t="s">
        <v>58</v>
      </c>
      <c r="B8" s="100" t="s">
        <v>59</v>
      </c>
      <c r="C8" s="62">
        <v>1</v>
      </c>
      <c r="D8" s="62" t="s">
        <v>23</v>
      </c>
      <c r="E8" s="62">
        <v>350</v>
      </c>
      <c r="F8" s="62">
        <v>39</v>
      </c>
      <c r="G8" s="94">
        <f>F8/$F$5</f>
        <v>0.00241764359098182</v>
      </c>
      <c r="H8" s="100"/>
      <c r="I8" s="100"/>
      <c r="J8" s="100"/>
      <c r="K8" s="108"/>
      <c r="O8" s="73" t="str">
        <f t="shared" ref="O8:O11" si="3">B8&amp;C8&amp;"个项目，建设规模"&amp;E8&amp;D8&amp;"，计划投资"&amp;F8&amp;"万元；"</f>
        <v>种植业1个项目，建设规模350户，计划投资39万元；</v>
      </c>
    </row>
    <row r="9" s="73" customFormat="1" ht="14.25" spans="1:15">
      <c r="A9" s="99" t="s">
        <v>58</v>
      </c>
      <c r="B9" s="100" t="s">
        <v>60</v>
      </c>
      <c r="C9" s="62">
        <v>1</v>
      </c>
      <c r="D9" s="62" t="s">
        <v>23</v>
      </c>
      <c r="E9" s="62">
        <v>3600</v>
      </c>
      <c r="F9" s="62">
        <v>2346</v>
      </c>
      <c r="G9" s="94"/>
      <c r="H9" s="100"/>
      <c r="I9" s="100"/>
      <c r="J9" s="100"/>
      <c r="K9" s="108"/>
      <c r="O9" s="73" t="str">
        <f t="shared" si="3"/>
        <v>畜牧业1个项目，建设规模3600户，计划投资2346万元；</v>
      </c>
    </row>
    <row r="10" s="73" customFormat="1" ht="14.25" spans="1:11">
      <c r="A10" s="99" t="s">
        <v>58</v>
      </c>
      <c r="B10" s="100" t="s">
        <v>61</v>
      </c>
      <c r="C10" s="62"/>
      <c r="D10" s="62"/>
      <c r="E10" s="62"/>
      <c r="F10" s="62"/>
      <c r="G10" s="94"/>
      <c r="H10" s="100"/>
      <c r="I10" s="100"/>
      <c r="J10" s="100"/>
      <c r="K10" s="108"/>
    </row>
    <row r="11" s="73" customFormat="1" ht="14.25" spans="1:15">
      <c r="A11" s="99" t="s">
        <v>58</v>
      </c>
      <c r="B11" s="100" t="s">
        <v>62</v>
      </c>
      <c r="C11" s="62"/>
      <c r="D11" s="62"/>
      <c r="E11" s="62"/>
      <c r="F11" s="62"/>
      <c r="G11" s="94"/>
      <c r="H11" s="100"/>
      <c r="I11" s="100"/>
      <c r="J11" s="100"/>
      <c r="K11" s="108"/>
      <c r="O11" s="73" t="str">
        <f t="shared" si="3"/>
        <v>渔业个项目，建设规模，计划投资万元；</v>
      </c>
    </row>
    <row r="12" s="73" customFormat="1" ht="14.25" spans="1:15">
      <c r="A12" s="99" t="s">
        <v>58</v>
      </c>
      <c r="B12" s="100" t="s">
        <v>63</v>
      </c>
      <c r="C12" s="62">
        <v>1</v>
      </c>
      <c r="D12" s="62" t="s">
        <v>23</v>
      </c>
      <c r="E12" s="62">
        <v>550</v>
      </c>
      <c r="F12" s="62">
        <v>55</v>
      </c>
      <c r="G12" s="94"/>
      <c r="H12" s="100"/>
      <c r="I12" s="100"/>
      <c r="J12" s="100"/>
      <c r="K12" s="108"/>
      <c r="O12" s="73" t="str">
        <f>B12&amp;C12&amp;"个项目，建设规模"&amp;E12&amp;D12&amp;"，计划投资"&amp;F12&amp;"万元。"</f>
        <v>庭院经济1个项目，建设规模550户，计划投资55万元。</v>
      </c>
    </row>
    <row r="13" customFormat="1" spans="1:11">
      <c r="A13" s="99" t="s">
        <v>58</v>
      </c>
      <c r="B13" s="100" t="s">
        <v>64</v>
      </c>
      <c r="C13" s="62">
        <v>1</v>
      </c>
      <c r="D13" s="62" t="s">
        <v>23</v>
      </c>
      <c r="E13" s="62">
        <v>300</v>
      </c>
      <c r="F13" s="62">
        <v>60</v>
      </c>
      <c r="G13" s="94"/>
      <c r="H13" s="100"/>
      <c r="I13" s="100"/>
      <c r="J13" s="100"/>
      <c r="K13" s="108"/>
    </row>
    <row r="14" customFormat="1" spans="1:11">
      <c r="A14" s="95" t="s">
        <v>41</v>
      </c>
      <c r="B14" s="95" t="s">
        <v>46</v>
      </c>
      <c r="C14" s="99">
        <f t="shared" ref="C14:F14" si="4">C15+C16+C17+C18+C19+C20</f>
        <v>4</v>
      </c>
      <c r="D14" s="99" t="e">
        <f t="shared" si="4"/>
        <v>#VALUE!</v>
      </c>
      <c r="E14" s="99">
        <f t="shared" si="4"/>
        <v>2584</v>
      </c>
      <c r="F14" s="99">
        <f t="shared" si="4"/>
        <v>2550</v>
      </c>
      <c r="G14" s="94">
        <f>F14/$F$5</f>
        <v>0.158076696333427</v>
      </c>
      <c r="H14" s="99"/>
      <c r="I14" s="99"/>
      <c r="J14" s="99"/>
      <c r="K14" s="108"/>
    </row>
    <row r="15" customFormat="1" spans="1:11">
      <c r="A15" s="99" t="s">
        <v>58</v>
      </c>
      <c r="B15" s="99" t="s">
        <v>65</v>
      </c>
      <c r="C15" s="99"/>
      <c r="D15" s="99"/>
      <c r="E15" s="99"/>
      <c r="F15" s="99"/>
      <c r="G15" s="94"/>
      <c r="H15" s="99"/>
      <c r="I15" s="99"/>
      <c r="J15" s="99"/>
      <c r="K15" s="108"/>
    </row>
    <row r="16" customFormat="1" spans="1:11">
      <c r="A16" s="99" t="s">
        <v>58</v>
      </c>
      <c r="B16" s="99" t="s">
        <v>66</v>
      </c>
      <c r="C16" s="99">
        <v>1</v>
      </c>
      <c r="D16" s="99" t="s">
        <v>287</v>
      </c>
      <c r="E16" s="99">
        <v>4</v>
      </c>
      <c r="F16" s="99">
        <v>1156</v>
      </c>
      <c r="G16" s="94">
        <f>F16/$F$5</f>
        <v>0.0716614356711534</v>
      </c>
      <c r="H16" s="99"/>
      <c r="I16" s="99"/>
      <c r="J16" s="99"/>
      <c r="K16" s="108"/>
    </row>
    <row r="17" customFormat="1" spans="1:11">
      <c r="A17" s="99" t="s">
        <v>58</v>
      </c>
      <c r="B17" s="99" t="s">
        <v>75</v>
      </c>
      <c r="C17" s="99"/>
      <c r="D17" s="99"/>
      <c r="E17" s="99"/>
      <c r="F17" s="99"/>
      <c r="G17" s="94"/>
      <c r="H17" s="99"/>
      <c r="I17" s="99"/>
      <c r="J17" s="99"/>
      <c r="K17" s="108"/>
    </row>
    <row r="18" customFormat="1" spans="1:11">
      <c r="A18" s="99" t="s">
        <v>58</v>
      </c>
      <c r="B18" s="99" t="s">
        <v>76</v>
      </c>
      <c r="C18" s="99">
        <v>3</v>
      </c>
      <c r="D18" s="99" t="s">
        <v>288</v>
      </c>
      <c r="E18" s="99">
        <v>2580</v>
      </c>
      <c r="F18" s="99">
        <v>1394</v>
      </c>
      <c r="G18" s="94">
        <f>F18/$F$5</f>
        <v>0.0864152606622732</v>
      </c>
      <c r="H18" s="99"/>
      <c r="I18" s="99"/>
      <c r="J18" s="99"/>
      <c r="K18" s="108"/>
    </row>
    <row r="19" customFormat="1" spans="1:11">
      <c r="A19" s="99" t="s">
        <v>58</v>
      </c>
      <c r="B19" s="99" t="s">
        <v>95</v>
      </c>
      <c r="C19" s="99"/>
      <c r="D19" s="99"/>
      <c r="E19" s="99"/>
      <c r="F19" s="99"/>
      <c r="G19" s="94"/>
      <c r="H19" s="99"/>
      <c r="I19" s="99"/>
      <c r="J19" s="99"/>
      <c r="K19" s="108"/>
    </row>
    <row r="20" customFormat="1" spans="1:11">
      <c r="A20" s="99" t="s">
        <v>58</v>
      </c>
      <c r="B20" s="99" t="s">
        <v>404</v>
      </c>
      <c r="C20" s="99"/>
      <c r="D20" s="99"/>
      <c r="E20" s="99"/>
      <c r="F20" s="99"/>
      <c r="G20" s="94"/>
      <c r="H20" s="99"/>
      <c r="I20" s="99"/>
      <c r="J20" s="99"/>
      <c r="K20" s="108"/>
    </row>
    <row r="21" s="78" customFormat="1" spans="1:15">
      <c r="A21" s="95" t="s">
        <v>41</v>
      </c>
      <c r="B21" s="96" t="s">
        <v>104</v>
      </c>
      <c r="C21" s="101">
        <f t="shared" ref="C21:F21" si="5">C22+C23+C24+C25</f>
        <v>3</v>
      </c>
      <c r="D21" s="101" t="e">
        <f t="shared" si="5"/>
        <v>#VALUE!</v>
      </c>
      <c r="E21" s="101">
        <f t="shared" si="5"/>
        <v>1300</v>
      </c>
      <c r="F21" s="101">
        <f t="shared" si="5"/>
        <v>650</v>
      </c>
      <c r="G21" s="94">
        <f>F21/$F$5</f>
        <v>0.040294059849697</v>
      </c>
      <c r="H21"/>
      <c r="I21"/>
      <c r="J21"/>
      <c r="K21" s="108">
        <v>0</v>
      </c>
      <c r="N21" s="109" t="s">
        <v>290</v>
      </c>
      <c r="O21" s="78" t="str">
        <f>N21&amp;B21&amp;C21&amp;"个，计划投资"&amp;F21&amp;"万元，其中："</f>
        <v>2.加工流通项目3个，计划投资650万元，其中：</v>
      </c>
    </row>
    <row r="22" customFormat="1" spans="1:11">
      <c r="A22" s="99" t="s">
        <v>58</v>
      </c>
      <c r="B22" s="100" t="s">
        <v>105</v>
      </c>
      <c r="C22" s="100"/>
      <c r="D22" s="100"/>
      <c r="E22" s="100"/>
      <c r="F22" s="100"/>
      <c r="G22" s="94"/>
      <c r="H22" s="100"/>
      <c r="I22" s="100"/>
      <c r="J22" s="100"/>
      <c r="K22" s="108"/>
    </row>
    <row r="23" customFormat="1" spans="1:11">
      <c r="A23" s="99" t="s">
        <v>58</v>
      </c>
      <c r="B23" s="100" t="s">
        <v>106</v>
      </c>
      <c r="C23" s="100">
        <v>3</v>
      </c>
      <c r="D23" s="100" t="s">
        <v>358</v>
      </c>
      <c r="E23" s="100">
        <v>1300</v>
      </c>
      <c r="F23" s="100">
        <v>650</v>
      </c>
      <c r="G23" s="94">
        <f>F23/$F$5</f>
        <v>0.040294059849697</v>
      </c>
      <c r="H23" s="100"/>
      <c r="I23" s="100"/>
      <c r="J23" s="100"/>
      <c r="K23" s="108"/>
    </row>
    <row r="24" customFormat="1" spans="1:15">
      <c r="A24" s="99" t="s">
        <v>58</v>
      </c>
      <c r="B24" s="100" t="s">
        <v>117</v>
      </c>
      <c r="C24" s="100"/>
      <c r="D24" s="100"/>
      <c r="E24" s="100"/>
      <c r="F24" s="100"/>
      <c r="G24" s="94"/>
      <c r="H24" s="100"/>
      <c r="I24" s="100"/>
      <c r="J24" s="100"/>
      <c r="K24" s="108"/>
      <c r="O24" t="str">
        <f>B24&amp;C24&amp;"个项目，建设规模"&amp;E24&amp;D24&amp;"，计划投资"&amp;F24&amp;"万元。"</f>
        <v>市场建设和农村电商物流个项目，建设规模，计划投资万元。</v>
      </c>
    </row>
    <row r="25" customFormat="1" spans="1:11">
      <c r="A25" s="99" t="s">
        <v>58</v>
      </c>
      <c r="B25" s="100" t="s">
        <v>118</v>
      </c>
      <c r="C25" s="100"/>
      <c r="D25" s="100"/>
      <c r="E25" s="100"/>
      <c r="F25" s="100"/>
      <c r="G25" s="94"/>
      <c r="H25" s="100"/>
      <c r="I25" s="100"/>
      <c r="J25" s="100"/>
      <c r="K25" s="108"/>
    </row>
    <row r="26" s="78" customFormat="1" spans="1:15">
      <c r="A26" s="95" t="s">
        <v>41</v>
      </c>
      <c r="B26" s="96" t="s">
        <v>119</v>
      </c>
      <c r="C26" s="101">
        <f t="shared" ref="C26:F26" si="6">C27+C28+C29</f>
        <v>3</v>
      </c>
      <c r="D26" s="101" t="e">
        <f t="shared" si="6"/>
        <v>#VALUE!</v>
      </c>
      <c r="E26" s="101">
        <f t="shared" si="6"/>
        <v>16.394</v>
      </c>
      <c r="F26" s="101">
        <f t="shared" si="6"/>
        <v>1660</v>
      </c>
      <c r="G26" s="94">
        <f>F26/$F$5</f>
        <v>0.102904829769995</v>
      </c>
      <c r="H26"/>
      <c r="I26"/>
      <c r="J26"/>
      <c r="K26" s="108">
        <v>0</v>
      </c>
      <c r="N26" s="109" t="s">
        <v>291</v>
      </c>
      <c r="O26" s="78" t="str">
        <f>N26&amp;B26&amp;C26&amp;"个，计划投资"&amp;F26&amp;"万元，其中："</f>
        <v>3.配套基础设施项目3个，计划投资1660万元，其中：</v>
      </c>
    </row>
    <row r="27" customFormat="1" ht="24" spans="1:15">
      <c r="A27" s="99" t="s">
        <v>58</v>
      </c>
      <c r="B27" s="100" t="s">
        <v>120</v>
      </c>
      <c r="C27" s="102">
        <v>3</v>
      </c>
      <c r="D27" s="102" t="s">
        <v>292</v>
      </c>
      <c r="E27" s="102">
        <v>16.394</v>
      </c>
      <c r="F27" s="102">
        <v>1660</v>
      </c>
      <c r="G27" s="94">
        <f>F27/$F$5</f>
        <v>0.102904829769995</v>
      </c>
      <c r="K27" s="108"/>
      <c r="O27" t="str">
        <f>B27&amp;C27&amp;"个项目，建设规模"&amp;E27&amp;D27&amp;"，计划投资"&amp;F27&amp;"万元；"</f>
        <v>小型农田水利设施建设(排碱渠、节水灌溉、防渗渠建设、其它乡村振兴有关的农田水利建设)3个项目，建设规模16.394公里，计划投资1660万元；</v>
      </c>
    </row>
    <row r="28" customFormat="1" spans="1:15">
      <c r="A28" s="99" t="s">
        <v>58</v>
      </c>
      <c r="B28" s="100" t="s">
        <v>149</v>
      </c>
      <c r="C28" s="102"/>
      <c r="D28" s="102"/>
      <c r="E28" s="102"/>
      <c r="F28" s="102"/>
      <c r="G28" s="94"/>
      <c r="K28" s="108"/>
      <c r="O28" t="str">
        <f>B28&amp;C28&amp;"个项目，建设规模"&amp;E28&amp;D28&amp;"，计划投资"&amp;F28&amp;"万元；"</f>
        <v>产业园（区）个项目，建设规模，计划投资万元；</v>
      </c>
    </row>
    <row r="29" customFormat="1" spans="1:15">
      <c r="A29" s="99" t="s">
        <v>58</v>
      </c>
      <c r="B29" s="100" t="s">
        <v>150</v>
      </c>
      <c r="C29" s="102"/>
      <c r="D29" s="102"/>
      <c r="E29" s="102"/>
      <c r="F29" s="102"/>
      <c r="G29" s="94"/>
      <c r="K29" s="108"/>
      <c r="O29" t="str">
        <f>B29&amp;C29&amp;"个项目，建设规模"&amp;E29&amp;D29&amp;"，计划投资"&amp;F29&amp;"万元。"</f>
        <v>其他（合作社补助、壮大村集体经济）个项目，建设规模，计划投资万元。</v>
      </c>
    </row>
    <row r="30" s="78" customFormat="1" spans="1:14">
      <c r="A30" s="95" t="s">
        <v>41</v>
      </c>
      <c r="B30" s="96" t="s">
        <v>151</v>
      </c>
      <c r="C30" s="101">
        <f t="shared" ref="C30:F30" si="7">C31+C32+C33+C34</f>
        <v>0</v>
      </c>
      <c r="D30" s="101">
        <f t="shared" si="7"/>
        <v>0</v>
      </c>
      <c r="E30" s="101">
        <f t="shared" si="7"/>
        <v>0</v>
      </c>
      <c r="F30" s="101">
        <f t="shared" si="7"/>
        <v>0</v>
      </c>
      <c r="G30" s="94"/>
      <c r="H30"/>
      <c r="I30"/>
      <c r="J30"/>
      <c r="K30" s="108">
        <v>0</v>
      </c>
      <c r="N30" s="109"/>
    </row>
    <row r="31" customFormat="1" spans="1:11">
      <c r="A31" s="99" t="s">
        <v>58</v>
      </c>
      <c r="B31" s="100" t="s">
        <v>152</v>
      </c>
      <c r="C31" s="102"/>
      <c r="D31" s="102"/>
      <c r="E31" s="102"/>
      <c r="F31" s="102"/>
      <c r="G31" s="94"/>
      <c r="K31" s="108"/>
    </row>
    <row r="32" customFormat="1" spans="1:11">
      <c r="A32" s="99" t="s">
        <v>58</v>
      </c>
      <c r="B32" s="100" t="s">
        <v>153</v>
      </c>
      <c r="C32" s="102"/>
      <c r="D32" s="102"/>
      <c r="E32" s="102"/>
      <c r="F32" s="102"/>
      <c r="G32" s="94"/>
      <c r="K32" s="108"/>
    </row>
    <row r="33" customFormat="1" spans="1:11">
      <c r="A33" s="99" t="s">
        <v>58</v>
      </c>
      <c r="B33" s="100" t="s">
        <v>154</v>
      </c>
      <c r="C33" s="102"/>
      <c r="D33" s="102"/>
      <c r="E33" s="102"/>
      <c r="F33" s="102"/>
      <c r="G33" s="94"/>
      <c r="K33" s="108"/>
    </row>
    <row r="34" customFormat="1" spans="1:11">
      <c r="A34" s="99" t="s">
        <v>58</v>
      </c>
      <c r="B34" s="100" t="s">
        <v>155</v>
      </c>
      <c r="C34" s="102"/>
      <c r="D34" s="102"/>
      <c r="E34" s="102"/>
      <c r="F34" s="102"/>
      <c r="G34" s="94"/>
      <c r="K34" s="108"/>
    </row>
    <row r="35" s="78" customFormat="1" spans="1:15">
      <c r="A35" s="95" t="s">
        <v>41</v>
      </c>
      <c r="B35" s="96" t="s">
        <v>156</v>
      </c>
      <c r="C35" s="101">
        <f t="shared" ref="C35:F35" si="8">C36+C37+C38+C39+C40</f>
        <v>1</v>
      </c>
      <c r="D35" s="101" t="e">
        <f t="shared" si="8"/>
        <v>#VALUE!</v>
      </c>
      <c r="E35" s="101">
        <f t="shared" si="8"/>
        <v>1300</v>
      </c>
      <c r="F35" s="101">
        <f t="shared" si="8"/>
        <v>250</v>
      </c>
      <c r="G35" s="94">
        <f>F35/$F$5</f>
        <v>0.0154977153268065</v>
      </c>
      <c r="H35"/>
      <c r="I35"/>
      <c r="J35"/>
      <c r="K35" s="108">
        <v>0</v>
      </c>
      <c r="N35" s="109" t="s">
        <v>293</v>
      </c>
      <c r="O35" s="78" t="str">
        <f>N35&amp;B35&amp;C35&amp;"个，计划投资"&amp;F35&amp;"万元，其中："</f>
        <v>4.金融保险配套项目1个，计划投资250万元，其中：</v>
      </c>
    </row>
    <row r="36" customFormat="1" spans="1:15">
      <c r="A36" s="99" t="s">
        <v>58</v>
      </c>
      <c r="B36" s="100" t="s">
        <v>157</v>
      </c>
      <c r="C36" s="102">
        <v>1</v>
      </c>
      <c r="D36" s="102" t="s">
        <v>23</v>
      </c>
      <c r="E36" s="102">
        <v>1300</v>
      </c>
      <c r="F36" s="102">
        <v>250</v>
      </c>
      <c r="G36" s="94">
        <f>F36/$F$5</f>
        <v>0.0154977153268065</v>
      </c>
      <c r="K36" s="108"/>
      <c r="O36" t="str">
        <f>B36&amp;C36&amp;"个项目，建设规模"&amp;E36&amp;D36&amp;"，计划投资"&amp;F36&amp;"万元。"</f>
        <v>小额贷款贴息1个项目，建设规模1300户，计划投资250万元。</v>
      </c>
    </row>
    <row r="37" customFormat="1" spans="1:11">
      <c r="A37" s="99" t="s">
        <v>58</v>
      </c>
      <c r="B37" s="100" t="s">
        <v>164</v>
      </c>
      <c r="C37" s="102"/>
      <c r="D37" s="102"/>
      <c r="E37" s="102"/>
      <c r="F37" s="102"/>
      <c r="G37" s="94"/>
      <c r="K37" s="108"/>
    </row>
    <row r="38" customFormat="1" spans="1:11">
      <c r="A38" s="99" t="s">
        <v>58</v>
      </c>
      <c r="B38" s="100" t="s">
        <v>165</v>
      </c>
      <c r="C38" s="102"/>
      <c r="D38" s="102"/>
      <c r="E38" s="102"/>
      <c r="F38" s="102"/>
      <c r="G38" s="94"/>
      <c r="K38" s="108"/>
    </row>
    <row r="39" customFormat="1" spans="1:11">
      <c r="A39" s="99" t="s">
        <v>58</v>
      </c>
      <c r="B39" s="100" t="s">
        <v>166</v>
      </c>
      <c r="C39" s="102"/>
      <c r="D39" s="102"/>
      <c r="E39" s="102"/>
      <c r="F39" s="102"/>
      <c r="G39" s="94"/>
      <c r="K39" s="108"/>
    </row>
    <row r="40" customFormat="1" spans="1:11">
      <c r="A40" s="99" t="s">
        <v>58</v>
      </c>
      <c r="B40" s="100" t="s">
        <v>167</v>
      </c>
      <c r="C40" s="102"/>
      <c r="D40" s="102"/>
      <c r="E40" s="102"/>
      <c r="F40" s="102"/>
      <c r="G40" s="94"/>
      <c r="K40" s="108"/>
    </row>
    <row r="41" s="79" customFormat="1" spans="1:15">
      <c r="A41" s="91" t="s">
        <v>39</v>
      </c>
      <c r="B41" s="92" t="s">
        <v>168</v>
      </c>
      <c r="C41" s="103">
        <f t="shared" ref="C41:F41" si="9">C42+C45+C49+C52+C56</f>
        <v>1</v>
      </c>
      <c r="D41" s="103" t="e">
        <f t="shared" si="9"/>
        <v>#VALUE!</v>
      </c>
      <c r="E41" s="103">
        <f t="shared" si="9"/>
        <v>0</v>
      </c>
      <c r="F41" s="103">
        <f t="shared" si="9"/>
        <v>100</v>
      </c>
      <c r="G41" s="94">
        <f>F41/$F$5</f>
        <v>0.00619908613072261</v>
      </c>
      <c r="H41"/>
      <c r="I41"/>
      <c r="J41"/>
      <c r="K41" s="108">
        <v>0</v>
      </c>
      <c r="L41" s="110">
        <v>0.7</v>
      </c>
      <c r="M41" s="110" t="s">
        <v>284</v>
      </c>
      <c r="N41" s="110" t="s">
        <v>294</v>
      </c>
      <c r="O41" s="110" t="str">
        <f>N41&amp;B41&amp;"类项目"&amp;C41&amp;"个项目，计划投资"&amp;F41&amp;"万元，投资占比"&amp;L41&amp;M41&amp;"。"</f>
        <v>（二）就业项目类项目1个项目，计划投资100万元，投资占比0.7%。</v>
      </c>
    </row>
    <row r="42" s="78" customFormat="1" spans="1:14">
      <c r="A42" s="95" t="s">
        <v>41</v>
      </c>
      <c r="B42" s="96" t="s">
        <v>169</v>
      </c>
      <c r="C42" s="101">
        <f t="shared" ref="C42:F42" si="10">C43+C44</f>
        <v>1</v>
      </c>
      <c r="D42" s="101" t="e">
        <f t="shared" si="10"/>
        <v>#VALUE!</v>
      </c>
      <c r="E42" s="101">
        <f t="shared" si="10"/>
        <v>0</v>
      </c>
      <c r="F42" s="101">
        <f t="shared" si="10"/>
        <v>100</v>
      </c>
      <c r="G42" s="94">
        <f>F42/$F$5</f>
        <v>0.00619908613072261</v>
      </c>
      <c r="H42"/>
      <c r="I42"/>
      <c r="J42"/>
      <c r="K42" s="108">
        <v>0</v>
      </c>
      <c r="N42" s="109"/>
    </row>
    <row r="43" customFormat="1" spans="1:11">
      <c r="A43" s="99" t="s">
        <v>58</v>
      </c>
      <c r="B43" s="100" t="s">
        <v>170</v>
      </c>
      <c r="C43" s="102">
        <v>1</v>
      </c>
      <c r="D43" s="102" t="s">
        <v>24</v>
      </c>
      <c r="E43" s="102"/>
      <c r="F43" s="102">
        <v>100</v>
      </c>
      <c r="G43" s="94">
        <f>F43/$F$5</f>
        <v>0.00619908613072261</v>
      </c>
      <c r="K43" s="108"/>
    </row>
    <row r="44" customFormat="1" spans="1:11">
      <c r="A44" s="99" t="s">
        <v>58</v>
      </c>
      <c r="B44" s="100" t="s">
        <v>179</v>
      </c>
      <c r="C44" s="102"/>
      <c r="D44" s="102"/>
      <c r="E44" s="102"/>
      <c r="F44" s="102"/>
      <c r="G44" s="94"/>
      <c r="K44" s="108"/>
    </row>
    <row r="45" s="78" customFormat="1" spans="1:14">
      <c r="A45" s="95" t="s">
        <v>41</v>
      </c>
      <c r="B45" s="96" t="s">
        <v>180</v>
      </c>
      <c r="C45" s="101"/>
      <c r="D45" s="101"/>
      <c r="E45" s="101"/>
      <c r="F45" s="101"/>
      <c r="G45" s="94"/>
      <c r="H45"/>
      <c r="I45"/>
      <c r="J45"/>
      <c r="K45" s="108">
        <v>0</v>
      </c>
      <c r="N45" s="109"/>
    </row>
    <row r="46" customFormat="1" spans="1:11">
      <c r="A46" s="99" t="s">
        <v>58</v>
      </c>
      <c r="B46" s="100" t="s">
        <v>181</v>
      </c>
      <c r="C46" s="102"/>
      <c r="D46" s="102"/>
      <c r="E46" s="102"/>
      <c r="F46" s="102"/>
      <c r="G46" s="94"/>
      <c r="K46" s="108"/>
    </row>
    <row r="47" customFormat="1" spans="1:11">
      <c r="A47" s="99" t="s">
        <v>58</v>
      </c>
      <c r="B47" s="100" t="s">
        <v>182</v>
      </c>
      <c r="C47" s="102"/>
      <c r="D47" s="102"/>
      <c r="E47" s="102"/>
      <c r="F47" s="102"/>
      <c r="G47" s="94"/>
      <c r="K47" s="108"/>
    </row>
    <row r="48" customFormat="1" spans="1:11">
      <c r="A48" s="99" t="s">
        <v>58</v>
      </c>
      <c r="B48" s="100" t="s">
        <v>183</v>
      </c>
      <c r="C48" s="102"/>
      <c r="D48" s="102"/>
      <c r="E48" s="102"/>
      <c r="F48" s="102"/>
      <c r="G48" s="94"/>
      <c r="K48" s="108"/>
    </row>
    <row r="49" s="78" customFormat="1" spans="1:14">
      <c r="A49" s="95" t="s">
        <v>41</v>
      </c>
      <c r="B49" s="96" t="s">
        <v>184</v>
      </c>
      <c r="C49" s="101"/>
      <c r="D49" s="101"/>
      <c r="E49" s="101"/>
      <c r="F49" s="101"/>
      <c r="G49" s="94"/>
      <c r="H49"/>
      <c r="I49"/>
      <c r="J49"/>
      <c r="K49" s="108">
        <v>0</v>
      </c>
      <c r="N49" s="109"/>
    </row>
    <row r="50" customFormat="1" spans="1:11">
      <c r="A50" s="99" t="s">
        <v>58</v>
      </c>
      <c r="B50" s="100" t="s">
        <v>185</v>
      </c>
      <c r="C50" s="102"/>
      <c r="D50" s="102"/>
      <c r="E50" s="102"/>
      <c r="F50" s="102"/>
      <c r="G50" s="94"/>
      <c r="K50" s="108"/>
    </row>
    <row r="51" customFormat="1" spans="1:11">
      <c r="A51" s="99" t="s">
        <v>58</v>
      </c>
      <c r="B51" s="100" t="s">
        <v>186</v>
      </c>
      <c r="C51" s="102"/>
      <c r="D51" s="102"/>
      <c r="E51" s="102"/>
      <c r="F51" s="102"/>
      <c r="G51" s="94"/>
      <c r="K51" s="108"/>
    </row>
    <row r="52" s="78" customFormat="1" spans="1:14">
      <c r="A52" s="95" t="s">
        <v>41</v>
      </c>
      <c r="B52" s="96" t="s">
        <v>187</v>
      </c>
      <c r="C52" s="101"/>
      <c r="D52" s="101"/>
      <c r="E52" s="101"/>
      <c r="F52" s="101"/>
      <c r="G52" s="94"/>
      <c r="H52"/>
      <c r="I52"/>
      <c r="J52"/>
      <c r="K52" s="108">
        <v>0</v>
      </c>
      <c r="N52" s="109"/>
    </row>
    <row r="53" customFormat="1" spans="1:11">
      <c r="A53" s="99" t="s">
        <v>58</v>
      </c>
      <c r="B53" s="100" t="s">
        <v>188</v>
      </c>
      <c r="C53" s="102"/>
      <c r="D53" s="102"/>
      <c r="E53" s="102"/>
      <c r="F53" s="102"/>
      <c r="G53" s="94"/>
      <c r="K53" s="108"/>
    </row>
    <row r="54" customFormat="1" spans="1:11">
      <c r="A54" s="99" t="s">
        <v>58</v>
      </c>
      <c r="B54" s="100" t="s">
        <v>189</v>
      </c>
      <c r="C54" s="102"/>
      <c r="D54" s="102"/>
      <c r="E54" s="102"/>
      <c r="F54" s="102"/>
      <c r="G54" s="94"/>
      <c r="K54" s="108"/>
    </row>
    <row r="55" customFormat="1" spans="1:11">
      <c r="A55" s="99" t="s">
        <v>58</v>
      </c>
      <c r="B55" s="100" t="s">
        <v>190</v>
      </c>
      <c r="C55" s="102"/>
      <c r="D55" s="102"/>
      <c r="E55" s="102"/>
      <c r="F55" s="102"/>
      <c r="G55" s="94"/>
      <c r="K55" s="108"/>
    </row>
    <row r="56" s="78" customFormat="1" spans="1:15">
      <c r="A56" s="95" t="s">
        <v>41</v>
      </c>
      <c r="B56" s="96" t="s">
        <v>191</v>
      </c>
      <c r="C56" s="101"/>
      <c r="D56" s="101"/>
      <c r="E56" s="101"/>
      <c r="F56" s="101"/>
      <c r="G56" s="94"/>
      <c r="H56"/>
      <c r="I56"/>
      <c r="J56"/>
      <c r="K56" s="108">
        <v>0</v>
      </c>
      <c r="N56" s="109" t="s">
        <v>286</v>
      </c>
      <c r="O56" s="78" t="str">
        <f>N56&amp;B56&amp;C56&amp;"个，计划投资"&amp;F56&amp;"万元，其中："</f>
        <v>1.公益性岗位个，计划投资万元，其中：</v>
      </c>
    </row>
    <row r="57" customFormat="1" spans="1:15">
      <c r="A57" s="99" t="s">
        <v>58</v>
      </c>
      <c r="B57" s="100" t="s">
        <v>191</v>
      </c>
      <c r="C57" s="102"/>
      <c r="D57" s="102"/>
      <c r="E57" s="102"/>
      <c r="F57" s="102"/>
      <c r="G57" s="94"/>
      <c r="K57" s="108"/>
      <c r="O57" t="str">
        <f>B57&amp;C57&amp;"个项目，建设规模"&amp;E57&amp;D57&amp;"，计划投资"&amp;F57&amp;"万元。"</f>
        <v>公益性岗位个项目，建设规模，计划投资万元。</v>
      </c>
    </row>
    <row r="58" s="79" customFormat="1" spans="1:15">
      <c r="A58" s="91" t="s">
        <v>39</v>
      </c>
      <c r="B58" s="92" t="s">
        <v>192</v>
      </c>
      <c r="C58" s="103">
        <f t="shared" ref="C58:F58" si="11">C59+C69+C74</f>
        <v>6</v>
      </c>
      <c r="D58" s="103" t="e">
        <f t="shared" si="11"/>
        <v>#VALUE!</v>
      </c>
      <c r="E58" s="103">
        <f t="shared" si="11"/>
        <v>54.857</v>
      </c>
      <c r="F58" s="103">
        <f t="shared" si="11"/>
        <v>8129.41</v>
      </c>
      <c r="G58" s="94">
        <f>F58/$F$5</f>
        <v>0.503949127819577</v>
      </c>
      <c r="H58"/>
      <c r="I58"/>
      <c r="J58"/>
      <c r="K58" s="108">
        <v>0</v>
      </c>
      <c r="L58" s="110">
        <v>24.97</v>
      </c>
      <c r="M58" s="110" t="s">
        <v>284</v>
      </c>
      <c r="N58" s="110" t="s">
        <v>295</v>
      </c>
      <c r="O58" s="110" t="str">
        <f>N58&amp;B58&amp;"类项目"&amp;C58&amp;"个项目，计划投资"&amp;F58&amp;"万元，投资占比"&amp;L58&amp;M58&amp;"。"</f>
        <v>（三）乡村建设行动类项目6个项目，计划投资8129.41万元，投资占比24.97%。</v>
      </c>
    </row>
    <row r="59" s="78" customFormat="1" spans="1:15">
      <c r="A59" s="95" t="s">
        <v>41</v>
      </c>
      <c r="B59" s="96" t="s">
        <v>193</v>
      </c>
      <c r="C59" s="101">
        <f t="shared" ref="C59:F59" si="12">C60+C61+C62+C63+C64+C65+C66+C67+C68</f>
        <v>3</v>
      </c>
      <c r="D59" s="101" t="e">
        <f t="shared" si="12"/>
        <v>#VALUE!</v>
      </c>
      <c r="E59" s="101">
        <f t="shared" si="12"/>
        <v>23.293</v>
      </c>
      <c r="F59" s="101">
        <f t="shared" si="12"/>
        <v>6179.41</v>
      </c>
      <c r="G59" s="94">
        <f>F59/$F$5</f>
        <v>0.383066948270486</v>
      </c>
      <c r="H59"/>
      <c r="I59"/>
      <c r="J59"/>
      <c r="K59" s="108">
        <v>0</v>
      </c>
      <c r="N59" s="109" t="s">
        <v>286</v>
      </c>
      <c r="O59" s="78" t="str">
        <f>N59&amp;B59&amp;"类项目"&amp;C59&amp;"个，计划投资"&amp;F59&amp;"万元，其中："</f>
        <v>1.农村基础设施（含产业基础设施配套）类项目3个，计划投资6179.41万元，其中：</v>
      </c>
    </row>
    <row r="60" customFormat="1" spans="1:11">
      <c r="A60" s="99" t="s">
        <v>58</v>
      </c>
      <c r="B60" s="100" t="s">
        <v>194</v>
      </c>
      <c r="C60" s="104"/>
      <c r="D60" s="104"/>
      <c r="E60" s="104"/>
      <c r="F60" s="104"/>
      <c r="G60" s="94"/>
      <c r="K60" s="111"/>
    </row>
    <row r="61" customFormat="1" ht="48" spans="1:15">
      <c r="A61" s="99" t="s">
        <v>58</v>
      </c>
      <c r="B61" s="100" t="s">
        <v>195</v>
      </c>
      <c r="C61" s="104"/>
      <c r="D61" s="104"/>
      <c r="E61" s="104"/>
      <c r="F61" s="104"/>
      <c r="G61" s="94"/>
      <c r="K61" s="111"/>
      <c r="O61" t="str">
        <f t="shared" ref="O61:O65" si="13">B61&amp;C61&amp;"个项目，建设规模"&amp;E61&amp;D61&amp;"，计划投资"&amp;F61&amp;"万元；"</f>
        <v>农村道路（县乡之间、乡乡之间、乡村之间及其沿线管理、服务等附属设施；道路安全生命防护工程、危旧桥梁改造；乡级客货运输站场、招呼站；村内道路、通户路等）个项目，建设规模，计划投资万元；</v>
      </c>
    </row>
    <row r="62" customFormat="1" spans="1:15">
      <c r="A62" s="99" t="s">
        <v>58</v>
      </c>
      <c r="B62" s="100" t="s">
        <v>196</v>
      </c>
      <c r="C62" s="104"/>
      <c r="D62" s="104"/>
      <c r="E62" s="104"/>
      <c r="F62" s="104"/>
      <c r="G62" s="94"/>
      <c r="K62" s="111"/>
      <c r="O62" t="str">
        <f t="shared" si="13"/>
        <v>产业路、资源路、旅游路建设个项目，建设规模，计划投资万元；</v>
      </c>
    </row>
    <row r="63" customFormat="1" spans="1:11">
      <c r="A63" s="99" t="s">
        <v>58</v>
      </c>
      <c r="B63" s="100" t="s">
        <v>197</v>
      </c>
      <c r="C63" s="104">
        <v>2</v>
      </c>
      <c r="D63" s="104" t="s">
        <v>292</v>
      </c>
      <c r="E63" s="104">
        <v>14.18</v>
      </c>
      <c r="F63" s="104">
        <v>3379.41</v>
      </c>
      <c r="G63" s="94">
        <f>F63/$F$5</f>
        <v>0.209492536610253</v>
      </c>
      <c r="K63" s="111"/>
    </row>
    <row r="64" customFormat="1" spans="1:11">
      <c r="A64" s="99" t="s">
        <v>58</v>
      </c>
      <c r="B64" s="100" t="s">
        <v>216</v>
      </c>
      <c r="C64" s="104"/>
      <c r="D64" s="104"/>
      <c r="E64" s="104"/>
      <c r="F64" s="104"/>
      <c r="G64" s="94"/>
      <c r="K64" s="111"/>
    </row>
    <row r="65" customFormat="1" ht="24" spans="1:15">
      <c r="A65" s="99" t="s">
        <v>58</v>
      </c>
      <c r="B65" s="100" t="s">
        <v>217</v>
      </c>
      <c r="C65" s="104"/>
      <c r="D65" s="104"/>
      <c r="E65" s="104"/>
      <c r="F65" s="104"/>
      <c r="G65" s="94"/>
      <c r="K65" s="111"/>
      <c r="O65" t="str">
        <f t="shared" si="13"/>
        <v>数字乡村建设（信息通信基础设施建设、数字化、智能化建设等）个项目，建设规模，计划投资万元；</v>
      </c>
    </row>
    <row r="66" customFormat="1" ht="24" spans="1:11">
      <c r="A66" s="99" t="s">
        <v>58</v>
      </c>
      <c r="B66" s="100" t="s">
        <v>405</v>
      </c>
      <c r="C66" s="104"/>
      <c r="D66" s="104"/>
      <c r="E66" s="104"/>
      <c r="F66" s="104"/>
      <c r="G66" s="94"/>
      <c r="K66" s="111"/>
    </row>
    <row r="67" customFormat="1" spans="1:11">
      <c r="A67" s="99" t="s">
        <v>58</v>
      </c>
      <c r="B67" s="100" t="s">
        <v>219</v>
      </c>
      <c r="C67" s="104"/>
      <c r="D67" s="104"/>
      <c r="E67" s="104"/>
      <c r="F67" s="104"/>
      <c r="G67" s="94"/>
      <c r="K67" s="111"/>
    </row>
    <row r="68" customFormat="1" spans="1:15">
      <c r="A68" s="99" t="s">
        <v>58</v>
      </c>
      <c r="B68" s="100" t="s">
        <v>220</v>
      </c>
      <c r="C68" s="104">
        <v>1</v>
      </c>
      <c r="D68" s="104" t="s">
        <v>292</v>
      </c>
      <c r="E68" s="104">
        <v>9.113</v>
      </c>
      <c r="F68" s="104">
        <v>2800</v>
      </c>
      <c r="G68" s="94"/>
      <c r="K68" s="111"/>
      <c r="O68" t="str">
        <f>B68&amp;C68&amp;"个项目，建设规模"&amp;E68&amp;D68&amp;"，计划投资"&amp;F68&amp;"万元。"</f>
        <v>其他（防洪工程、排碱渠，渠道清淤）1个项目，建设规模9.113公里，计划投资2800万元。</v>
      </c>
    </row>
    <row r="69" s="78" customFormat="1" spans="1:15">
      <c r="A69" s="96" t="s">
        <v>41</v>
      </c>
      <c r="B69" s="96" t="s">
        <v>221</v>
      </c>
      <c r="C69" s="112">
        <f t="shared" ref="C69:F69" si="14">C70+C71+C72+C73</f>
        <v>3</v>
      </c>
      <c r="D69" s="112" t="e">
        <f t="shared" si="14"/>
        <v>#VALUE!</v>
      </c>
      <c r="E69" s="112">
        <f t="shared" si="14"/>
        <v>31.564</v>
      </c>
      <c r="F69" s="112">
        <f t="shared" si="14"/>
        <v>1950</v>
      </c>
      <c r="G69" s="94">
        <f>F69/$F$5</f>
        <v>0.120882179549091</v>
      </c>
      <c r="H69"/>
      <c r="I69"/>
      <c r="J69"/>
      <c r="K69" s="111">
        <v>0</v>
      </c>
      <c r="N69" s="109" t="s">
        <v>290</v>
      </c>
      <c r="O69" s="78" t="str">
        <f>N69&amp;B69&amp;"类项目"&amp;C69&amp;"个，计划投资"&amp;F69&amp;"万元，其中："</f>
        <v>2.人居环境整治类项目3个，计划投资1950万元，其中：</v>
      </c>
    </row>
    <row r="70" customFormat="1" spans="1:11">
      <c r="A70" s="99" t="s">
        <v>58</v>
      </c>
      <c r="B70" s="100" t="s">
        <v>222</v>
      </c>
      <c r="C70" s="104"/>
      <c r="D70" s="104"/>
      <c r="E70" s="104"/>
      <c r="F70" s="104"/>
      <c r="G70" s="94"/>
      <c r="K70" s="111"/>
    </row>
    <row r="71" customFormat="1" spans="1:15">
      <c r="A71" s="99" t="s">
        <v>58</v>
      </c>
      <c r="B71" s="100" t="s">
        <v>223</v>
      </c>
      <c r="C71" s="104">
        <v>3</v>
      </c>
      <c r="D71" s="104" t="s">
        <v>292</v>
      </c>
      <c r="E71" s="104">
        <v>31.564</v>
      </c>
      <c r="F71" s="104">
        <v>1950</v>
      </c>
      <c r="G71" s="94">
        <f>F71/$F$5</f>
        <v>0.120882179549091</v>
      </c>
      <c r="K71" s="111"/>
      <c r="O71" t="str">
        <f>B71&amp;C71&amp;"个项目，建设规模"&amp;E71&amp;D71&amp;"，计划投资"&amp;F71&amp;"万元；"</f>
        <v>农村污水治理3个项目，建设规模31.564公里，计划投资1950万元；</v>
      </c>
    </row>
    <row r="72" customFormat="1" spans="1:15">
      <c r="A72" s="99" t="s">
        <v>58</v>
      </c>
      <c r="B72" s="100" t="s">
        <v>230</v>
      </c>
      <c r="C72" s="104"/>
      <c r="D72" s="104"/>
      <c r="E72" s="104"/>
      <c r="F72" s="104"/>
      <c r="G72" s="94"/>
      <c r="K72" s="111"/>
      <c r="O72" t="str">
        <f>B72&amp;C72&amp;"个项目，建设规模"&amp;E72&amp;D72&amp;"，计划投资"&amp;F72&amp;"万元；"</f>
        <v>农村垃圾治理个项目，建设规模，计划投资万元；</v>
      </c>
    </row>
    <row r="73" customFormat="1" spans="1:15">
      <c r="A73" s="99" t="s">
        <v>58</v>
      </c>
      <c r="B73" s="100" t="s">
        <v>231</v>
      </c>
      <c r="C73" s="104"/>
      <c r="D73" s="104"/>
      <c r="E73" s="104"/>
      <c r="F73" s="104"/>
      <c r="G73" s="94"/>
      <c r="K73" s="111"/>
      <c r="O73" t="str">
        <f>B73&amp;C73&amp;"个项目，建设规模"&amp;E73&amp;D73&amp;"，计划投资"&amp;F73&amp;"万元。"</f>
        <v>村容村貌提升个项目，建设规模，计划投资万元。</v>
      </c>
    </row>
    <row r="74" s="78" customFormat="1" spans="1:14">
      <c r="A74" s="96" t="s">
        <v>41</v>
      </c>
      <c r="B74" s="96" t="s">
        <v>232</v>
      </c>
      <c r="C74" s="113">
        <f t="shared" ref="C74:F74" si="15">C75+C76+C77+C78+C79+C80</f>
        <v>0</v>
      </c>
      <c r="D74" s="113">
        <f t="shared" si="15"/>
        <v>0</v>
      </c>
      <c r="E74" s="113">
        <f t="shared" si="15"/>
        <v>0</v>
      </c>
      <c r="F74" s="113">
        <f t="shared" si="15"/>
        <v>0</v>
      </c>
      <c r="G74" s="94"/>
      <c r="H74"/>
      <c r="I74"/>
      <c r="J74"/>
      <c r="K74" s="115">
        <v>0</v>
      </c>
      <c r="N74" s="109"/>
    </row>
    <row r="75" customFormat="1" spans="1:11">
      <c r="A75" s="99" t="s">
        <v>58</v>
      </c>
      <c r="B75" s="100" t="s">
        <v>233</v>
      </c>
      <c r="C75" s="104"/>
      <c r="D75" s="104"/>
      <c r="E75" s="104"/>
      <c r="F75" s="104"/>
      <c r="G75" s="94"/>
      <c r="K75" s="111"/>
    </row>
    <row r="76" customFormat="1" spans="1:11">
      <c r="A76" s="99" t="s">
        <v>58</v>
      </c>
      <c r="B76" s="100" t="s">
        <v>234</v>
      </c>
      <c r="C76" s="104"/>
      <c r="D76" s="104"/>
      <c r="E76" s="104"/>
      <c r="F76" s="104"/>
      <c r="G76" s="94"/>
      <c r="K76" s="111"/>
    </row>
    <row r="77" customFormat="1" ht="24" spans="1:11">
      <c r="A77" s="99" t="s">
        <v>58</v>
      </c>
      <c r="B77" s="100" t="s">
        <v>235</v>
      </c>
      <c r="C77" s="104"/>
      <c r="D77" s="104"/>
      <c r="E77" s="104"/>
      <c r="F77" s="104"/>
      <c r="G77" s="94"/>
      <c r="K77" s="111"/>
    </row>
    <row r="78" customFormat="1" spans="1:11">
      <c r="A78" s="99" t="s">
        <v>58</v>
      </c>
      <c r="B78" s="100" t="s">
        <v>236</v>
      </c>
      <c r="C78" s="104"/>
      <c r="D78" s="104"/>
      <c r="E78" s="104"/>
      <c r="F78" s="104"/>
      <c r="G78" s="94"/>
      <c r="K78" s="111"/>
    </row>
    <row r="79" customFormat="1" spans="1:11">
      <c r="A79" s="99" t="s">
        <v>58</v>
      </c>
      <c r="B79" s="100" t="s">
        <v>237</v>
      </c>
      <c r="C79" s="104"/>
      <c r="D79" s="104"/>
      <c r="E79" s="104"/>
      <c r="F79" s="104"/>
      <c r="G79" s="94"/>
      <c r="K79" s="111"/>
    </row>
    <row r="80" customFormat="1" ht="36" spans="1:11">
      <c r="A80" s="99" t="s">
        <v>58</v>
      </c>
      <c r="B80" s="100" t="s">
        <v>238</v>
      </c>
      <c r="C80" s="104"/>
      <c r="D80" s="104"/>
      <c r="E80" s="104"/>
      <c r="F80" s="104"/>
      <c r="G80" s="94"/>
      <c r="K80" s="111"/>
    </row>
    <row r="81" s="79" customFormat="1" spans="1:15">
      <c r="A81" s="91" t="s">
        <v>39</v>
      </c>
      <c r="B81" s="92" t="s">
        <v>239</v>
      </c>
      <c r="C81" s="114">
        <f t="shared" ref="C81:F81" si="16">C82</f>
        <v>0</v>
      </c>
      <c r="D81" s="114">
        <f t="shared" si="16"/>
        <v>0</v>
      </c>
      <c r="E81" s="114">
        <f t="shared" si="16"/>
        <v>0</v>
      </c>
      <c r="F81" s="114">
        <f t="shared" si="16"/>
        <v>0</v>
      </c>
      <c r="G81" s="94"/>
      <c r="H81"/>
      <c r="I81"/>
      <c r="J81"/>
      <c r="K81" s="111">
        <v>0</v>
      </c>
      <c r="L81" s="110">
        <v>0.17</v>
      </c>
      <c r="M81" s="110" t="s">
        <v>284</v>
      </c>
      <c r="N81" s="110" t="s">
        <v>296</v>
      </c>
      <c r="O81" s="110" t="str">
        <f>N81&amp;B81&amp;"类项目"&amp;C81&amp;"个项目，计划投资"&amp;F81&amp;"万元，投资占比"&amp;L81&amp;M81&amp;"。"</f>
        <v>（四）易地搬迁后扶类项目0个项目，计划投资0万元，投资占比0.17%。</v>
      </c>
    </row>
    <row r="82" s="78" customFormat="1" spans="1:15">
      <c r="A82" s="95" t="s">
        <v>41</v>
      </c>
      <c r="B82" s="96" t="s">
        <v>239</v>
      </c>
      <c r="C82" s="112">
        <f t="shared" ref="C82:F82" si="17">C83+C84+C85+C86+C87+C88</f>
        <v>0</v>
      </c>
      <c r="D82" s="112">
        <f t="shared" si="17"/>
        <v>0</v>
      </c>
      <c r="E82" s="112">
        <f t="shared" si="17"/>
        <v>0</v>
      </c>
      <c r="F82" s="112">
        <f t="shared" si="17"/>
        <v>0</v>
      </c>
      <c r="G82" s="94"/>
      <c r="H82"/>
      <c r="I82"/>
      <c r="J82"/>
      <c r="K82" s="111">
        <v>0</v>
      </c>
      <c r="N82" s="109" t="s">
        <v>286</v>
      </c>
      <c r="O82" s="78" t="str">
        <f>N82&amp;B82&amp;"类项目"&amp;C82&amp;"个，计划投资"&amp;F82&amp;"万元，其中："</f>
        <v>1.易地搬迁后扶类项目0个，计划投资0万元，其中：</v>
      </c>
    </row>
    <row r="83" customFormat="1" spans="1:11">
      <c r="A83" s="99" t="s">
        <v>58</v>
      </c>
      <c r="B83" s="100" t="s">
        <v>240</v>
      </c>
      <c r="C83" s="104"/>
      <c r="D83" s="104"/>
      <c r="E83" s="104"/>
      <c r="F83" s="104"/>
      <c r="G83" s="94"/>
      <c r="K83" s="111"/>
    </row>
    <row r="84" customFormat="1" spans="1:11">
      <c r="A84" s="99" t="s">
        <v>58</v>
      </c>
      <c r="B84" s="100" t="s">
        <v>241</v>
      </c>
      <c r="C84" s="104"/>
      <c r="D84" s="104"/>
      <c r="E84" s="104"/>
      <c r="F84" s="104"/>
      <c r="G84" s="94"/>
      <c r="K84" s="111"/>
    </row>
    <row r="85" customFormat="1" spans="1:11">
      <c r="A85" s="99" t="s">
        <v>58</v>
      </c>
      <c r="B85" s="100" t="s">
        <v>242</v>
      </c>
      <c r="C85" s="104"/>
      <c r="D85" s="104"/>
      <c r="E85" s="104"/>
      <c r="F85" s="104"/>
      <c r="G85" s="94"/>
      <c r="K85" s="111"/>
    </row>
    <row r="86" customFormat="1" spans="1:11">
      <c r="A86" s="99" t="s">
        <v>58</v>
      </c>
      <c r="B86" s="100" t="s">
        <v>243</v>
      </c>
      <c r="C86" s="104"/>
      <c r="D86" s="104"/>
      <c r="E86" s="104"/>
      <c r="F86" s="104"/>
      <c r="G86" s="94"/>
      <c r="K86" s="111"/>
    </row>
    <row r="87" customFormat="1" spans="1:15">
      <c r="A87" s="99" t="s">
        <v>58</v>
      </c>
      <c r="B87" s="100" t="s">
        <v>244</v>
      </c>
      <c r="C87" s="104"/>
      <c r="D87" s="104"/>
      <c r="E87" s="104"/>
      <c r="F87" s="104"/>
      <c r="G87" s="94"/>
      <c r="K87" s="111"/>
      <c r="O87" t="str">
        <f>B87&amp;C87&amp;"个项目，建设规模"&amp;E87&amp;D87&amp;"，计划投资"&amp;F87&amp;"万元。"</f>
        <v>必要基础设施建设个项目，建设规模，计划投资万元。</v>
      </c>
    </row>
    <row r="88" customFormat="1" spans="1:11">
      <c r="A88" s="99" t="s">
        <v>58</v>
      </c>
      <c r="B88" s="100" t="s">
        <v>245</v>
      </c>
      <c r="C88" s="104"/>
      <c r="D88" s="104"/>
      <c r="E88" s="104"/>
      <c r="F88" s="104"/>
      <c r="G88" s="94"/>
      <c r="K88" s="111"/>
    </row>
    <row r="89" s="79" customFormat="1" spans="1:15">
      <c r="A89" s="91" t="s">
        <v>39</v>
      </c>
      <c r="B89" s="92" t="s">
        <v>246</v>
      </c>
      <c r="C89" s="114">
        <f t="shared" ref="C89:F89" si="18">C90+C94+C92</f>
        <v>1</v>
      </c>
      <c r="D89" s="114" t="e">
        <f t="shared" si="18"/>
        <v>#VALUE!</v>
      </c>
      <c r="E89" s="114">
        <f t="shared" si="18"/>
        <v>850</v>
      </c>
      <c r="F89" s="114">
        <f t="shared" si="18"/>
        <v>255</v>
      </c>
      <c r="G89" s="94">
        <f>F89/$F$5</f>
        <v>0.0158076696333427</v>
      </c>
      <c r="H89"/>
      <c r="I89"/>
      <c r="J89"/>
      <c r="K89" s="111">
        <v>0</v>
      </c>
      <c r="L89" s="110">
        <v>1.18</v>
      </c>
      <c r="M89" s="110" t="s">
        <v>284</v>
      </c>
      <c r="N89" s="110" t="s">
        <v>297</v>
      </c>
      <c r="O89" s="110" t="str">
        <f>N89&amp;B89&amp;"类项目"&amp;C89&amp;"个项目，计划投资"&amp;F89&amp;"万元，投资占比"&amp;L89&amp;M89&amp;"。"</f>
        <v>（五）巩固三保障成果类项目1个项目，计划投资255万元，投资占比1.18%。</v>
      </c>
    </row>
    <row r="90" s="78" customFormat="1" spans="1:14">
      <c r="A90" s="96" t="s">
        <v>41</v>
      </c>
      <c r="B90" s="96" t="s">
        <v>247</v>
      </c>
      <c r="C90" s="112">
        <f t="shared" ref="C90:F90" si="19">C91</f>
        <v>0</v>
      </c>
      <c r="D90" s="112">
        <f t="shared" si="19"/>
        <v>0</v>
      </c>
      <c r="E90" s="112">
        <f t="shared" si="19"/>
        <v>0</v>
      </c>
      <c r="F90" s="112">
        <f t="shared" si="19"/>
        <v>0</v>
      </c>
      <c r="G90" s="94"/>
      <c r="H90"/>
      <c r="I90"/>
      <c r="J90"/>
      <c r="K90" s="111">
        <v>0</v>
      </c>
      <c r="N90" s="109"/>
    </row>
    <row r="91" customFormat="1" spans="1:11">
      <c r="A91" s="99" t="s">
        <v>58</v>
      </c>
      <c r="B91" s="100" t="s">
        <v>248</v>
      </c>
      <c r="C91" s="104"/>
      <c r="D91" s="104"/>
      <c r="E91" s="104"/>
      <c r="F91" s="104"/>
      <c r="G91" s="94"/>
      <c r="K91" s="111"/>
    </row>
    <row r="92" s="78" customFormat="1" spans="1:15">
      <c r="A92" s="96" t="s">
        <v>41</v>
      </c>
      <c r="B92" s="96" t="s">
        <v>249</v>
      </c>
      <c r="C92" s="112">
        <f t="shared" ref="C92:F92" si="20">C93</f>
        <v>1</v>
      </c>
      <c r="D92" s="112" t="str">
        <f t="shared" si="20"/>
        <v>人</v>
      </c>
      <c r="E92" s="112">
        <f t="shared" si="20"/>
        <v>850</v>
      </c>
      <c r="F92" s="112">
        <f t="shared" si="20"/>
        <v>255</v>
      </c>
      <c r="G92" s="94">
        <f>F92/$F$5</f>
        <v>0.0158076696333427</v>
      </c>
      <c r="H92"/>
      <c r="I92"/>
      <c r="J92"/>
      <c r="K92" s="111">
        <v>0</v>
      </c>
      <c r="N92" s="109" t="s">
        <v>286</v>
      </c>
      <c r="O92" s="78" t="str">
        <f>N92&amp;B92&amp;"类项目"&amp;C92&amp;"个，计划投资"&amp;F92&amp;"万元，其中："</f>
        <v>1.教育类项目1个，计划投资255万元，其中：</v>
      </c>
    </row>
    <row r="93" customFormat="1" spans="1:15">
      <c r="A93" s="99" t="s">
        <v>58</v>
      </c>
      <c r="B93" s="100" t="s">
        <v>250</v>
      </c>
      <c r="C93" s="104">
        <v>1</v>
      </c>
      <c r="D93" s="104" t="s">
        <v>24</v>
      </c>
      <c r="E93" s="104">
        <v>850</v>
      </c>
      <c r="F93" s="104">
        <v>255</v>
      </c>
      <c r="G93" s="94">
        <f>F93/$F$5</f>
        <v>0.0158076696333427</v>
      </c>
      <c r="K93" s="111"/>
      <c r="O93" t="str">
        <f>B93&amp;C93&amp;"个项目，建设规模"&amp;E93&amp;D93&amp;"，计划投资"&amp;F93&amp;"万元。"</f>
        <v>享受"雨露计划+"职业教育补助1个项目，建设规模850人，计划投资255万元。</v>
      </c>
    </row>
    <row r="94" s="78" customFormat="1" spans="1:14">
      <c r="A94" s="96" t="s">
        <v>41</v>
      </c>
      <c r="B94" s="96" t="s">
        <v>260</v>
      </c>
      <c r="C94" s="112">
        <f t="shared" ref="C94:F94" si="21">C95</f>
        <v>0</v>
      </c>
      <c r="D94" s="112">
        <f t="shared" si="21"/>
        <v>0</v>
      </c>
      <c r="E94" s="112">
        <f t="shared" si="21"/>
        <v>0</v>
      </c>
      <c r="F94" s="112">
        <f t="shared" si="21"/>
        <v>0</v>
      </c>
      <c r="G94" s="94"/>
      <c r="H94"/>
      <c r="I94"/>
      <c r="J94"/>
      <c r="K94" s="111">
        <v>0</v>
      </c>
      <c r="N94" s="109"/>
    </row>
    <row r="95" customFormat="1" spans="1:11">
      <c r="A95" s="99" t="s">
        <v>58</v>
      </c>
      <c r="B95" s="100" t="s">
        <v>261</v>
      </c>
      <c r="C95" s="104"/>
      <c r="D95" s="104"/>
      <c r="E95" s="104"/>
      <c r="F95" s="104"/>
      <c r="G95" s="94"/>
      <c r="K95" s="111"/>
    </row>
    <row r="96" s="79" customFormat="1" spans="1:11">
      <c r="A96" s="91" t="s">
        <v>39</v>
      </c>
      <c r="B96" s="92" t="s">
        <v>262</v>
      </c>
      <c r="C96" s="114">
        <f t="shared" ref="C96:F96" si="22">C97</f>
        <v>0</v>
      </c>
      <c r="D96" s="114">
        <f t="shared" si="22"/>
        <v>0</v>
      </c>
      <c r="E96" s="114">
        <f t="shared" si="22"/>
        <v>0</v>
      </c>
      <c r="F96" s="114">
        <f t="shared" si="22"/>
        <v>0</v>
      </c>
      <c r="G96" s="94"/>
      <c r="H96"/>
      <c r="I96"/>
      <c r="J96"/>
      <c r="K96" s="111">
        <v>0</v>
      </c>
    </row>
    <row r="97" s="78" customFormat="1" spans="1:14">
      <c r="A97" s="95" t="s">
        <v>41</v>
      </c>
      <c r="B97" s="96" t="s">
        <v>262</v>
      </c>
      <c r="C97" s="112">
        <f t="shared" ref="C97:F97" si="23">C98</f>
        <v>0</v>
      </c>
      <c r="D97" s="112">
        <f t="shared" si="23"/>
        <v>0</v>
      </c>
      <c r="E97" s="112">
        <f t="shared" si="23"/>
        <v>0</v>
      </c>
      <c r="F97" s="112">
        <f t="shared" si="23"/>
        <v>0</v>
      </c>
      <c r="G97" s="94"/>
      <c r="H97"/>
      <c r="I97"/>
      <c r="J97"/>
      <c r="K97" s="111">
        <v>0</v>
      </c>
      <c r="N97" s="109"/>
    </row>
    <row r="98" customFormat="1" spans="1:11">
      <c r="A98" s="99" t="s">
        <v>58</v>
      </c>
      <c r="B98" s="100" t="s">
        <v>262</v>
      </c>
      <c r="C98" s="104"/>
      <c r="D98" s="104"/>
      <c r="E98" s="104"/>
      <c r="F98" s="104"/>
      <c r="G98" s="94"/>
      <c r="K98" s="111"/>
    </row>
    <row r="99" s="79" customFormat="1" spans="1:15">
      <c r="A99" s="91" t="s">
        <v>39</v>
      </c>
      <c r="B99" s="92" t="s">
        <v>79</v>
      </c>
      <c r="C99" s="114">
        <f t="shared" ref="C99:F99" si="24">C100</f>
        <v>1</v>
      </c>
      <c r="D99" s="114" t="e">
        <f t="shared" si="24"/>
        <v>#VALUE!</v>
      </c>
      <c r="E99" s="114">
        <f t="shared" si="24"/>
        <v>3696</v>
      </c>
      <c r="F99" s="114">
        <f t="shared" si="24"/>
        <v>37</v>
      </c>
      <c r="G99" s="94">
        <f>F99/$F$5</f>
        <v>0.00229366186836737</v>
      </c>
      <c r="H99"/>
      <c r="I99"/>
      <c r="J99"/>
      <c r="K99" s="111">
        <v>0</v>
      </c>
      <c r="L99" s="110">
        <v>0.04</v>
      </c>
      <c r="M99" s="110" t="s">
        <v>284</v>
      </c>
      <c r="N99" s="110" t="s">
        <v>298</v>
      </c>
      <c r="O99" s="110" t="str">
        <f>N99&amp;B99&amp;"类项目"&amp;C99&amp;"个项目，计划投资"&amp;F99&amp;"万元，投资占比"&amp;L99&amp;M99&amp;"。"</f>
        <v>（六）其他类项目1个项目，计划投资37万元，投资占比0.04%。</v>
      </c>
    </row>
    <row r="100" s="78" customFormat="1" spans="1:15">
      <c r="A100" s="95" t="s">
        <v>41</v>
      </c>
      <c r="B100" s="96" t="s">
        <v>79</v>
      </c>
      <c r="C100" s="112">
        <f t="shared" ref="C100:F100" si="25">C101+C102+C103</f>
        <v>1</v>
      </c>
      <c r="D100" s="112" t="e">
        <f t="shared" si="25"/>
        <v>#VALUE!</v>
      </c>
      <c r="E100" s="112">
        <f t="shared" si="25"/>
        <v>3696</v>
      </c>
      <c r="F100" s="112">
        <f t="shared" si="25"/>
        <v>37</v>
      </c>
      <c r="G100" s="94">
        <f>F100/$F$5</f>
        <v>0.00229366186836737</v>
      </c>
      <c r="H100"/>
      <c r="I100"/>
      <c r="J100"/>
      <c r="K100" s="111">
        <v>0</v>
      </c>
      <c r="N100" s="109" t="s">
        <v>286</v>
      </c>
      <c r="O100" s="78" t="str">
        <f>N100&amp;B100&amp;"类项目"&amp;C100&amp;"个，计划投资"&amp;F100&amp;"万元，其中："</f>
        <v>1.其他类项目1个，计划投资37万元，其中：</v>
      </c>
    </row>
    <row r="101" customFormat="1" spans="1:11">
      <c r="A101" s="99" t="s">
        <v>58</v>
      </c>
      <c r="B101" s="100" t="s">
        <v>263</v>
      </c>
      <c r="C101" s="104"/>
      <c r="D101" s="104"/>
      <c r="E101" s="104"/>
      <c r="F101" s="104"/>
      <c r="G101" s="94"/>
      <c r="K101" s="111"/>
    </row>
    <row r="102" customFormat="1" spans="1:15">
      <c r="A102" s="99" t="s">
        <v>58</v>
      </c>
      <c r="B102" s="100" t="s">
        <v>264</v>
      </c>
      <c r="C102" s="104">
        <v>1</v>
      </c>
      <c r="D102" s="104" t="s">
        <v>23</v>
      </c>
      <c r="E102" s="104">
        <v>3696</v>
      </c>
      <c r="F102" s="104">
        <v>37</v>
      </c>
      <c r="G102" s="94">
        <f>F102/$F$5</f>
        <v>0.00229366186836737</v>
      </c>
      <c r="K102" s="111"/>
      <c r="O102" t="str">
        <f>B102&amp;C102&amp;"个项目，建设规模"&amp;E102&amp;D102&amp;"，计划投资"&amp;F102&amp;"万元。"</f>
        <v>困难群众饮用低氟茶1个项目，建设规模3696户，计划投资37万元。</v>
      </c>
    </row>
    <row r="103" customFormat="1" spans="1:11">
      <c r="A103" s="99" t="s">
        <v>58</v>
      </c>
      <c r="B103" s="100" t="s">
        <v>274</v>
      </c>
      <c r="C103" s="104"/>
      <c r="D103" s="104"/>
      <c r="E103" s="104"/>
      <c r="F103" s="104"/>
      <c r="G103" s="94">
        <f>F103/$F$5</f>
        <v>0</v>
      </c>
      <c r="K103" s="111"/>
    </row>
  </sheetData>
  <autoFilter ref="A4:O103"/>
  <mergeCells count="7">
    <mergeCell ref="A2:G2"/>
    <mergeCell ref="D3:E3"/>
    <mergeCell ref="F3:G3"/>
    <mergeCell ref="A5:B5"/>
    <mergeCell ref="A3:A4"/>
    <mergeCell ref="B3:B4"/>
    <mergeCell ref="C3:C4"/>
  </mergeCells>
  <printOptions horizontalCentered="1"/>
  <pageMargins left="0.554166666666667" right="0.554166666666667" top="0.668055555555556" bottom="0.393055555555556" header="0.5" footer="0.313888888888889"/>
  <pageSetup paperSize="9" scale="87" fitToHeight="0" orientation="portrait" horizontalDpi="600"/>
  <headerFooter>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CM129"/>
  <sheetViews>
    <sheetView view="pageBreakPreview" zoomScale="26" zoomScaleNormal="100" zoomScaleSheetLayoutView="26" workbookViewId="0">
      <pane xSplit="1" ySplit="7" topLeftCell="B56" activePane="bottomRight" state="frozen"/>
      <selection/>
      <selection pane="topRight"/>
      <selection pane="bottomLeft"/>
      <selection pane="bottomRight" activeCell="U12" sqref="U12"/>
    </sheetView>
  </sheetViews>
  <sheetFormatPr defaultColWidth="8.89166666666667" defaultRowHeight="27"/>
  <cols>
    <col min="1" max="1" width="7.75" style="128" customWidth="1"/>
    <col min="2" max="2" width="11.4083333333333" style="129" customWidth="1"/>
    <col min="3" max="3" width="14.1666666666667" style="130" customWidth="1"/>
    <col min="4" max="4" width="34.1666666666667" style="131" customWidth="1"/>
    <col min="5" max="5" width="10.6333333333333" style="129" customWidth="1"/>
    <col min="6" max="6" width="10.5" style="129" customWidth="1"/>
    <col min="7" max="7" width="9.63333333333333" style="128" customWidth="1"/>
    <col min="8" max="8" width="17.1166666666667" style="129" customWidth="1"/>
    <col min="9" max="9" width="24.4416666666667" style="129" customWidth="1"/>
    <col min="10" max="10" width="173.866666666667" style="131" customWidth="1"/>
    <col min="11" max="22" width="19.5166666666667" style="132" customWidth="1"/>
    <col min="23" max="23" width="12.6" style="133" customWidth="1"/>
    <col min="24" max="25" width="12.6" style="129" customWidth="1"/>
    <col min="26" max="26" width="11.7" style="129" customWidth="1"/>
    <col min="27" max="27" width="11.7" style="131" customWidth="1"/>
    <col min="28" max="28" width="102.408333333333" style="131" customWidth="1"/>
    <col min="29" max="29" width="90.9833333333333" style="131" customWidth="1"/>
    <col min="30" max="30" width="28.2" style="131" customWidth="1"/>
    <col min="31" max="31" width="20.9333333333333" style="131" customWidth="1"/>
    <col min="32" max="32" width="16.6583333333333" style="131" customWidth="1"/>
    <col min="33" max="90" width="8.89166666666667" style="134"/>
    <col min="91" max="16384" width="8.89166666666667" style="131"/>
  </cols>
  <sheetData>
    <row r="1" s="116" customFormat="1" ht="39" customHeight="1" spans="1:90">
      <c r="A1" s="135"/>
      <c r="B1" s="135"/>
      <c r="C1" s="136"/>
      <c r="D1" s="135"/>
      <c r="E1" s="137"/>
      <c r="F1" s="137"/>
      <c r="G1" s="138"/>
      <c r="H1" s="138"/>
      <c r="I1" s="138"/>
      <c r="J1" s="135" t="s">
        <v>1</v>
      </c>
      <c r="K1" s="168"/>
      <c r="L1" s="169"/>
      <c r="M1" s="169"/>
      <c r="N1" s="169"/>
      <c r="O1" s="169"/>
      <c r="P1" s="169"/>
      <c r="Q1" s="169"/>
      <c r="R1" s="169"/>
      <c r="S1" s="169"/>
      <c r="T1" s="169"/>
      <c r="U1" s="169"/>
      <c r="V1" s="169"/>
      <c r="X1" s="138"/>
      <c r="Y1" s="138"/>
      <c r="Z1" s="138"/>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row>
    <row r="2" s="117" customFormat="1" ht="63" customHeight="1" spans="1:90">
      <c r="A2" s="139" t="s">
        <v>2</v>
      </c>
      <c r="B2" s="139"/>
      <c r="C2" s="140"/>
      <c r="D2" s="139"/>
      <c r="E2" s="139"/>
      <c r="F2" s="139"/>
      <c r="G2" s="139"/>
      <c r="H2" s="139"/>
      <c r="I2" s="139"/>
      <c r="J2" s="139"/>
      <c r="K2" s="170"/>
      <c r="L2" s="170"/>
      <c r="M2" s="170"/>
      <c r="N2" s="170"/>
      <c r="O2" s="170"/>
      <c r="P2" s="170"/>
      <c r="Q2" s="170"/>
      <c r="R2" s="170"/>
      <c r="S2" s="170"/>
      <c r="T2" s="170"/>
      <c r="U2" s="170"/>
      <c r="V2" s="170"/>
      <c r="W2" s="139"/>
      <c r="X2" s="139"/>
      <c r="Y2" s="139"/>
      <c r="Z2" s="139"/>
      <c r="AA2" s="139"/>
      <c r="AB2" s="139"/>
      <c r="AC2" s="139"/>
      <c r="AD2" s="187"/>
      <c r="AE2" s="187"/>
      <c r="AF2" s="187"/>
      <c r="AG2" s="196"/>
      <c r="AH2" s="196"/>
      <c r="AI2" s="196"/>
      <c r="AJ2" s="196"/>
      <c r="AK2" s="196"/>
      <c r="AL2" s="196"/>
      <c r="AM2" s="196"/>
      <c r="AN2" s="196"/>
      <c r="AO2" s="196"/>
      <c r="AP2" s="196"/>
      <c r="AQ2" s="196"/>
      <c r="AR2" s="196"/>
      <c r="AS2" s="196"/>
      <c r="AT2" s="196"/>
      <c r="AU2" s="196"/>
      <c r="AV2" s="196"/>
      <c r="AW2" s="196"/>
      <c r="AX2" s="196"/>
      <c r="AY2" s="196"/>
      <c r="AZ2" s="196"/>
      <c r="BA2" s="196"/>
      <c r="BB2" s="196"/>
      <c r="BC2" s="196"/>
      <c r="BD2" s="196"/>
      <c r="BE2" s="196"/>
      <c r="BF2" s="196"/>
      <c r="BG2" s="196"/>
      <c r="BH2" s="196"/>
      <c r="BI2" s="196"/>
      <c r="BJ2" s="196"/>
      <c r="BK2" s="196"/>
      <c r="BL2" s="196"/>
      <c r="BM2" s="196"/>
      <c r="BN2" s="196"/>
      <c r="BO2" s="196"/>
      <c r="BP2" s="196"/>
      <c r="BQ2" s="196"/>
      <c r="BR2" s="196"/>
      <c r="BS2" s="196"/>
      <c r="BT2" s="196"/>
      <c r="BU2" s="196"/>
      <c r="BV2" s="196"/>
      <c r="BW2" s="196"/>
      <c r="BX2" s="196"/>
      <c r="BY2" s="196"/>
      <c r="BZ2" s="196"/>
      <c r="CA2" s="196"/>
      <c r="CB2" s="196"/>
      <c r="CC2" s="196"/>
      <c r="CD2" s="196"/>
      <c r="CE2" s="196"/>
      <c r="CF2" s="196"/>
      <c r="CG2" s="196"/>
      <c r="CH2" s="196"/>
      <c r="CI2" s="196"/>
      <c r="CJ2" s="196"/>
      <c r="CK2" s="196"/>
      <c r="CL2" s="196"/>
    </row>
    <row r="3" s="118" customFormat="1" ht="150" customHeight="1" spans="1:90">
      <c r="A3" s="141" t="s">
        <v>3</v>
      </c>
      <c r="B3" s="141" t="s">
        <v>4</v>
      </c>
      <c r="C3" s="142" t="s">
        <v>5</v>
      </c>
      <c r="D3" s="141" t="s">
        <v>6</v>
      </c>
      <c r="E3" s="141" t="s">
        <v>7</v>
      </c>
      <c r="F3" s="141" t="s">
        <v>8</v>
      </c>
      <c r="G3" s="141" t="s">
        <v>9</v>
      </c>
      <c r="H3" s="141" t="s">
        <v>10</v>
      </c>
      <c r="I3" s="141" t="s">
        <v>11</v>
      </c>
      <c r="J3" s="141" t="s">
        <v>12</v>
      </c>
      <c r="K3" s="141" t="s">
        <v>13</v>
      </c>
      <c r="L3" s="141" t="s">
        <v>14</v>
      </c>
      <c r="M3" s="141"/>
      <c r="N3" s="141" t="s">
        <v>15</v>
      </c>
      <c r="O3" s="142" t="s">
        <v>16</v>
      </c>
      <c r="P3" s="142"/>
      <c r="Q3" s="142"/>
      <c r="R3" s="142"/>
      <c r="S3" s="142"/>
      <c r="T3" s="142"/>
      <c r="U3" s="142"/>
      <c r="V3" s="142"/>
      <c r="W3" s="182" t="s">
        <v>17</v>
      </c>
      <c r="X3" s="182"/>
      <c r="Y3" s="182"/>
      <c r="Z3" s="182"/>
      <c r="AA3" s="182"/>
      <c r="AB3" s="182" t="s">
        <v>18</v>
      </c>
      <c r="AC3" s="182" t="s">
        <v>19</v>
      </c>
      <c r="AD3" s="182" t="s">
        <v>20</v>
      </c>
      <c r="AE3" s="182" t="s">
        <v>21</v>
      </c>
      <c r="AF3" s="182" t="s">
        <v>22</v>
      </c>
      <c r="AG3" s="197"/>
      <c r="AH3" s="198"/>
      <c r="AI3" s="198"/>
      <c r="AJ3" s="198"/>
      <c r="AK3" s="198"/>
      <c r="AL3" s="198"/>
      <c r="AM3" s="198"/>
      <c r="AN3" s="198"/>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c r="BP3" s="198"/>
      <c r="BQ3" s="198"/>
      <c r="BR3" s="198"/>
      <c r="BS3" s="198"/>
      <c r="BT3" s="198"/>
      <c r="BU3" s="198"/>
      <c r="BV3" s="198"/>
      <c r="BW3" s="198"/>
      <c r="BX3" s="198"/>
      <c r="BY3" s="198"/>
      <c r="BZ3" s="198"/>
      <c r="CA3" s="198"/>
      <c r="CB3" s="198"/>
      <c r="CC3" s="198"/>
      <c r="CD3" s="198"/>
      <c r="CE3" s="198"/>
      <c r="CF3" s="198"/>
      <c r="CG3" s="198"/>
      <c r="CH3" s="198"/>
      <c r="CI3" s="198"/>
      <c r="CJ3" s="198"/>
      <c r="CK3" s="198"/>
      <c r="CL3" s="198"/>
    </row>
    <row r="4" s="118" customFormat="1" ht="150" customHeight="1" spans="1:90">
      <c r="A4" s="141"/>
      <c r="B4" s="141"/>
      <c r="C4" s="142"/>
      <c r="D4" s="141"/>
      <c r="E4" s="141"/>
      <c r="F4" s="141"/>
      <c r="G4" s="141"/>
      <c r="H4" s="141"/>
      <c r="I4" s="141"/>
      <c r="J4" s="141"/>
      <c r="K4" s="141"/>
      <c r="L4" s="141" t="s">
        <v>23</v>
      </c>
      <c r="M4" s="141" t="s">
        <v>24</v>
      </c>
      <c r="N4" s="141"/>
      <c r="O4" s="141" t="s">
        <v>25</v>
      </c>
      <c r="P4" s="171" t="s">
        <v>26</v>
      </c>
      <c r="Q4" s="141" t="s">
        <v>359</v>
      </c>
      <c r="R4" s="141" t="s">
        <v>28</v>
      </c>
      <c r="S4" s="141" t="s">
        <v>29</v>
      </c>
      <c r="T4" s="141" t="s">
        <v>30</v>
      </c>
      <c r="U4" s="141" t="s">
        <v>31</v>
      </c>
      <c r="V4" s="141" t="s">
        <v>32</v>
      </c>
      <c r="W4" s="182" t="s">
        <v>33</v>
      </c>
      <c r="X4" s="182" t="s">
        <v>34</v>
      </c>
      <c r="Y4" s="182" t="s">
        <v>360</v>
      </c>
      <c r="Z4" s="182" t="s">
        <v>36</v>
      </c>
      <c r="AA4" s="182" t="s">
        <v>37</v>
      </c>
      <c r="AB4" s="182"/>
      <c r="AC4" s="182"/>
      <c r="AD4" s="182"/>
      <c r="AE4" s="182"/>
      <c r="AF4" s="182"/>
      <c r="AG4" s="199"/>
      <c r="AH4" s="198"/>
      <c r="AI4" s="198"/>
      <c r="AJ4" s="198"/>
      <c r="AK4" s="198"/>
      <c r="AL4" s="198"/>
      <c r="AM4" s="198"/>
      <c r="AN4" s="198"/>
      <c r="AO4" s="198"/>
      <c r="AP4" s="198"/>
      <c r="AQ4" s="198"/>
      <c r="AR4" s="198"/>
      <c r="AS4" s="198"/>
      <c r="AT4" s="198"/>
      <c r="AU4" s="198"/>
      <c r="AV4" s="198"/>
      <c r="AW4" s="198"/>
      <c r="AX4" s="198"/>
      <c r="AY4" s="198"/>
      <c r="AZ4" s="198"/>
      <c r="BA4" s="198"/>
      <c r="BB4" s="198"/>
      <c r="BC4" s="198"/>
      <c r="BD4" s="198"/>
      <c r="BE4" s="198"/>
      <c r="BF4" s="198"/>
      <c r="BG4" s="198"/>
      <c r="BH4" s="198"/>
      <c r="BI4" s="198"/>
      <c r="BJ4" s="198"/>
      <c r="BK4" s="198"/>
      <c r="BL4" s="198"/>
      <c r="BM4" s="198"/>
      <c r="BN4" s="198"/>
      <c r="BO4" s="198"/>
      <c r="BP4" s="198"/>
      <c r="BQ4" s="198"/>
      <c r="BR4" s="198"/>
      <c r="BS4" s="198"/>
      <c r="BT4" s="198"/>
      <c r="BU4" s="198"/>
      <c r="BV4" s="198"/>
      <c r="BW4" s="198"/>
      <c r="BX4" s="198"/>
      <c r="BY4" s="198"/>
      <c r="BZ4" s="198"/>
      <c r="CA4" s="198"/>
      <c r="CB4" s="198"/>
      <c r="CC4" s="198"/>
      <c r="CD4" s="198"/>
      <c r="CE4" s="198"/>
      <c r="CF4" s="198"/>
      <c r="CG4" s="198"/>
      <c r="CH4" s="198"/>
      <c r="CI4" s="198"/>
      <c r="CJ4" s="198"/>
      <c r="CK4" s="198"/>
      <c r="CL4" s="198"/>
    </row>
    <row r="5" s="119" customFormat="1" ht="29" customHeight="1" spans="1:90">
      <c r="A5" s="143"/>
      <c r="B5" s="143"/>
      <c r="C5" s="144"/>
      <c r="D5" s="143"/>
      <c r="E5" s="143"/>
      <c r="F5" s="143"/>
      <c r="G5" s="143"/>
      <c r="H5" s="143"/>
      <c r="I5" s="143"/>
      <c r="J5" s="143"/>
      <c r="K5" s="143"/>
      <c r="L5" s="143"/>
      <c r="M5" s="143"/>
      <c r="N5" s="143"/>
      <c r="O5" s="143"/>
      <c r="P5" s="172"/>
      <c r="Q5" s="143"/>
      <c r="R5" s="143"/>
      <c r="S5" s="143"/>
      <c r="T5" s="143"/>
      <c r="U5" s="143"/>
      <c r="V5" s="143"/>
      <c r="W5" s="143"/>
      <c r="X5" s="143"/>
      <c r="Y5" s="143"/>
      <c r="Z5" s="143"/>
      <c r="AA5" s="143"/>
      <c r="AB5" s="143"/>
      <c r="AC5" s="143"/>
      <c r="AD5" s="143"/>
      <c r="AE5" s="143"/>
      <c r="AF5" s="143"/>
      <c r="AG5" s="200"/>
      <c r="AH5" s="201"/>
      <c r="AI5" s="201"/>
      <c r="AJ5" s="201"/>
      <c r="AK5" s="201"/>
      <c r="AL5" s="201"/>
      <c r="AM5" s="201"/>
      <c r="AN5" s="201"/>
      <c r="AO5" s="201"/>
      <c r="AP5" s="201"/>
      <c r="AQ5" s="201"/>
      <c r="AR5" s="201"/>
      <c r="AS5" s="201"/>
      <c r="AT5" s="201"/>
      <c r="AU5" s="201"/>
      <c r="AV5" s="201"/>
      <c r="AW5" s="201"/>
      <c r="AX5" s="201"/>
      <c r="AY5" s="201"/>
      <c r="AZ5" s="201"/>
      <c r="BA5" s="201"/>
      <c r="BB5" s="201"/>
      <c r="BC5" s="201"/>
      <c r="BD5" s="201"/>
      <c r="BE5" s="201"/>
      <c r="BF5" s="201"/>
      <c r="BG5" s="201"/>
      <c r="BH5" s="201"/>
      <c r="BI5" s="201"/>
      <c r="BJ5" s="201"/>
      <c r="BK5" s="201"/>
      <c r="BL5" s="201"/>
      <c r="BM5" s="201"/>
      <c r="BN5" s="201"/>
      <c r="BO5" s="201"/>
      <c r="BP5" s="201"/>
      <c r="BQ5" s="201"/>
      <c r="BR5" s="201"/>
      <c r="BS5" s="201"/>
      <c r="BT5" s="201"/>
      <c r="BU5" s="201"/>
      <c r="BV5" s="201"/>
      <c r="BW5" s="201"/>
      <c r="BX5" s="201"/>
      <c r="BY5" s="201"/>
      <c r="BZ5" s="201"/>
      <c r="CA5" s="201"/>
      <c r="CB5" s="201"/>
      <c r="CC5" s="201"/>
      <c r="CD5" s="201"/>
      <c r="CE5" s="201"/>
      <c r="CF5" s="201"/>
      <c r="CG5" s="201"/>
      <c r="CH5" s="201"/>
      <c r="CI5" s="201"/>
      <c r="CJ5" s="201"/>
      <c r="CK5" s="201"/>
      <c r="CL5" s="201"/>
    </row>
    <row r="6" s="118" customFormat="1" ht="100" customHeight="1" spans="1:90">
      <c r="A6" s="145" t="s">
        <v>38</v>
      </c>
      <c r="B6" s="146"/>
      <c r="C6" s="146"/>
      <c r="D6" s="146"/>
      <c r="E6" s="146"/>
      <c r="F6" s="146"/>
      <c r="G6" s="146"/>
      <c r="H6" s="146"/>
      <c r="I6" s="146"/>
      <c r="J6" s="173"/>
      <c r="K6" s="141">
        <f t="shared" ref="K6:V6" si="0">K7+K57+K75+K105+K113+K121+K124+K129</f>
        <v>13365.251</v>
      </c>
      <c r="L6" s="141">
        <f t="shared" si="0"/>
        <v>23287</v>
      </c>
      <c r="M6" s="141">
        <f t="shared" si="0"/>
        <v>71979</v>
      </c>
      <c r="N6" s="141">
        <f t="shared" si="0"/>
        <v>16971.41</v>
      </c>
      <c r="O6" s="141">
        <f t="shared" si="0"/>
        <v>10202</v>
      </c>
      <c r="P6" s="141">
        <f t="shared" si="0"/>
        <v>5919.41</v>
      </c>
      <c r="Q6" s="141">
        <f t="shared" si="0"/>
        <v>0</v>
      </c>
      <c r="R6" s="141">
        <f t="shared" si="0"/>
        <v>0</v>
      </c>
      <c r="S6" s="141">
        <f t="shared" si="0"/>
        <v>0</v>
      </c>
      <c r="T6" s="141">
        <f t="shared" si="0"/>
        <v>850</v>
      </c>
      <c r="U6" s="141">
        <f t="shared" si="0"/>
        <v>0</v>
      </c>
      <c r="V6" s="141">
        <f t="shared" si="0"/>
        <v>0</v>
      </c>
      <c r="W6" s="183"/>
      <c r="X6" s="183"/>
      <c r="Y6" s="183"/>
      <c r="Z6" s="183"/>
      <c r="AA6" s="183"/>
      <c r="AB6" s="182"/>
      <c r="AC6" s="182"/>
      <c r="AD6" s="182"/>
      <c r="AE6" s="182"/>
      <c r="AF6" s="182"/>
      <c r="AG6" s="182"/>
      <c r="AH6" s="198"/>
      <c r="AI6" s="198"/>
      <c r="AJ6" s="198"/>
      <c r="AK6" s="198"/>
      <c r="AL6" s="198"/>
      <c r="AM6" s="198"/>
      <c r="AN6" s="198"/>
      <c r="AO6" s="198"/>
      <c r="AP6" s="198"/>
      <c r="AQ6" s="198"/>
      <c r="AR6" s="198"/>
      <c r="AS6" s="198"/>
      <c r="AT6" s="198"/>
      <c r="AU6" s="198"/>
      <c r="AV6" s="198"/>
      <c r="AW6" s="198"/>
      <c r="AX6" s="198"/>
      <c r="AY6" s="198"/>
      <c r="AZ6" s="198"/>
      <c r="BA6" s="198"/>
      <c r="BB6" s="198"/>
      <c r="BC6" s="198"/>
      <c r="BD6" s="198"/>
      <c r="BE6" s="198"/>
      <c r="BF6" s="198"/>
      <c r="BG6" s="198"/>
      <c r="BH6" s="198"/>
      <c r="BI6" s="198"/>
      <c r="BJ6" s="198"/>
      <c r="BK6" s="198"/>
      <c r="BL6" s="198"/>
      <c r="BM6" s="198"/>
      <c r="BN6" s="198"/>
      <c r="BO6" s="198"/>
      <c r="BP6" s="198"/>
      <c r="BQ6" s="198"/>
      <c r="BR6" s="198"/>
      <c r="BS6" s="198"/>
      <c r="BT6" s="198"/>
      <c r="BU6" s="198"/>
      <c r="BV6" s="198"/>
      <c r="BW6" s="198"/>
      <c r="BX6" s="198"/>
      <c r="BY6" s="198"/>
      <c r="BZ6" s="198"/>
      <c r="CA6" s="198"/>
      <c r="CB6" s="198"/>
      <c r="CC6" s="198"/>
      <c r="CD6" s="198"/>
      <c r="CE6" s="198"/>
      <c r="CF6" s="198"/>
      <c r="CG6" s="198"/>
      <c r="CH6" s="198"/>
      <c r="CI6" s="198"/>
      <c r="CJ6" s="198"/>
      <c r="CK6" s="198"/>
      <c r="CL6" s="198"/>
    </row>
    <row r="7" s="120" customFormat="1" ht="100" customHeight="1" spans="1:90">
      <c r="A7" s="147" t="s">
        <v>39</v>
      </c>
      <c r="B7" s="148" t="s">
        <v>40</v>
      </c>
      <c r="C7" s="148"/>
      <c r="D7" s="148"/>
      <c r="E7" s="149"/>
      <c r="F7" s="149"/>
      <c r="G7" s="149"/>
      <c r="H7" s="149"/>
      <c r="I7" s="149"/>
      <c r="J7" s="148"/>
      <c r="K7" s="174">
        <f t="shared" ref="K7:V7" si="1">K8+K19+K30+K38+K50+K45</f>
        <v>8493.394</v>
      </c>
      <c r="L7" s="174">
        <f t="shared" si="1"/>
        <v>11077</v>
      </c>
      <c r="M7" s="174">
        <f t="shared" si="1"/>
        <v>36340</v>
      </c>
      <c r="N7" s="174">
        <f t="shared" si="1"/>
        <v>7610</v>
      </c>
      <c r="O7" s="174">
        <f t="shared" si="1"/>
        <v>6800</v>
      </c>
      <c r="P7" s="174">
        <f t="shared" si="1"/>
        <v>810</v>
      </c>
      <c r="Q7" s="174">
        <f t="shared" si="1"/>
        <v>0</v>
      </c>
      <c r="R7" s="174">
        <f t="shared" si="1"/>
        <v>0</v>
      </c>
      <c r="S7" s="174">
        <f t="shared" si="1"/>
        <v>0</v>
      </c>
      <c r="T7" s="174">
        <f t="shared" si="1"/>
        <v>0</v>
      </c>
      <c r="U7" s="174">
        <f t="shared" si="1"/>
        <v>0</v>
      </c>
      <c r="V7" s="174">
        <f t="shared" si="1"/>
        <v>0</v>
      </c>
      <c r="W7" s="183"/>
      <c r="X7" s="183"/>
      <c r="Y7" s="183"/>
      <c r="Z7" s="183"/>
      <c r="AA7" s="188"/>
      <c r="AB7" s="189"/>
      <c r="AC7" s="189"/>
      <c r="AD7" s="189"/>
      <c r="AE7" s="189"/>
      <c r="AF7" s="189"/>
      <c r="AG7" s="202"/>
      <c r="AH7" s="203"/>
      <c r="AI7" s="203"/>
      <c r="AJ7" s="203"/>
      <c r="AK7" s="203"/>
      <c r="AL7" s="203"/>
      <c r="AM7" s="203"/>
      <c r="AN7" s="203"/>
      <c r="AO7" s="203"/>
      <c r="AP7" s="203"/>
      <c r="AQ7" s="203"/>
      <c r="AR7" s="203"/>
      <c r="AS7" s="203"/>
      <c r="AT7" s="203"/>
      <c r="AU7" s="203"/>
      <c r="AV7" s="203"/>
      <c r="AW7" s="203"/>
      <c r="AX7" s="203"/>
      <c r="AY7" s="203"/>
      <c r="AZ7" s="203"/>
      <c r="BA7" s="203"/>
      <c r="BB7" s="203"/>
      <c r="BC7" s="203"/>
      <c r="BD7" s="203"/>
      <c r="BE7" s="203"/>
      <c r="BF7" s="203"/>
      <c r="BG7" s="203"/>
      <c r="BH7" s="203"/>
      <c r="BI7" s="203"/>
      <c r="BJ7" s="203"/>
      <c r="BK7" s="203"/>
      <c r="BL7" s="203"/>
      <c r="BM7" s="203"/>
      <c r="BN7" s="203"/>
      <c r="BO7" s="203"/>
      <c r="BP7" s="203"/>
      <c r="BQ7" s="203"/>
      <c r="BR7" s="203"/>
      <c r="BS7" s="203"/>
      <c r="BT7" s="203"/>
      <c r="BU7" s="203"/>
      <c r="BV7" s="203"/>
      <c r="BW7" s="203"/>
      <c r="BX7" s="203"/>
      <c r="BY7" s="203"/>
      <c r="BZ7" s="203"/>
      <c r="CA7" s="203"/>
      <c r="CB7" s="203"/>
      <c r="CC7" s="203"/>
      <c r="CD7" s="203"/>
      <c r="CE7" s="203"/>
      <c r="CF7" s="203"/>
      <c r="CG7" s="203"/>
      <c r="CH7" s="203"/>
      <c r="CI7" s="203"/>
      <c r="CJ7" s="203"/>
      <c r="CK7" s="203"/>
      <c r="CL7" s="203"/>
    </row>
    <row r="8" s="120" customFormat="1" ht="100" customHeight="1" spans="1:90">
      <c r="A8" s="147" t="s">
        <v>41</v>
      </c>
      <c r="B8" s="150" t="s">
        <v>42</v>
      </c>
      <c r="C8" s="150"/>
      <c r="D8" s="150"/>
      <c r="E8" s="149"/>
      <c r="F8" s="149"/>
      <c r="G8" s="149"/>
      <c r="H8" s="149"/>
      <c r="I8" s="149"/>
      <c r="J8" s="150"/>
      <c r="K8" s="174">
        <f t="shared" ref="K8:V8" si="2">K9+K11+K13+K14+K15+K17</f>
        <v>4575</v>
      </c>
      <c r="L8" s="174">
        <f t="shared" si="2"/>
        <v>4575</v>
      </c>
      <c r="M8" s="174">
        <f t="shared" si="2"/>
        <v>18741</v>
      </c>
      <c r="N8" s="174">
        <f t="shared" si="2"/>
        <v>2500</v>
      </c>
      <c r="O8" s="174">
        <f t="shared" si="2"/>
        <v>2500</v>
      </c>
      <c r="P8" s="174">
        <f t="shared" si="2"/>
        <v>0</v>
      </c>
      <c r="Q8" s="174">
        <f t="shared" si="2"/>
        <v>0</v>
      </c>
      <c r="R8" s="174">
        <f t="shared" si="2"/>
        <v>0</v>
      </c>
      <c r="S8" s="174">
        <f t="shared" si="2"/>
        <v>0</v>
      </c>
      <c r="T8" s="174">
        <f t="shared" si="2"/>
        <v>0</v>
      </c>
      <c r="U8" s="174">
        <f t="shared" si="2"/>
        <v>0</v>
      </c>
      <c r="V8" s="174">
        <f t="shared" si="2"/>
        <v>0</v>
      </c>
      <c r="W8" s="183"/>
      <c r="X8" s="183"/>
      <c r="Y8" s="183"/>
      <c r="Z8" s="183"/>
      <c r="AA8" s="188"/>
      <c r="AB8" s="189"/>
      <c r="AC8" s="189"/>
      <c r="AD8" s="189"/>
      <c r="AE8" s="189"/>
      <c r="AF8" s="189"/>
      <c r="AG8" s="202"/>
      <c r="AH8" s="203"/>
      <c r="AI8" s="203"/>
      <c r="AJ8" s="203"/>
      <c r="AK8" s="203"/>
      <c r="AL8" s="203"/>
      <c r="AM8" s="203"/>
      <c r="AN8" s="203"/>
      <c r="AO8" s="203"/>
      <c r="AP8" s="203"/>
      <c r="AQ8" s="203"/>
      <c r="AR8" s="203"/>
      <c r="AS8" s="203"/>
      <c r="AT8" s="203"/>
      <c r="AU8" s="203"/>
      <c r="AV8" s="203"/>
      <c r="AW8" s="203"/>
      <c r="AX8" s="203"/>
      <c r="AY8" s="203"/>
      <c r="AZ8" s="203"/>
      <c r="BA8" s="203"/>
      <c r="BB8" s="203"/>
      <c r="BC8" s="203"/>
      <c r="BD8" s="203"/>
      <c r="BE8" s="203"/>
      <c r="BF8" s="203"/>
      <c r="BG8" s="203"/>
      <c r="BH8" s="203"/>
      <c r="BI8" s="203"/>
      <c r="BJ8" s="203"/>
      <c r="BK8" s="203"/>
      <c r="BL8" s="203"/>
      <c r="BM8" s="203"/>
      <c r="BN8" s="203"/>
      <c r="BO8" s="203"/>
      <c r="BP8" s="203"/>
      <c r="BQ8" s="203"/>
      <c r="BR8" s="203"/>
      <c r="BS8" s="203"/>
      <c r="BT8" s="203"/>
      <c r="BU8" s="203"/>
      <c r="BV8" s="203"/>
      <c r="BW8" s="203"/>
      <c r="BX8" s="203"/>
      <c r="BY8" s="203"/>
      <c r="BZ8" s="203"/>
      <c r="CA8" s="203"/>
      <c r="CB8" s="203"/>
      <c r="CC8" s="203"/>
      <c r="CD8" s="203"/>
      <c r="CE8" s="203"/>
      <c r="CF8" s="203"/>
      <c r="CG8" s="203"/>
      <c r="CH8" s="203"/>
      <c r="CI8" s="203"/>
      <c r="CJ8" s="203"/>
      <c r="CK8" s="203"/>
      <c r="CL8" s="203"/>
    </row>
    <row r="9" s="120" customFormat="1" ht="100" customHeight="1" spans="1:90">
      <c r="A9" s="147" t="s">
        <v>58</v>
      </c>
      <c r="B9" s="150" t="s">
        <v>59</v>
      </c>
      <c r="C9" s="150"/>
      <c r="D9" s="150"/>
      <c r="E9" s="149"/>
      <c r="F9" s="149"/>
      <c r="G9" s="149"/>
      <c r="H9" s="149"/>
      <c r="I9" s="149"/>
      <c r="J9" s="150"/>
      <c r="K9" s="174">
        <f t="shared" ref="K9:V9" si="3">SUM(K10)</f>
        <v>350</v>
      </c>
      <c r="L9" s="174">
        <f t="shared" si="3"/>
        <v>350</v>
      </c>
      <c r="M9" s="174">
        <f t="shared" si="3"/>
        <v>1598</v>
      </c>
      <c r="N9" s="174">
        <f t="shared" si="3"/>
        <v>39</v>
      </c>
      <c r="O9" s="174">
        <f t="shared" si="3"/>
        <v>39</v>
      </c>
      <c r="P9" s="174">
        <f t="shared" si="3"/>
        <v>0</v>
      </c>
      <c r="Q9" s="174">
        <f t="shared" si="3"/>
        <v>0</v>
      </c>
      <c r="R9" s="174">
        <f t="shared" si="3"/>
        <v>0</v>
      </c>
      <c r="S9" s="174">
        <f t="shared" si="3"/>
        <v>0</v>
      </c>
      <c r="T9" s="174">
        <f t="shared" si="3"/>
        <v>0</v>
      </c>
      <c r="U9" s="174">
        <f t="shared" si="3"/>
        <v>0</v>
      </c>
      <c r="V9" s="174">
        <f t="shared" si="3"/>
        <v>0</v>
      </c>
      <c r="W9" s="183"/>
      <c r="X9" s="183"/>
      <c r="Y9" s="183"/>
      <c r="Z9" s="183"/>
      <c r="AA9" s="188"/>
      <c r="AB9" s="189"/>
      <c r="AC9" s="189"/>
      <c r="AD9" s="189"/>
      <c r="AE9" s="189"/>
      <c r="AF9" s="189"/>
      <c r="AG9" s="202"/>
      <c r="AH9" s="203"/>
      <c r="AI9" s="203"/>
      <c r="AJ9" s="203"/>
      <c r="AK9" s="203"/>
      <c r="AL9" s="203"/>
      <c r="AM9" s="203"/>
      <c r="AN9" s="203"/>
      <c r="AO9" s="203"/>
      <c r="AP9" s="203"/>
      <c r="AQ9" s="203"/>
      <c r="AR9" s="203"/>
      <c r="AS9" s="203"/>
      <c r="AT9" s="203"/>
      <c r="AU9" s="203"/>
      <c r="AV9" s="203"/>
      <c r="AW9" s="203"/>
      <c r="AX9" s="203"/>
      <c r="AY9" s="203"/>
      <c r="AZ9" s="203"/>
      <c r="BA9" s="203"/>
      <c r="BB9" s="203"/>
      <c r="BC9" s="203"/>
      <c r="BD9" s="203"/>
      <c r="BE9" s="203"/>
      <c r="BF9" s="203"/>
      <c r="BG9" s="203"/>
      <c r="BH9" s="203"/>
      <c r="BI9" s="203"/>
      <c r="BJ9" s="203"/>
      <c r="BK9" s="203"/>
      <c r="BL9" s="203"/>
      <c r="BM9" s="203"/>
      <c r="BN9" s="203"/>
      <c r="BO9" s="203"/>
      <c r="BP9" s="203"/>
      <c r="BQ9" s="203"/>
      <c r="BR9" s="203"/>
      <c r="BS9" s="203"/>
      <c r="BT9" s="203"/>
      <c r="BU9" s="203"/>
      <c r="BV9" s="203"/>
      <c r="BW9" s="203"/>
      <c r="BX9" s="203"/>
      <c r="BY9" s="203"/>
      <c r="BZ9" s="203"/>
      <c r="CA9" s="203"/>
      <c r="CB9" s="203"/>
      <c r="CC9" s="203"/>
      <c r="CD9" s="203"/>
      <c r="CE9" s="203"/>
      <c r="CF9" s="203"/>
      <c r="CG9" s="203"/>
      <c r="CH9" s="203"/>
      <c r="CI9" s="203"/>
      <c r="CJ9" s="203"/>
      <c r="CK9" s="203"/>
      <c r="CL9" s="203"/>
    </row>
    <row r="10" s="121" customFormat="1" ht="353" customHeight="1" spans="1:91">
      <c r="A10" s="151">
        <v>1</v>
      </c>
      <c r="B10" s="152" t="s">
        <v>361</v>
      </c>
      <c r="C10" s="152">
        <v>2025</v>
      </c>
      <c r="D10" s="153" t="s">
        <v>362</v>
      </c>
      <c r="E10" s="154" t="s">
        <v>40</v>
      </c>
      <c r="F10" s="154" t="s">
        <v>46</v>
      </c>
      <c r="G10" s="152" t="s">
        <v>47</v>
      </c>
      <c r="H10" s="152" t="s">
        <v>48</v>
      </c>
      <c r="I10" s="152" t="s">
        <v>49</v>
      </c>
      <c r="J10" s="153" t="s">
        <v>363</v>
      </c>
      <c r="K10" s="175">
        <v>350</v>
      </c>
      <c r="L10" s="175">
        <v>350</v>
      </c>
      <c r="M10" s="175">
        <v>1598</v>
      </c>
      <c r="N10" s="175">
        <v>39</v>
      </c>
      <c r="O10" s="175">
        <v>39</v>
      </c>
      <c r="P10" s="175"/>
      <c r="Q10" s="175"/>
      <c r="R10" s="175"/>
      <c r="S10" s="175"/>
      <c r="T10" s="175"/>
      <c r="U10" s="175"/>
      <c r="V10" s="175"/>
      <c r="W10" s="152" t="s">
        <v>48</v>
      </c>
      <c r="X10" s="152" t="s">
        <v>364</v>
      </c>
      <c r="Y10" s="152" t="s">
        <v>72</v>
      </c>
      <c r="Z10" s="152" t="s">
        <v>54</v>
      </c>
      <c r="AA10" s="175" t="s">
        <v>55</v>
      </c>
      <c r="AB10" s="152" t="s">
        <v>365</v>
      </c>
      <c r="AC10" s="152" t="s">
        <v>366</v>
      </c>
      <c r="AD10" s="175" t="s">
        <v>402</v>
      </c>
      <c r="AE10" s="152" t="s">
        <v>403</v>
      </c>
      <c r="AF10" s="152" t="s">
        <v>367</v>
      </c>
      <c r="AG10" s="204"/>
      <c r="AH10" s="205"/>
      <c r="AI10" s="205"/>
      <c r="AJ10" s="205"/>
      <c r="AK10" s="205"/>
      <c r="AL10" s="205"/>
      <c r="AM10" s="205"/>
      <c r="AN10" s="205"/>
      <c r="AO10" s="205"/>
      <c r="AP10" s="205"/>
      <c r="AQ10" s="205"/>
      <c r="AR10" s="205"/>
      <c r="AS10" s="205"/>
      <c r="AT10" s="205"/>
      <c r="AU10" s="205"/>
      <c r="AV10" s="205"/>
      <c r="AW10" s="205"/>
      <c r="AX10" s="205"/>
      <c r="AY10" s="205"/>
      <c r="AZ10" s="205"/>
      <c r="BA10" s="205"/>
      <c r="BB10" s="205"/>
      <c r="BC10" s="205"/>
      <c r="BD10" s="205"/>
      <c r="BE10" s="205"/>
      <c r="BF10" s="205"/>
      <c r="BG10" s="205"/>
      <c r="BH10" s="205"/>
      <c r="BI10" s="205"/>
      <c r="BJ10" s="205"/>
      <c r="BK10" s="205"/>
      <c r="BL10" s="205"/>
      <c r="BM10" s="205"/>
      <c r="BN10" s="205"/>
      <c r="BO10" s="205"/>
      <c r="BP10" s="205"/>
      <c r="BQ10" s="205"/>
      <c r="BR10" s="205"/>
      <c r="BS10" s="205"/>
      <c r="BT10" s="205"/>
      <c r="BU10" s="205"/>
      <c r="BV10" s="205"/>
      <c r="BW10" s="205"/>
      <c r="BX10" s="205"/>
      <c r="BY10" s="205"/>
      <c r="BZ10" s="205"/>
      <c r="CA10" s="205"/>
      <c r="CB10" s="205"/>
      <c r="CC10" s="205"/>
      <c r="CD10" s="205"/>
      <c r="CE10" s="205"/>
      <c r="CF10" s="205"/>
      <c r="CG10" s="205"/>
      <c r="CH10" s="205"/>
      <c r="CI10" s="205"/>
      <c r="CJ10" s="205"/>
      <c r="CK10" s="205"/>
      <c r="CL10" s="205"/>
      <c r="CM10" s="211"/>
    </row>
    <row r="11" s="120" customFormat="1" ht="100" customHeight="1" spans="1:90">
      <c r="A11" s="147" t="s">
        <v>58</v>
      </c>
      <c r="B11" s="150" t="s">
        <v>60</v>
      </c>
      <c r="C11" s="150"/>
      <c r="D11" s="150"/>
      <c r="E11" s="149"/>
      <c r="F11" s="149"/>
      <c r="G11" s="149"/>
      <c r="H11" s="149"/>
      <c r="I11" s="149"/>
      <c r="J11" s="150"/>
      <c r="K11" s="174">
        <f t="shared" ref="K11:V11" si="4">SUM(K12)</f>
        <v>3600</v>
      </c>
      <c r="L11" s="174">
        <f t="shared" si="4"/>
        <v>3600</v>
      </c>
      <c r="M11" s="174">
        <f t="shared" si="4"/>
        <v>14580</v>
      </c>
      <c r="N11" s="174">
        <f t="shared" si="4"/>
        <v>2346</v>
      </c>
      <c r="O11" s="174">
        <f t="shared" si="4"/>
        <v>2346</v>
      </c>
      <c r="P11" s="174">
        <f t="shared" si="4"/>
        <v>0</v>
      </c>
      <c r="Q11" s="174">
        <f t="shared" si="4"/>
        <v>0</v>
      </c>
      <c r="R11" s="174">
        <f t="shared" si="4"/>
        <v>0</v>
      </c>
      <c r="S11" s="174">
        <f t="shared" si="4"/>
        <v>0</v>
      </c>
      <c r="T11" s="174">
        <f t="shared" si="4"/>
        <v>0</v>
      </c>
      <c r="U11" s="174">
        <f t="shared" si="4"/>
        <v>0</v>
      </c>
      <c r="V11" s="174">
        <f t="shared" si="4"/>
        <v>0</v>
      </c>
      <c r="W11" s="183"/>
      <c r="X11" s="183"/>
      <c r="Y11" s="183"/>
      <c r="Z11" s="183"/>
      <c r="AA11" s="188"/>
      <c r="AB11" s="189"/>
      <c r="AC11" s="189"/>
      <c r="AD11" s="189"/>
      <c r="AE11" s="189"/>
      <c r="AF11" s="189"/>
      <c r="AG11" s="202"/>
      <c r="AH11" s="203"/>
      <c r="AI11" s="203"/>
      <c r="AJ11" s="203"/>
      <c r="AK11" s="203"/>
      <c r="AL11" s="203"/>
      <c r="AM11" s="203"/>
      <c r="AN11" s="203"/>
      <c r="AO11" s="203"/>
      <c r="AP11" s="203"/>
      <c r="AQ11" s="203"/>
      <c r="AR11" s="203"/>
      <c r="AS11" s="203"/>
      <c r="AT11" s="203"/>
      <c r="AU11" s="203"/>
      <c r="AV11" s="203"/>
      <c r="AW11" s="203"/>
      <c r="AX11" s="203"/>
      <c r="AY11" s="203"/>
      <c r="AZ11" s="203"/>
      <c r="BA11" s="203"/>
      <c r="BB11" s="203"/>
      <c r="BC11" s="203"/>
      <c r="BD11" s="203"/>
      <c r="BE11" s="203"/>
      <c r="BF11" s="203"/>
      <c r="BG11" s="203"/>
      <c r="BH11" s="203"/>
      <c r="BI11" s="203"/>
      <c r="BJ11" s="203"/>
      <c r="BK11" s="203"/>
      <c r="BL11" s="203"/>
      <c r="BM11" s="203"/>
      <c r="BN11" s="203"/>
      <c r="BO11" s="203"/>
      <c r="BP11" s="203"/>
      <c r="BQ11" s="203"/>
      <c r="BR11" s="203"/>
      <c r="BS11" s="203"/>
      <c r="BT11" s="203"/>
      <c r="BU11" s="203"/>
      <c r="BV11" s="203"/>
      <c r="BW11" s="203"/>
      <c r="BX11" s="203"/>
      <c r="BY11" s="203"/>
      <c r="BZ11" s="203"/>
      <c r="CA11" s="203"/>
      <c r="CB11" s="203"/>
      <c r="CC11" s="203"/>
      <c r="CD11" s="203"/>
      <c r="CE11" s="203"/>
      <c r="CF11" s="203"/>
      <c r="CG11" s="203"/>
      <c r="CH11" s="203"/>
      <c r="CI11" s="203"/>
      <c r="CJ11" s="203"/>
      <c r="CK11" s="203"/>
      <c r="CL11" s="203"/>
    </row>
    <row r="12" s="121" customFormat="1" ht="409" customHeight="1" spans="1:91">
      <c r="A12" s="151">
        <v>2</v>
      </c>
      <c r="B12" s="152" t="s">
        <v>369</v>
      </c>
      <c r="C12" s="152">
        <v>2025</v>
      </c>
      <c r="D12" s="153" t="s">
        <v>370</v>
      </c>
      <c r="E12" s="154" t="s">
        <v>40</v>
      </c>
      <c r="F12" s="154" t="s">
        <v>46</v>
      </c>
      <c r="G12" s="152" t="s">
        <v>47</v>
      </c>
      <c r="H12" s="152" t="s">
        <v>48</v>
      </c>
      <c r="I12" s="152" t="s">
        <v>49</v>
      </c>
      <c r="J12" s="176" t="s">
        <v>371</v>
      </c>
      <c r="K12" s="175">
        <v>3600</v>
      </c>
      <c r="L12" s="175">
        <v>3600</v>
      </c>
      <c r="M12" s="175">
        <v>14580</v>
      </c>
      <c r="N12" s="175">
        <v>2346</v>
      </c>
      <c r="O12" s="175">
        <v>2346</v>
      </c>
      <c r="P12" s="175"/>
      <c r="Q12" s="175"/>
      <c r="R12" s="175"/>
      <c r="S12" s="175"/>
      <c r="T12" s="175"/>
      <c r="U12" s="175"/>
      <c r="V12" s="175"/>
      <c r="W12" s="152" t="s">
        <v>48</v>
      </c>
      <c r="X12" s="152" t="s">
        <v>364</v>
      </c>
      <c r="Y12" s="152" t="s">
        <v>72</v>
      </c>
      <c r="Z12" s="152" t="s">
        <v>54</v>
      </c>
      <c r="AA12" s="175" t="s">
        <v>55</v>
      </c>
      <c r="AB12" s="152" t="s">
        <v>372</v>
      </c>
      <c r="AC12" s="167" t="s">
        <v>373</v>
      </c>
      <c r="AD12" s="175" t="s">
        <v>402</v>
      </c>
      <c r="AE12" s="152" t="s">
        <v>403</v>
      </c>
      <c r="AF12" s="152" t="s">
        <v>367</v>
      </c>
      <c r="AG12" s="204"/>
      <c r="AH12" s="205"/>
      <c r="AI12" s="205"/>
      <c r="AJ12" s="205"/>
      <c r="AK12" s="205"/>
      <c r="AL12" s="205"/>
      <c r="AM12" s="205"/>
      <c r="AN12" s="205"/>
      <c r="AO12" s="205"/>
      <c r="AP12" s="205"/>
      <c r="AQ12" s="205"/>
      <c r="AR12" s="205"/>
      <c r="AS12" s="205"/>
      <c r="AT12" s="205"/>
      <c r="AU12" s="205"/>
      <c r="AV12" s="205"/>
      <c r="AW12" s="205"/>
      <c r="AX12" s="205"/>
      <c r="AY12" s="205"/>
      <c r="AZ12" s="205"/>
      <c r="BA12" s="205"/>
      <c r="BB12" s="205"/>
      <c r="BC12" s="205"/>
      <c r="BD12" s="205"/>
      <c r="BE12" s="205"/>
      <c r="BF12" s="205"/>
      <c r="BG12" s="205"/>
      <c r="BH12" s="205"/>
      <c r="BI12" s="205"/>
      <c r="BJ12" s="205"/>
      <c r="BK12" s="205"/>
      <c r="BL12" s="205"/>
      <c r="BM12" s="205"/>
      <c r="BN12" s="205"/>
      <c r="BO12" s="205"/>
      <c r="BP12" s="205"/>
      <c r="BQ12" s="205"/>
      <c r="BR12" s="205"/>
      <c r="BS12" s="205"/>
      <c r="BT12" s="205"/>
      <c r="BU12" s="205"/>
      <c r="BV12" s="205"/>
      <c r="BW12" s="205"/>
      <c r="BX12" s="205"/>
      <c r="BY12" s="205"/>
      <c r="BZ12" s="205"/>
      <c r="CA12" s="205"/>
      <c r="CB12" s="205"/>
      <c r="CC12" s="205"/>
      <c r="CD12" s="205"/>
      <c r="CE12" s="205"/>
      <c r="CF12" s="205"/>
      <c r="CG12" s="205"/>
      <c r="CH12" s="205"/>
      <c r="CI12" s="205"/>
      <c r="CJ12" s="205"/>
      <c r="CK12" s="205"/>
      <c r="CL12" s="205"/>
      <c r="CM12" s="211"/>
    </row>
    <row r="13" s="120" customFormat="1" ht="100" customHeight="1" spans="1:90">
      <c r="A13" s="155" t="s">
        <v>58</v>
      </c>
      <c r="B13" s="150" t="s">
        <v>61</v>
      </c>
      <c r="C13" s="150"/>
      <c r="D13" s="150"/>
      <c r="E13" s="149"/>
      <c r="F13" s="149"/>
      <c r="G13" s="149"/>
      <c r="H13" s="149"/>
      <c r="I13" s="149"/>
      <c r="J13" s="150"/>
      <c r="K13" s="174"/>
      <c r="L13" s="174"/>
      <c r="M13" s="174"/>
      <c r="N13" s="174"/>
      <c r="O13" s="174"/>
      <c r="P13" s="174"/>
      <c r="Q13" s="174"/>
      <c r="R13" s="174"/>
      <c r="S13" s="174"/>
      <c r="T13" s="174"/>
      <c r="U13" s="174"/>
      <c r="V13" s="174"/>
      <c r="W13" s="183"/>
      <c r="X13" s="183"/>
      <c r="Y13" s="183"/>
      <c r="Z13" s="183"/>
      <c r="AA13" s="188"/>
      <c r="AB13" s="189"/>
      <c r="AC13" s="189"/>
      <c r="AD13" s="189"/>
      <c r="AE13" s="189"/>
      <c r="AF13" s="189"/>
      <c r="AG13" s="202"/>
      <c r="AH13" s="203"/>
      <c r="AI13" s="203"/>
      <c r="AJ13" s="203"/>
      <c r="AK13" s="203"/>
      <c r="AL13" s="203"/>
      <c r="AM13" s="203"/>
      <c r="AN13" s="203"/>
      <c r="AO13" s="203"/>
      <c r="AP13" s="203"/>
      <c r="AQ13" s="203"/>
      <c r="AR13" s="203"/>
      <c r="AS13" s="203"/>
      <c r="AT13" s="203"/>
      <c r="AU13" s="203"/>
      <c r="AV13" s="203"/>
      <c r="AW13" s="203"/>
      <c r="AX13" s="203"/>
      <c r="AY13" s="203"/>
      <c r="AZ13" s="203"/>
      <c r="BA13" s="203"/>
      <c r="BB13" s="203"/>
      <c r="BC13" s="203"/>
      <c r="BD13" s="203"/>
      <c r="BE13" s="203"/>
      <c r="BF13" s="203"/>
      <c r="BG13" s="203"/>
      <c r="BH13" s="203"/>
      <c r="BI13" s="203"/>
      <c r="BJ13" s="203"/>
      <c r="BK13" s="203"/>
      <c r="BL13" s="203"/>
      <c r="BM13" s="203"/>
      <c r="BN13" s="203"/>
      <c r="BO13" s="203"/>
      <c r="BP13" s="203"/>
      <c r="BQ13" s="203"/>
      <c r="BR13" s="203"/>
      <c r="BS13" s="203"/>
      <c r="BT13" s="203"/>
      <c r="BU13" s="203"/>
      <c r="BV13" s="203"/>
      <c r="BW13" s="203"/>
      <c r="BX13" s="203"/>
      <c r="BY13" s="203"/>
      <c r="BZ13" s="203"/>
      <c r="CA13" s="203"/>
      <c r="CB13" s="203"/>
      <c r="CC13" s="203"/>
      <c r="CD13" s="203"/>
      <c r="CE13" s="203"/>
      <c r="CF13" s="203"/>
      <c r="CG13" s="203"/>
      <c r="CH13" s="203"/>
      <c r="CI13" s="203"/>
      <c r="CJ13" s="203"/>
      <c r="CK13" s="203"/>
      <c r="CL13" s="203"/>
    </row>
    <row r="14" s="120" customFormat="1" ht="100" customHeight="1" spans="1:90">
      <c r="A14" s="155" t="s">
        <v>58</v>
      </c>
      <c r="B14" s="150" t="s">
        <v>62</v>
      </c>
      <c r="C14" s="150"/>
      <c r="D14" s="150"/>
      <c r="E14" s="149"/>
      <c r="F14" s="149"/>
      <c r="G14" s="149"/>
      <c r="H14" s="149"/>
      <c r="I14" s="149"/>
      <c r="J14" s="150"/>
      <c r="K14" s="174"/>
      <c r="L14" s="174"/>
      <c r="M14" s="174"/>
      <c r="N14" s="174"/>
      <c r="O14" s="174"/>
      <c r="P14" s="174"/>
      <c r="Q14" s="174"/>
      <c r="R14" s="174"/>
      <c r="S14" s="174"/>
      <c r="T14" s="174"/>
      <c r="U14" s="174"/>
      <c r="V14" s="174"/>
      <c r="W14" s="183"/>
      <c r="X14" s="183"/>
      <c r="Y14" s="183"/>
      <c r="Z14" s="183"/>
      <c r="AA14" s="188"/>
      <c r="AB14" s="189"/>
      <c r="AC14" s="189"/>
      <c r="AD14" s="189"/>
      <c r="AE14" s="189"/>
      <c r="AF14" s="189"/>
      <c r="AG14" s="202"/>
      <c r="AH14" s="203"/>
      <c r="AI14" s="203"/>
      <c r="AJ14" s="203"/>
      <c r="AK14" s="203"/>
      <c r="AL14" s="203"/>
      <c r="AM14" s="203"/>
      <c r="AN14" s="203"/>
      <c r="AO14" s="203"/>
      <c r="AP14" s="203"/>
      <c r="AQ14" s="203"/>
      <c r="AR14" s="203"/>
      <c r="AS14" s="203"/>
      <c r="AT14" s="203"/>
      <c r="AU14" s="203"/>
      <c r="AV14" s="203"/>
      <c r="AW14" s="203"/>
      <c r="AX14" s="203"/>
      <c r="AY14" s="203"/>
      <c r="AZ14" s="203"/>
      <c r="BA14" s="203"/>
      <c r="BB14" s="203"/>
      <c r="BC14" s="203"/>
      <c r="BD14" s="203"/>
      <c r="BE14" s="203"/>
      <c r="BF14" s="203"/>
      <c r="BG14" s="203"/>
      <c r="BH14" s="203"/>
      <c r="BI14" s="203"/>
      <c r="BJ14" s="203"/>
      <c r="BK14" s="203"/>
      <c r="BL14" s="203"/>
      <c r="BM14" s="203"/>
      <c r="BN14" s="203"/>
      <c r="BO14" s="203"/>
      <c r="BP14" s="203"/>
      <c r="BQ14" s="203"/>
      <c r="BR14" s="203"/>
      <c r="BS14" s="203"/>
      <c r="BT14" s="203"/>
      <c r="BU14" s="203"/>
      <c r="BV14" s="203"/>
      <c r="BW14" s="203"/>
      <c r="BX14" s="203"/>
      <c r="BY14" s="203"/>
      <c r="BZ14" s="203"/>
      <c r="CA14" s="203"/>
      <c r="CB14" s="203"/>
      <c r="CC14" s="203"/>
      <c r="CD14" s="203"/>
      <c r="CE14" s="203"/>
      <c r="CF14" s="203"/>
      <c r="CG14" s="203"/>
      <c r="CH14" s="203"/>
      <c r="CI14" s="203"/>
      <c r="CJ14" s="203"/>
      <c r="CK14" s="203"/>
      <c r="CL14" s="203"/>
    </row>
    <row r="15" s="120" customFormat="1" ht="100" customHeight="1" spans="1:90">
      <c r="A15" s="155" t="s">
        <v>58</v>
      </c>
      <c r="B15" s="150" t="s">
        <v>63</v>
      </c>
      <c r="C15" s="150"/>
      <c r="D15" s="150"/>
      <c r="E15" s="149"/>
      <c r="F15" s="149"/>
      <c r="G15" s="149"/>
      <c r="H15" s="149"/>
      <c r="I15" s="149"/>
      <c r="J15" s="150"/>
      <c r="K15" s="174">
        <f t="shared" ref="K15:W15" si="5">SUM(K16)</f>
        <v>550</v>
      </c>
      <c r="L15" s="174">
        <f t="shared" si="5"/>
        <v>550</v>
      </c>
      <c r="M15" s="174">
        <f t="shared" si="5"/>
        <v>2263</v>
      </c>
      <c r="N15" s="174">
        <f t="shared" si="5"/>
        <v>55</v>
      </c>
      <c r="O15" s="174">
        <f t="shared" si="5"/>
        <v>55</v>
      </c>
      <c r="P15" s="174">
        <f t="shared" si="5"/>
        <v>0</v>
      </c>
      <c r="Q15" s="174">
        <f t="shared" si="5"/>
        <v>0</v>
      </c>
      <c r="R15" s="174">
        <f t="shared" si="5"/>
        <v>0</v>
      </c>
      <c r="S15" s="174">
        <f t="shared" si="5"/>
        <v>0</v>
      </c>
      <c r="T15" s="174">
        <f t="shared" si="5"/>
        <v>0</v>
      </c>
      <c r="U15" s="174">
        <f t="shared" si="5"/>
        <v>0</v>
      </c>
      <c r="V15" s="174">
        <f t="shared" si="5"/>
        <v>0</v>
      </c>
      <c r="W15" s="183">
        <f t="shared" si="5"/>
        <v>0</v>
      </c>
      <c r="X15" s="183"/>
      <c r="Y15" s="183"/>
      <c r="Z15" s="183"/>
      <c r="AA15" s="188"/>
      <c r="AB15" s="189"/>
      <c r="AC15" s="189"/>
      <c r="AD15" s="189"/>
      <c r="AE15" s="189"/>
      <c r="AF15" s="189"/>
      <c r="AG15" s="202"/>
      <c r="AH15" s="203"/>
      <c r="AI15" s="203"/>
      <c r="AJ15" s="203"/>
      <c r="AK15" s="203"/>
      <c r="AL15" s="203"/>
      <c r="AM15" s="203"/>
      <c r="AN15" s="203"/>
      <c r="AO15" s="203"/>
      <c r="AP15" s="203"/>
      <c r="AQ15" s="203"/>
      <c r="AR15" s="203"/>
      <c r="AS15" s="203"/>
      <c r="AT15" s="203"/>
      <c r="AU15" s="203"/>
      <c r="AV15" s="203"/>
      <c r="AW15" s="203"/>
      <c r="AX15" s="203"/>
      <c r="AY15" s="203"/>
      <c r="AZ15" s="203"/>
      <c r="BA15" s="203"/>
      <c r="BB15" s="203"/>
      <c r="BC15" s="203"/>
      <c r="BD15" s="203"/>
      <c r="BE15" s="203"/>
      <c r="BF15" s="203"/>
      <c r="BG15" s="203"/>
      <c r="BH15" s="203"/>
      <c r="BI15" s="203"/>
      <c r="BJ15" s="203"/>
      <c r="BK15" s="203"/>
      <c r="BL15" s="203"/>
      <c r="BM15" s="203"/>
      <c r="BN15" s="203"/>
      <c r="BO15" s="203"/>
      <c r="BP15" s="203"/>
      <c r="BQ15" s="203"/>
      <c r="BR15" s="203"/>
      <c r="BS15" s="203"/>
      <c r="BT15" s="203"/>
      <c r="BU15" s="203"/>
      <c r="BV15" s="203"/>
      <c r="BW15" s="203"/>
      <c r="BX15" s="203"/>
      <c r="BY15" s="203"/>
      <c r="BZ15" s="203"/>
      <c r="CA15" s="203"/>
      <c r="CB15" s="203"/>
      <c r="CC15" s="203"/>
      <c r="CD15" s="203"/>
      <c r="CE15" s="203"/>
      <c r="CF15" s="203"/>
      <c r="CG15" s="203"/>
      <c r="CH15" s="203"/>
      <c r="CI15" s="203"/>
      <c r="CJ15" s="203"/>
      <c r="CK15" s="203"/>
      <c r="CL15" s="203"/>
    </row>
    <row r="16" s="121" customFormat="1" ht="300" customHeight="1" spans="1:91">
      <c r="A16" s="151">
        <v>3</v>
      </c>
      <c r="B16" s="152" t="s">
        <v>374</v>
      </c>
      <c r="C16" s="152">
        <v>2025</v>
      </c>
      <c r="D16" s="153" t="s">
        <v>375</v>
      </c>
      <c r="E16" s="154" t="s">
        <v>40</v>
      </c>
      <c r="F16" s="154" t="s">
        <v>46</v>
      </c>
      <c r="G16" s="152" t="s">
        <v>47</v>
      </c>
      <c r="H16" s="152" t="s">
        <v>48</v>
      </c>
      <c r="I16" s="152" t="s">
        <v>49</v>
      </c>
      <c r="J16" s="177" t="s">
        <v>376</v>
      </c>
      <c r="K16" s="175">
        <v>550</v>
      </c>
      <c r="L16" s="175">
        <v>550</v>
      </c>
      <c r="M16" s="175">
        <v>2263</v>
      </c>
      <c r="N16" s="175">
        <v>55</v>
      </c>
      <c r="O16" s="175">
        <v>55</v>
      </c>
      <c r="P16" s="175"/>
      <c r="Q16" s="175"/>
      <c r="R16" s="175"/>
      <c r="S16" s="175"/>
      <c r="T16" s="175"/>
      <c r="U16" s="175"/>
      <c r="V16" s="175"/>
      <c r="W16" s="152" t="s">
        <v>48</v>
      </c>
      <c r="X16" s="152" t="s">
        <v>364</v>
      </c>
      <c r="Y16" s="152" t="s">
        <v>72</v>
      </c>
      <c r="Z16" s="152" t="s">
        <v>54</v>
      </c>
      <c r="AA16" s="175" t="s">
        <v>55</v>
      </c>
      <c r="AB16" s="152" t="s">
        <v>377</v>
      </c>
      <c r="AC16" s="152" t="s">
        <v>378</v>
      </c>
      <c r="AD16" s="175" t="s">
        <v>402</v>
      </c>
      <c r="AE16" s="152" t="s">
        <v>403</v>
      </c>
      <c r="AF16" s="152" t="s">
        <v>367</v>
      </c>
      <c r="AG16" s="204"/>
      <c r="AH16" s="205"/>
      <c r="AI16" s="205"/>
      <c r="AJ16" s="205"/>
      <c r="AK16" s="205"/>
      <c r="AL16" s="205"/>
      <c r="AM16" s="205"/>
      <c r="AN16" s="205"/>
      <c r="AO16" s="205"/>
      <c r="AP16" s="205"/>
      <c r="AQ16" s="205"/>
      <c r="AR16" s="205"/>
      <c r="AS16" s="205"/>
      <c r="AT16" s="205"/>
      <c r="AU16" s="205"/>
      <c r="AV16" s="205"/>
      <c r="AW16" s="205"/>
      <c r="AX16" s="205"/>
      <c r="AY16" s="205"/>
      <c r="AZ16" s="205"/>
      <c r="BA16" s="205"/>
      <c r="BB16" s="205"/>
      <c r="BC16" s="205"/>
      <c r="BD16" s="205"/>
      <c r="BE16" s="205"/>
      <c r="BF16" s="205"/>
      <c r="BG16" s="205"/>
      <c r="BH16" s="205"/>
      <c r="BI16" s="205"/>
      <c r="BJ16" s="205"/>
      <c r="BK16" s="205"/>
      <c r="BL16" s="205"/>
      <c r="BM16" s="205"/>
      <c r="BN16" s="205"/>
      <c r="BO16" s="205"/>
      <c r="BP16" s="205"/>
      <c r="BQ16" s="205"/>
      <c r="BR16" s="205"/>
      <c r="BS16" s="205"/>
      <c r="BT16" s="205"/>
      <c r="BU16" s="205"/>
      <c r="BV16" s="205"/>
      <c r="BW16" s="205"/>
      <c r="BX16" s="205"/>
      <c r="BY16" s="205"/>
      <c r="BZ16" s="205"/>
      <c r="CA16" s="205"/>
      <c r="CB16" s="205"/>
      <c r="CC16" s="205"/>
      <c r="CD16" s="205"/>
      <c r="CE16" s="205"/>
      <c r="CF16" s="205"/>
      <c r="CG16" s="205"/>
      <c r="CH16" s="205"/>
      <c r="CI16" s="205"/>
      <c r="CJ16" s="205"/>
      <c r="CK16" s="205"/>
      <c r="CL16" s="205"/>
      <c r="CM16" s="211"/>
    </row>
    <row r="17" s="120" customFormat="1" ht="100" customHeight="1" spans="1:90">
      <c r="A17" s="155" t="s">
        <v>58</v>
      </c>
      <c r="B17" s="150" t="s">
        <v>64</v>
      </c>
      <c r="C17" s="150"/>
      <c r="D17" s="150"/>
      <c r="E17" s="149"/>
      <c r="F17" s="149"/>
      <c r="G17" s="149"/>
      <c r="H17" s="149"/>
      <c r="I17" s="149"/>
      <c r="J17" s="150"/>
      <c r="K17" s="174">
        <f t="shared" ref="K17:V17" si="6">SUM(K18)</f>
        <v>75</v>
      </c>
      <c r="L17" s="174">
        <f t="shared" si="6"/>
        <v>75</v>
      </c>
      <c r="M17" s="174">
        <f t="shared" si="6"/>
        <v>300</v>
      </c>
      <c r="N17" s="174">
        <f t="shared" si="6"/>
        <v>60</v>
      </c>
      <c r="O17" s="174">
        <f t="shared" si="6"/>
        <v>60</v>
      </c>
      <c r="P17" s="174">
        <f t="shared" si="6"/>
        <v>0</v>
      </c>
      <c r="Q17" s="174">
        <f t="shared" si="6"/>
        <v>0</v>
      </c>
      <c r="R17" s="174">
        <f t="shared" si="6"/>
        <v>0</v>
      </c>
      <c r="S17" s="174">
        <f t="shared" si="6"/>
        <v>0</v>
      </c>
      <c r="T17" s="174">
        <f t="shared" si="6"/>
        <v>0</v>
      </c>
      <c r="U17" s="174">
        <f t="shared" si="6"/>
        <v>0</v>
      </c>
      <c r="V17" s="174">
        <f t="shared" si="6"/>
        <v>0</v>
      </c>
      <c r="W17" s="183"/>
      <c r="X17" s="183"/>
      <c r="Y17" s="183"/>
      <c r="Z17" s="183"/>
      <c r="AA17" s="188"/>
      <c r="AB17" s="189"/>
      <c r="AC17" s="189"/>
      <c r="AD17" s="189"/>
      <c r="AE17" s="189"/>
      <c r="AF17" s="189"/>
      <c r="AG17" s="202"/>
      <c r="AH17" s="203"/>
      <c r="AI17" s="203"/>
      <c r="AJ17" s="203"/>
      <c r="AK17" s="203"/>
      <c r="AL17" s="203"/>
      <c r="AM17" s="203"/>
      <c r="AN17" s="203"/>
      <c r="AO17" s="203"/>
      <c r="AP17" s="203"/>
      <c r="AQ17" s="203"/>
      <c r="AR17" s="203"/>
      <c r="AS17" s="203"/>
      <c r="AT17" s="203"/>
      <c r="AU17" s="203"/>
      <c r="AV17" s="203"/>
      <c r="AW17" s="203"/>
      <c r="AX17" s="203"/>
      <c r="AY17" s="203"/>
      <c r="AZ17" s="203"/>
      <c r="BA17" s="203"/>
      <c r="BB17" s="203"/>
      <c r="BC17" s="203"/>
      <c r="BD17" s="203"/>
      <c r="BE17" s="203"/>
      <c r="BF17" s="203"/>
      <c r="BG17" s="203"/>
      <c r="BH17" s="203"/>
      <c r="BI17" s="203"/>
      <c r="BJ17" s="203"/>
      <c r="BK17" s="203"/>
      <c r="BL17" s="203"/>
      <c r="BM17" s="203"/>
      <c r="BN17" s="203"/>
      <c r="BO17" s="203"/>
      <c r="BP17" s="203"/>
      <c r="BQ17" s="203"/>
      <c r="BR17" s="203"/>
      <c r="BS17" s="203"/>
      <c r="BT17" s="203"/>
      <c r="BU17" s="203"/>
      <c r="BV17" s="203"/>
      <c r="BW17" s="203"/>
      <c r="BX17" s="203"/>
      <c r="BY17" s="203"/>
      <c r="BZ17" s="203"/>
      <c r="CA17" s="203"/>
      <c r="CB17" s="203"/>
      <c r="CC17" s="203"/>
      <c r="CD17" s="203"/>
      <c r="CE17" s="203"/>
      <c r="CF17" s="203"/>
      <c r="CG17" s="203"/>
      <c r="CH17" s="203"/>
      <c r="CI17" s="203"/>
      <c r="CJ17" s="203"/>
      <c r="CK17" s="203"/>
      <c r="CL17" s="203"/>
    </row>
    <row r="18" s="121" customFormat="1" ht="295" customHeight="1" spans="1:91">
      <c r="A18" s="151">
        <v>4</v>
      </c>
      <c r="B18" s="152" t="s">
        <v>379</v>
      </c>
      <c r="C18" s="152">
        <v>2025</v>
      </c>
      <c r="D18" s="153" t="s">
        <v>380</v>
      </c>
      <c r="E18" s="154" t="s">
        <v>168</v>
      </c>
      <c r="F18" s="154" t="s">
        <v>64</v>
      </c>
      <c r="G18" s="152" t="s">
        <v>47</v>
      </c>
      <c r="H18" s="152" t="s">
        <v>48</v>
      </c>
      <c r="I18" s="152" t="s">
        <v>49</v>
      </c>
      <c r="J18" s="177" t="s">
        <v>381</v>
      </c>
      <c r="K18" s="175">
        <v>75</v>
      </c>
      <c r="L18" s="175">
        <v>75</v>
      </c>
      <c r="M18" s="175">
        <v>300</v>
      </c>
      <c r="N18" s="175">
        <v>60</v>
      </c>
      <c r="O18" s="175">
        <v>60</v>
      </c>
      <c r="P18" s="175"/>
      <c r="Q18" s="175"/>
      <c r="R18" s="175"/>
      <c r="S18" s="175"/>
      <c r="T18" s="175"/>
      <c r="U18" s="175"/>
      <c r="V18" s="175"/>
      <c r="W18" s="152" t="s">
        <v>48</v>
      </c>
      <c r="X18" s="152" t="s">
        <v>364</v>
      </c>
      <c r="Y18" s="152" t="s">
        <v>174</v>
      </c>
      <c r="Z18" s="152" t="s">
        <v>175</v>
      </c>
      <c r="AA18" s="175" t="s">
        <v>55</v>
      </c>
      <c r="AB18" s="152" t="s">
        <v>382</v>
      </c>
      <c r="AC18" s="152" t="s">
        <v>383</v>
      </c>
      <c r="AD18" s="175" t="s">
        <v>402</v>
      </c>
      <c r="AE18" s="152" t="s">
        <v>403</v>
      </c>
      <c r="AF18" s="152" t="s">
        <v>367</v>
      </c>
      <c r="AH18" s="205"/>
      <c r="AI18" s="205"/>
      <c r="AJ18" s="205"/>
      <c r="AK18" s="205"/>
      <c r="AL18" s="205"/>
      <c r="AM18" s="205"/>
      <c r="AN18" s="205"/>
      <c r="AO18" s="205"/>
      <c r="AP18" s="205"/>
      <c r="AQ18" s="205"/>
      <c r="AR18" s="205"/>
      <c r="AS18" s="205"/>
      <c r="AT18" s="205"/>
      <c r="AU18" s="205"/>
      <c r="AV18" s="205"/>
      <c r="AW18" s="205"/>
      <c r="AX18" s="205"/>
      <c r="AY18" s="205"/>
      <c r="AZ18" s="205"/>
      <c r="BA18" s="205"/>
      <c r="BB18" s="205"/>
      <c r="BC18" s="205"/>
      <c r="BD18" s="205"/>
      <c r="BE18" s="205"/>
      <c r="BF18" s="205"/>
      <c r="BG18" s="205"/>
      <c r="BH18" s="205"/>
      <c r="BI18" s="205"/>
      <c r="BJ18" s="205"/>
      <c r="BK18" s="205"/>
      <c r="BL18" s="205"/>
      <c r="BM18" s="205"/>
      <c r="BN18" s="205"/>
      <c r="BO18" s="205"/>
      <c r="BP18" s="205"/>
      <c r="BQ18" s="205"/>
      <c r="BR18" s="205"/>
      <c r="BS18" s="205"/>
      <c r="BT18" s="205"/>
      <c r="BU18" s="205"/>
      <c r="BV18" s="205"/>
      <c r="BW18" s="205"/>
      <c r="BX18" s="205"/>
      <c r="BY18" s="205"/>
      <c r="BZ18" s="205"/>
      <c r="CA18" s="205"/>
      <c r="CB18" s="205"/>
      <c r="CC18" s="205"/>
      <c r="CD18" s="205"/>
      <c r="CE18" s="205"/>
      <c r="CF18" s="205"/>
      <c r="CG18" s="205"/>
      <c r="CH18" s="205"/>
      <c r="CI18" s="205"/>
      <c r="CJ18" s="205"/>
      <c r="CK18" s="205"/>
      <c r="CL18" s="205"/>
      <c r="CM18" s="211"/>
    </row>
    <row r="19" s="120" customFormat="1" ht="100" customHeight="1" spans="1:90">
      <c r="A19" s="156" t="s">
        <v>41</v>
      </c>
      <c r="B19" s="148" t="s">
        <v>46</v>
      </c>
      <c r="C19" s="148"/>
      <c r="D19" s="148"/>
      <c r="E19" s="149"/>
      <c r="F19" s="149"/>
      <c r="G19" s="149"/>
      <c r="H19" s="149"/>
      <c r="I19" s="149"/>
      <c r="J19" s="148"/>
      <c r="K19" s="174">
        <f t="shared" ref="K19:V19" si="7">K20+K21+K23+K24+K28+K29</f>
        <v>2584</v>
      </c>
      <c r="L19" s="174">
        <f t="shared" si="7"/>
        <v>3891</v>
      </c>
      <c r="M19" s="174">
        <f t="shared" si="7"/>
        <v>12978</v>
      </c>
      <c r="N19" s="174">
        <f t="shared" si="7"/>
        <v>2550</v>
      </c>
      <c r="O19" s="174">
        <f t="shared" si="7"/>
        <v>2550</v>
      </c>
      <c r="P19" s="174">
        <f t="shared" si="7"/>
        <v>0</v>
      </c>
      <c r="Q19" s="174">
        <f t="shared" si="7"/>
        <v>0</v>
      </c>
      <c r="R19" s="174">
        <f t="shared" si="7"/>
        <v>0</v>
      </c>
      <c r="S19" s="174">
        <f t="shared" si="7"/>
        <v>0</v>
      </c>
      <c r="T19" s="174">
        <f t="shared" si="7"/>
        <v>0</v>
      </c>
      <c r="U19" s="174">
        <f t="shared" si="7"/>
        <v>0</v>
      </c>
      <c r="V19" s="174">
        <f t="shared" si="7"/>
        <v>0</v>
      </c>
      <c r="W19" s="183"/>
      <c r="X19" s="183"/>
      <c r="Y19" s="183"/>
      <c r="Z19" s="183"/>
      <c r="AA19" s="188"/>
      <c r="AB19" s="189"/>
      <c r="AC19" s="189"/>
      <c r="AD19" s="189"/>
      <c r="AE19" s="189"/>
      <c r="AF19" s="189"/>
      <c r="AG19" s="202"/>
      <c r="AH19" s="203"/>
      <c r="AI19" s="203"/>
      <c r="AJ19" s="203"/>
      <c r="AK19" s="203"/>
      <c r="AL19" s="203"/>
      <c r="AM19" s="203"/>
      <c r="AN19" s="203"/>
      <c r="AO19" s="203"/>
      <c r="AP19" s="203"/>
      <c r="AQ19" s="203"/>
      <c r="AR19" s="203"/>
      <c r="AS19" s="203"/>
      <c r="AT19" s="203"/>
      <c r="AU19" s="203"/>
      <c r="AV19" s="203"/>
      <c r="AW19" s="203"/>
      <c r="AX19" s="203"/>
      <c r="AY19" s="203"/>
      <c r="AZ19" s="203"/>
      <c r="BA19" s="203"/>
      <c r="BB19" s="203"/>
      <c r="BC19" s="203"/>
      <c r="BD19" s="203"/>
      <c r="BE19" s="203"/>
      <c r="BF19" s="203"/>
      <c r="BG19" s="203"/>
      <c r="BH19" s="203"/>
      <c r="BI19" s="203"/>
      <c r="BJ19" s="203"/>
      <c r="BK19" s="203"/>
      <c r="BL19" s="203"/>
      <c r="BM19" s="203"/>
      <c r="BN19" s="203"/>
      <c r="BO19" s="203"/>
      <c r="BP19" s="203"/>
      <c r="BQ19" s="203"/>
      <c r="BR19" s="203"/>
      <c r="BS19" s="203"/>
      <c r="BT19" s="203"/>
      <c r="BU19" s="203"/>
      <c r="BV19" s="203"/>
      <c r="BW19" s="203"/>
      <c r="BX19" s="203"/>
      <c r="BY19" s="203"/>
      <c r="BZ19" s="203"/>
      <c r="CA19" s="203"/>
      <c r="CB19" s="203"/>
      <c r="CC19" s="203"/>
      <c r="CD19" s="203"/>
      <c r="CE19" s="203"/>
      <c r="CF19" s="203"/>
      <c r="CG19" s="203"/>
      <c r="CH19" s="203"/>
      <c r="CI19" s="203"/>
      <c r="CJ19" s="203"/>
      <c r="CK19" s="203"/>
      <c r="CL19" s="203"/>
    </row>
    <row r="20" s="122" customFormat="1" ht="100" customHeight="1" spans="1:90">
      <c r="A20" s="156" t="s">
        <v>58</v>
      </c>
      <c r="B20" s="150" t="s">
        <v>65</v>
      </c>
      <c r="C20" s="150"/>
      <c r="D20" s="150"/>
      <c r="E20" s="149"/>
      <c r="F20" s="149"/>
      <c r="G20" s="149"/>
      <c r="H20" s="149"/>
      <c r="I20" s="149"/>
      <c r="J20" s="150"/>
      <c r="K20" s="178"/>
      <c r="L20" s="178"/>
      <c r="M20" s="178"/>
      <c r="N20" s="178"/>
      <c r="O20" s="178"/>
      <c r="P20" s="178"/>
      <c r="Q20" s="178"/>
      <c r="R20" s="178"/>
      <c r="S20" s="178"/>
      <c r="T20" s="178"/>
      <c r="U20" s="178"/>
      <c r="V20" s="178"/>
      <c r="W20" s="184"/>
      <c r="X20" s="184"/>
      <c r="Y20" s="184"/>
      <c r="Z20" s="184"/>
      <c r="AA20" s="190"/>
      <c r="AB20" s="190"/>
      <c r="AC20" s="190"/>
      <c r="AD20" s="190"/>
      <c r="AE20" s="190"/>
      <c r="AF20" s="190"/>
      <c r="AG20" s="190"/>
      <c r="AH20" s="206"/>
      <c r="AI20" s="206"/>
      <c r="AJ20" s="206"/>
      <c r="AK20" s="206"/>
      <c r="AL20" s="206"/>
      <c r="AM20" s="206"/>
      <c r="AN20" s="206"/>
      <c r="AO20" s="206"/>
      <c r="AP20" s="206"/>
      <c r="AQ20" s="206"/>
      <c r="AR20" s="206"/>
      <c r="AS20" s="206"/>
      <c r="AT20" s="206"/>
      <c r="AU20" s="206"/>
      <c r="AV20" s="206"/>
      <c r="AW20" s="206"/>
      <c r="AX20" s="206"/>
      <c r="AY20" s="206"/>
      <c r="AZ20" s="206"/>
      <c r="BA20" s="206"/>
      <c r="BB20" s="206"/>
      <c r="BC20" s="206"/>
      <c r="BD20" s="206"/>
      <c r="BE20" s="206"/>
      <c r="BF20" s="206"/>
      <c r="BG20" s="206"/>
      <c r="BH20" s="206"/>
      <c r="BI20" s="206"/>
      <c r="BJ20" s="206"/>
      <c r="BK20" s="206"/>
      <c r="BL20" s="206"/>
      <c r="BM20" s="206"/>
      <c r="BN20" s="206"/>
      <c r="BO20" s="206"/>
      <c r="BP20" s="206"/>
      <c r="BQ20" s="206"/>
      <c r="BR20" s="206"/>
      <c r="BS20" s="206"/>
      <c r="BT20" s="206"/>
      <c r="BU20" s="206"/>
      <c r="BV20" s="206"/>
      <c r="BW20" s="206"/>
      <c r="BX20" s="206"/>
      <c r="BY20" s="206"/>
      <c r="BZ20" s="206"/>
      <c r="CA20" s="206"/>
      <c r="CB20" s="206"/>
      <c r="CC20" s="206"/>
      <c r="CD20" s="206"/>
      <c r="CE20" s="206"/>
      <c r="CF20" s="206"/>
      <c r="CG20" s="206"/>
      <c r="CH20" s="206"/>
      <c r="CI20" s="206"/>
      <c r="CJ20" s="206"/>
      <c r="CK20" s="206"/>
      <c r="CL20" s="206"/>
    </row>
    <row r="21" s="122" customFormat="1" ht="100" customHeight="1" spans="1:90">
      <c r="A21" s="156" t="s">
        <v>58</v>
      </c>
      <c r="B21" s="150" t="s">
        <v>66</v>
      </c>
      <c r="C21" s="150"/>
      <c r="D21" s="150"/>
      <c r="E21" s="149"/>
      <c r="F21" s="149"/>
      <c r="G21" s="149"/>
      <c r="H21" s="149"/>
      <c r="I21" s="149"/>
      <c r="J21" s="150"/>
      <c r="K21" s="178">
        <f t="shared" ref="K21:V21" si="8">SUM(K22:K22)</f>
        <v>4</v>
      </c>
      <c r="L21" s="178">
        <f t="shared" si="8"/>
        <v>1700</v>
      </c>
      <c r="M21" s="178">
        <f t="shared" si="8"/>
        <v>4129</v>
      </c>
      <c r="N21" s="178">
        <f t="shared" si="8"/>
        <v>1156</v>
      </c>
      <c r="O21" s="178">
        <f t="shared" si="8"/>
        <v>1156</v>
      </c>
      <c r="P21" s="178">
        <f t="shared" si="8"/>
        <v>0</v>
      </c>
      <c r="Q21" s="178">
        <f t="shared" si="8"/>
        <v>0</v>
      </c>
      <c r="R21" s="178">
        <f t="shared" si="8"/>
        <v>0</v>
      </c>
      <c r="S21" s="178">
        <f t="shared" si="8"/>
        <v>0</v>
      </c>
      <c r="T21" s="178">
        <f t="shared" si="8"/>
        <v>0</v>
      </c>
      <c r="U21" s="178">
        <f t="shared" si="8"/>
        <v>0</v>
      </c>
      <c r="V21" s="178">
        <f t="shared" si="8"/>
        <v>0</v>
      </c>
      <c r="W21" s="184"/>
      <c r="X21" s="184"/>
      <c r="Y21" s="184"/>
      <c r="Z21" s="184"/>
      <c r="AA21" s="190"/>
      <c r="AB21" s="190"/>
      <c r="AC21" s="190"/>
      <c r="AD21" s="190"/>
      <c r="AE21" s="190"/>
      <c r="AF21" s="190"/>
      <c r="AG21" s="190"/>
      <c r="AH21" s="206"/>
      <c r="AI21" s="206"/>
      <c r="AJ21" s="206"/>
      <c r="AK21" s="206"/>
      <c r="AL21" s="206"/>
      <c r="AM21" s="206"/>
      <c r="AN21" s="206"/>
      <c r="AO21" s="206"/>
      <c r="AP21" s="206"/>
      <c r="AQ21" s="206"/>
      <c r="AR21" s="206"/>
      <c r="AS21" s="206"/>
      <c r="AT21" s="206"/>
      <c r="AU21" s="206"/>
      <c r="AV21" s="206"/>
      <c r="AW21" s="206"/>
      <c r="AX21" s="206"/>
      <c r="AY21" s="206"/>
      <c r="AZ21" s="206"/>
      <c r="BA21" s="206"/>
      <c r="BB21" s="206"/>
      <c r="BC21" s="206"/>
      <c r="BD21" s="206"/>
      <c r="BE21" s="206"/>
      <c r="BF21" s="206"/>
      <c r="BG21" s="206"/>
      <c r="BH21" s="206"/>
      <c r="BI21" s="206"/>
      <c r="BJ21" s="206"/>
      <c r="BK21" s="206"/>
      <c r="BL21" s="206"/>
      <c r="BM21" s="206"/>
      <c r="BN21" s="206"/>
      <c r="BO21" s="206"/>
      <c r="BP21" s="206"/>
      <c r="BQ21" s="206"/>
      <c r="BR21" s="206"/>
      <c r="BS21" s="206"/>
      <c r="BT21" s="206"/>
      <c r="BU21" s="206"/>
      <c r="BV21" s="206"/>
      <c r="BW21" s="206"/>
      <c r="BX21" s="206"/>
      <c r="BY21" s="206"/>
      <c r="BZ21" s="206"/>
      <c r="CA21" s="206"/>
      <c r="CB21" s="206"/>
      <c r="CC21" s="206"/>
      <c r="CD21" s="206"/>
      <c r="CE21" s="206"/>
      <c r="CF21" s="206"/>
      <c r="CG21" s="206"/>
      <c r="CH21" s="206"/>
      <c r="CI21" s="206"/>
      <c r="CJ21" s="206"/>
      <c r="CK21" s="206"/>
      <c r="CL21" s="206"/>
    </row>
    <row r="22" s="124" customFormat="1" ht="409" customHeight="1" spans="1:91">
      <c r="A22" s="151">
        <v>5</v>
      </c>
      <c r="B22" s="152" t="s">
        <v>67</v>
      </c>
      <c r="C22" s="152">
        <v>2025</v>
      </c>
      <c r="D22" s="167" t="s">
        <v>68</v>
      </c>
      <c r="E22" s="154" t="s">
        <v>40</v>
      </c>
      <c r="F22" s="154" t="s">
        <v>66</v>
      </c>
      <c r="G22" s="152" t="s">
        <v>47</v>
      </c>
      <c r="H22" s="152" t="s">
        <v>69</v>
      </c>
      <c r="I22" s="152" t="s">
        <v>70</v>
      </c>
      <c r="J22" s="247" t="s">
        <v>71</v>
      </c>
      <c r="K22" s="152">
        <v>4</v>
      </c>
      <c r="L22" s="152">
        <f>788+912</f>
        <v>1700</v>
      </c>
      <c r="M22" s="152">
        <f>2878+1251</f>
        <v>4129</v>
      </c>
      <c r="N22" s="152">
        <f>1090+66</f>
        <v>1156</v>
      </c>
      <c r="O22" s="152">
        <f>1090+66</f>
        <v>1156</v>
      </c>
      <c r="P22" s="152"/>
      <c r="Q22" s="152"/>
      <c r="R22" s="152"/>
      <c r="S22" s="152"/>
      <c r="T22" s="152"/>
      <c r="U22" s="152"/>
      <c r="V22" s="152"/>
      <c r="W22" s="152" t="s">
        <v>72</v>
      </c>
      <c r="X22" s="152" t="s">
        <v>54</v>
      </c>
      <c r="Y22" s="152" t="s">
        <v>72</v>
      </c>
      <c r="Z22" s="152" t="s">
        <v>54</v>
      </c>
      <c r="AA22" s="152" t="s">
        <v>55</v>
      </c>
      <c r="AB22" s="238" t="s">
        <v>384</v>
      </c>
      <c r="AC22" s="238" t="s">
        <v>74</v>
      </c>
      <c r="AD22" s="175" t="s">
        <v>402</v>
      </c>
      <c r="AE22" s="152" t="s">
        <v>403</v>
      </c>
      <c r="AF22" s="152" t="s">
        <v>367</v>
      </c>
      <c r="AG22" s="204"/>
      <c r="AH22" s="134"/>
      <c r="AI22" s="134"/>
      <c r="AJ22" s="134"/>
      <c r="AK22" s="134"/>
      <c r="AL22" s="134"/>
      <c r="AM22" s="134"/>
      <c r="AN22" s="134"/>
      <c r="AO22" s="134"/>
      <c r="AP22" s="134"/>
      <c r="AQ22" s="134"/>
      <c r="AR22" s="134"/>
      <c r="AS22" s="134"/>
      <c r="AT22" s="134"/>
      <c r="AU22" s="134"/>
      <c r="AV22" s="134"/>
      <c r="AW22" s="134"/>
      <c r="AX22" s="134"/>
      <c r="AY22" s="134"/>
      <c r="AZ22" s="134"/>
      <c r="BA22" s="134"/>
      <c r="BB22" s="134"/>
      <c r="BC22" s="134"/>
      <c r="BD22" s="134"/>
      <c r="BE22" s="134"/>
      <c r="BF22" s="134"/>
      <c r="BG22" s="134"/>
      <c r="BH22" s="134"/>
      <c r="BI22" s="134"/>
      <c r="BJ22" s="134"/>
      <c r="BK22" s="134"/>
      <c r="BL22" s="134"/>
      <c r="BM22" s="134"/>
      <c r="BN22" s="134"/>
      <c r="BO22" s="134"/>
      <c r="BP22" s="134"/>
      <c r="BQ22" s="134"/>
      <c r="BR22" s="134"/>
      <c r="BS22" s="134"/>
      <c r="BT22" s="134"/>
      <c r="BU22" s="134"/>
      <c r="BV22" s="134"/>
      <c r="BW22" s="134"/>
      <c r="BX22" s="134"/>
      <c r="BY22" s="134"/>
      <c r="BZ22" s="134"/>
      <c r="CA22" s="134"/>
      <c r="CB22" s="134"/>
      <c r="CC22" s="134"/>
      <c r="CD22" s="134"/>
      <c r="CE22" s="134"/>
      <c r="CF22" s="134"/>
      <c r="CG22" s="134"/>
      <c r="CH22" s="134"/>
      <c r="CI22" s="134"/>
      <c r="CJ22" s="134"/>
      <c r="CK22" s="134"/>
      <c r="CL22" s="134"/>
      <c r="CM22" s="213"/>
    </row>
    <row r="23" s="122" customFormat="1" ht="100" customHeight="1" spans="1:90">
      <c r="A23" s="156" t="s">
        <v>58</v>
      </c>
      <c r="B23" s="148" t="s">
        <v>75</v>
      </c>
      <c r="C23" s="148"/>
      <c r="D23" s="148"/>
      <c r="E23" s="149"/>
      <c r="F23" s="149"/>
      <c r="G23" s="149"/>
      <c r="H23" s="149"/>
      <c r="I23" s="149"/>
      <c r="J23" s="148"/>
      <c r="K23" s="178"/>
      <c r="L23" s="178"/>
      <c r="M23" s="178"/>
      <c r="N23" s="178"/>
      <c r="O23" s="178"/>
      <c r="P23" s="178"/>
      <c r="Q23" s="178"/>
      <c r="R23" s="178"/>
      <c r="S23" s="178"/>
      <c r="T23" s="178"/>
      <c r="U23" s="178"/>
      <c r="V23" s="178"/>
      <c r="W23" s="184"/>
      <c r="X23" s="184"/>
      <c r="Y23" s="184"/>
      <c r="Z23" s="184"/>
      <c r="AA23" s="190"/>
      <c r="AB23" s="190"/>
      <c r="AC23" s="190"/>
      <c r="AD23" s="190"/>
      <c r="AE23" s="190"/>
      <c r="AF23" s="190"/>
      <c r="AG23" s="190"/>
      <c r="AH23" s="206"/>
      <c r="AI23" s="206"/>
      <c r="AJ23" s="206"/>
      <c r="AK23" s="206"/>
      <c r="AL23" s="206"/>
      <c r="AM23" s="206"/>
      <c r="AN23" s="206"/>
      <c r="AO23" s="206"/>
      <c r="AP23" s="206"/>
      <c r="AQ23" s="206"/>
      <c r="AR23" s="206"/>
      <c r="AS23" s="206"/>
      <c r="AT23" s="206"/>
      <c r="AU23" s="206"/>
      <c r="AV23" s="206"/>
      <c r="AW23" s="206"/>
      <c r="AX23" s="206"/>
      <c r="AY23" s="206"/>
      <c r="AZ23" s="206"/>
      <c r="BA23" s="206"/>
      <c r="BB23" s="206"/>
      <c r="BC23" s="206"/>
      <c r="BD23" s="206"/>
      <c r="BE23" s="206"/>
      <c r="BF23" s="206"/>
      <c r="BG23" s="206"/>
      <c r="BH23" s="206"/>
      <c r="BI23" s="206"/>
      <c r="BJ23" s="206"/>
      <c r="BK23" s="206"/>
      <c r="BL23" s="206"/>
      <c r="BM23" s="206"/>
      <c r="BN23" s="206"/>
      <c r="BO23" s="206"/>
      <c r="BP23" s="206"/>
      <c r="BQ23" s="206"/>
      <c r="BR23" s="206"/>
      <c r="BS23" s="206"/>
      <c r="BT23" s="206"/>
      <c r="BU23" s="206"/>
      <c r="BV23" s="206"/>
      <c r="BW23" s="206"/>
      <c r="BX23" s="206"/>
      <c r="BY23" s="206"/>
      <c r="BZ23" s="206"/>
      <c r="CA23" s="206"/>
      <c r="CB23" s="206"/>
      <c r="CC23" s="206"/>
      <c r="CD23" s="206"/>
      <c r="CE23" s="206"/>
      <c r="CF23" s="206"/>
      <c r="CG23" s="206"/>
      <c r="CH23" s="206"/>
      <c r="CI23" s="206"/>
      <c r="CJ23" s="206"/>
      <c r="CK23" s="206"/>
      <c r="CL23" s="206"/>
    </row>
    <row r="24" s="122" customFormat="1" ht="100" customHeight="1" spans="1:90">
      <c r="A24" s="156" t="s">
        <v>58</v>
      </c>
      <c r="B24" s="148" t="s">
        <v>76</v>
      </c>
      <c r="C24" s="148"/>
      <c r="D24" s="148"/>
      <c r="E24" s="149"/>
      <c r="F24" s="149"/>
      <c r="G24" s="149"/>
      <c r="H24" s="149"/>
      <c r="I24" s="149"/>
      <c r="J24" s="148"/>
      <c r="K24" s="178">
        <f t="shared" ref="K24:V24" si="9">SUM(K25:K27)</f>
        <v>2580</v>
      </c>
      <c r="L24" s="178">
        <f t="shared" si="9"/>
        <v>2191</v>
      </c>
      <c r="M24" s="178">
        <f t="shared" si="9"/>
        <v>8849</v>
      </c>
      <c r="N24" s="178">
        <f t="shared" si="9"/>
        <v>1394</v>
      </c>
      <c r="O24" s="178">
        <f t="shared" si="9"/>
        <v>1394</v>
      </c>
      <c r="P24" s="178">
        <f t="shared" si="9"/>
        <v>0</v>
      </c>
      <c r="Q24" s="178">
        <f t="shared" si="9"/>
        <v>0</v>
      </c>
      <c r="R24" s="178">
        <f t="shared" si="9"/>
        <v>0</v>
      </c>
      <c r="S24" s="178">
        <f t="shared" si="9"/>
        <v>0</v>
      </c>
      <c r="T24" s="178">
        <f t="shared" si="9"/>
        <v>0</v>
      </c>
      <c r="U24" s="178">
        <f t="shared" si="9"/>
        <v>0</v>
      </c>
      <c r="V24" s="178">
        <f t="shared" si="9"/>
        <v>0</v>
      </c>
      <c r="W24" s="184"/>
      <c r="X24" s="184"/>
      <c r="Y24" s="184"/>
      <c r="Z24" s="184"/>
      <c r="AA24" s="190"/>
      <c r="AB24" s="190"/>
      <c r="AC24" s="190"/>
      <c r="AD24" s="190"/>
      <c r="AE24" s="190"/>
      <c r="AF24" s="190"/>
      <c r="AG24" s="190"/>
      <c r="AH24" s="206"/>
      <c r="AI24" s="206"/>
      <c r="AJ24" s="206"/>
      <c r="AK24" s="206"/>
      <c r="AL24" s="206"/>
      <c r="AM24" s="206"/>
      <c r="AN24" s="206"/>
      <c r="AO24" s="206"/>
      <c r="AP24" s="206"/>
      <c r="AQ24" s="206"/>
      <c r="AR24" s="206"/>
      <c r="AS24" s="206"/>
      <c r="AT24" s="206"/>
      <c r="AU24" s="206"/>
      <c r="AV24" s="206"/>
      <c r="AW24" s="206"/>
      <c r="AX24" s="206"/>
      <c r="AY24" s="206"/>
      <c r="AZ24" s="206"/>
      <c r="BA24" s="206"/>
      <c r="BB24" s="206"/>
      <c r="BC24" s="206"/>
      <c r="BD24" s="206"/>
      <c r="BE24" s="206"/>
      <c r="BF24" s="206"/>
      <c r="BG24" s="206"/>
      <c r="BH24" s="206"/>
      <c r="BI24" s="206"/>
      <c r="BJ24" s="206"/>
      <c r="BK24" s="206"/>
      <c r="BL24" s="206"/>
      <c r="BM24" s="206"/>
      <c r="BN24" s="206"/>
      <c r="BO24" s="206"/>
      <c r="BP24" s="206"/>
      <c r="BQ24" s="206"/>
      <c r="BR24" s="206"/>
      <c r="BS24" s="206"/>
      <c r="BT24" s="206"/>
      <c r="BU24" s="206"/>
      <c r="BV24" s="206"/>
      <c r="BW24" s="206"/>
      <c r="BX24" s="206"/>
      <c r="BY24" s="206"/>
      <c r="BZ24" s="206"/>
      <c r="CA24" s="206"/>
      <c r="CB24" s="206"/>
      <c r="CC24" s="206"/>
      <c r="CD24" s="206"/>
      <c r="CE24" s="206"/>
      <c r="CF24" s="206"/>
      <c r="CG24" s="206"/>
      <c r="CH24" s="206"/>
      <c r="CI24" s="206"/>
      <c r="CJ24" s="206"/>
      <c r="CK24" s="206"/>
      <c r="CL24" s="206"/>
    </row>
    <row r="25" s="124" customFormat="1" ht="184" customHeight="1" spans="1:91">
      <c r="A25" s="151">
        <v>6</v>
      </c>
      <c r="B25" s="152" t="s">
        <v>77</v>
      </c>
      <c r="C25" s="161">
        <v>2025</v>
      </c>
      <c r="D25" s="153" t="s">
        <v>78</v>
      </c>
      <c r="E25" s="154" t="s">
        <v>40</v>
      </c>
      <c r="F25" s="154" t="s">
        <v>79</v>
      </c>
      <c r="G25" s="154" t="s">
        <v>47</v>
      </c>
      <c r="H25" s="154" t="s">
        <v>385</v>
      </c>
      <c r="I25" s="154" t="s">
        <v>81</v>
      </c>
      <c r="J25" s="153" t="s">
        <v>386</v>
      </c>
      <c r="K25" s="154">
        <v>500</v>
      </c>
      <c r="L25" s="154">
        <v>882</v>
      </c>
      <c r="M25" s="154">
        <v>2546</v>
      </c>
      <c r="N25" s="154">
        <v>150</v>
      </c>
      <c r="O25" s="152">
        <v>150</v>
      </c>
      <c r="P25" s="154"/>
      <c r="Q25" s="154"/>
      <c r="R25" s="154"/>
      <c r="S25" s="154"/>
      <c r="T25" s="154"/>
      <c r="U25" s="154"/>
      <c r="V25" s="154"/>
      <c r="W25" s="154" t="s">
        <v>83</v>
      </c>
      <c r="X25" s="154" t="s">
        <v>84</v>
      </c>
      <c r="Y25" s="154" t="s">
        <v>92</v>
      </c>
      <c r="Z25" s="152" t="s">
        <v>93</v>
      </c>
      <c r="AA25" s="152" t="s">
        <v>55</v>
      </c>
      <c r="AB25" s="167" t="s">
        <v>85</v>
      </c>
      <c r="AC25" s="167" t="s">
        <v>86</v>
      </c>
      <c r="AD25" s="175" t="s">
        <v>402</v>
      </c>
      <c r="AE25" s="152" t="s">
        <v>403</v>
      </c>
      <c r="AF25" s="152" t="s">
        <v>367</v>
      </c>
      <c r="AG25" s="204"/>
      <c r="AH25" s="134"/>
      <c r="AI25" s="134"/>
      <c r="AJ25" s="134"/>
      <c r="AK25" s="134"/>
      <c r="AL25" s="134"/>
      <c r="AM25" s="134"/>
      <c r="AN25" s="134"/>
      <c r="AO25" s="134"/>
      <c r="AP25" s="134"/>
      <c r="AQ25" s="134"/>
      <c r="AR25" s="134"/>
      <c r="AS25" s="134"/>
      <c r="AT25" s="134"/>
      <c r="AU25" s="134"/>
      <c r="AV25" s="134"/>
      <c r="AW25" s="134"/>
      <c r="AX25" s="134"/>
      <c r="AY25" s="134"/>
      <c r="AZ25" s="134"/>
      <c r="BA25" s="134"/>
      <c r="BB25" s="134"/>
      <c r="BC25" s="134"/>
      <c r="BD25" s="134"/>
      <c r="BE25" s="134"/>
      <c r="BF25" s="134"/>
      <c r="BG25" s="134"/>
      <c r="BH25" s="134"/>
      <c r="BI25" s="134"/>
      <c r="BJ25" s="134"/>
      <c r="BK25" s="134"/>
      <c r="BL25" s="134"/>
      <c r="BM25" s="134"/>
      <c r="BN25" s="134"/>
      <c r="BO25" s="134"/>
      <c r="BP25" s="134"/>
      <c r="BQ25" s="134"/>
      <c r="BR25" s="134"/>
      <c r="BS25" s="134"/>
      <c r="BT25" s="134"/>
      <c r="BU25" s="134"/>
      <c r="BV25" s="134"/>
      <c r="BW25" s="134"/>
      <c r="BX25" s="134"/>
      <c r="BY25" s="134"/>
      <c r="BZ25" s="134"/>
      <c r="CA25" s="134"/>
      <c r="CB25" s="134"/>
      <c r="CC25" s="134"/>
      <c r="CD25" s="134"/>
      <c r="CE25" s="134"/>
      <c r="CF25" s="134"/>
      <c r="CG25" s="134"/>
      <c r="CH25" s="134"/>
      <c r="CI25" s="134"/>
      <c r="CJ25" s="134"/>
      <c r="CK25" s="134"/>
      <c r="CL25" s="134"/>
      <c r="CM25" s="213"/>
    </row>
    <row r="26" s="124" customFormat="1" ht="225" customHeight="1" spans="1:91">
      <c r="A26" s="151">
        <v>7</v>
      </c>
      <c r="B26" s="152" t="s">
        <v>87</v>
      </c>
      <c r="C26" s="161">
        <v>2025</v>
      </c>
      <c r="D26" s="153" t="s">
        <v>88</v>
      </c>
      <c r="E26" s="154" t="s">
        <v>40</v>
      </c>
      <c r="F26" s="154" t="s">
        <v>65</v>
      </c>
      <c r="G26" s="152" t="s">
        <v>47</v>
      </c>
      <c r="H26" s="152" t="s">
        <v>89</v>
      </c>
      <c r="I26" s="152" t="s">
        <v>90</v>
      </c>
      <c r="J26" s="167" t="s">
        <v>91</v>
      </c>
      <c r="K26" s="152">
        <v>280</v>
      </c>
      <c r="L26" s="152">
        <v>650</v>
      </c>
      <c r="M26" s="152">
        <v>3500</v>
      </c>
      <c r="N26" s="152">
        <v>44</v>
      </c>
      <c r="O26" s="152">
        <v>44</v>
      </c>
      <c r="P26" s="152"/>
      <c r="Q26" s="152"/>
      <c r="R26" s="152"/>
      <c r="S26" s="152"/>
      <c r="T26" s="152"/>
      <c r="U26" s="152"/>
      <c r="V26" s="152"/>
      <c r="W26" s="152" t="s">
        <v>92</v>
      </c>
      <c r="X26" s="152" t="s">
        <v>93</v>
      </c>
      <c r="Y26" s="152" t="s">
        <v>92</v>
      </c>
      <c r="Z26" s="152" t="s">
        <v>93</v>
      </c>
      <c r="AA26" s="152" t="s">
        <v>55</v>
      </c>
      <c r="AB26" s="167" t="s">
        <v>388</v>
      </c>
      <c r="AC26" s="167" t="s">
        <v>94</v>
      </c>
      <c r="AD26" s="175" t="s">
        <v>402</v>
      </c>
      <c r="AE26" s="152" t="s">
        <v>403</v>
      </c>
      <c r="AF26" s="152" t="s">
        <v>367</v>
      </c>
      <c r="AG26" s="204"/>
      <c r="AH26" s="134"/>
      <c r="AI26" s="134"/>
      <c r="AJ26" s="134"/>
      <c r="AK26" s="134"/>
      <c r="AL26" s="134"/>
      <c r="AM26" s="134"/>
      <c r="AN26" s="134"/>
      <c r="AO26" s="134"/>
      <c r="AP26" s="134"/>
      <c r="AQ26" s="134"/>
      <c r="AR26" s="134"/>
      <c r="AS26" s="134"/>
      <c r="AT26" s="134"/>
      <c r="AU26" s="134"/>
      <c r="AV26" s="134"/>
      <c r="AW26" s="134"/>
      <c r="AX26" s="134"/>
      <c r="AY26" s="134"/>
      <c r="AZ26" s="134"/>
      <c r="BA26" s="134"/>
      <c r="BB26" s="134"/>
      <c r="BC26" s="134"/>
      <c r="BD26" s="134"/>
      <c r="BE26" s="134"/>
      <c r="BF26" s="134"/>
      <c r="BG26" s="134"/>
      <c r="BH26" s="134"/>
      <c r="BI26" s="134"/>
      <c r="BJ26" s="134"/>
      <c r="BK26" s="134"/>
      <c r="BL26" s="134"/>
      <c r="BM26" s="134"/>
      <c r="BN26" s="134"/>
      <c r="BO26" s="134"/>
      <c r="BP26" s="134"/>
      <c r="BQ26" s="134"/>
      <c r="BR26" s="134"/>
      <c r="BS26" s="134"/>
      <c r="BT26" s="134"/>
      <c r="BU26" s="134"/>
      <c r="BV26" s="134"/>
      <c r="BW26" s="134"/>
      <c r="BX26" s="134"/>
      <c r="BY26" s="134"/>
      <c r="BZ26" s="134"/>
      <c r="CA26" s="134"/>
      <c r="CB26" s="134"/>
      <c r="CC26" s="134"/>
      <c r="CD26" s="134"/>
      <c r="CE26" s="134"/>
      <c r="CF26" s="134"/>
      <c r="CG26" s="134"/>
      <c r="CH26" s="134"/>
      <c r="CI26" s="134"/>
      <c r="CJ26" s="134"/>
      <c r="CK26" s="134"/>
      <c r="CL26" s="134"/>
      <c r="CM26" s="213"/>
    </row>
    <row r="27" s="124" customFormat="1" ht="409" customHeight="1" spans="1:91">
      <c r="A27" s="151">
        <v>8</v>
      </c>
      <c r="B27" s="152" t="s">
        <v>303</v>
      </c>
      <c r="C27" s="161">
        <v>2025</v>
      </c>
      <c r="D27" s="153" t="s">
        <v>304</v>
      </c>
      <c r="E27" s="154" t="s">
        <v>40</v>
      </c>
      <c r="F27" s="154" t="s">
        <v>65</v>
      </c>
      <c r="G27" s="154" t="s">
        <v>47</v>
      </c>
      <c r="H27" s="154" t="s">
        <v>305</v>
      </c>
      <c r="I27" s="154" t="s">
        <v>70</v>
      </c>
      <c r="J27" s="153" t="s">
        <v>389</v>
      </c>
      <c r="K27" s="152">
        <v>1800</v>
      </c>
      <c r="L27" s="152">
        <v>659</v>
      </c>
      <c r="M27" s="152">
        <v>2803</v>
      </c>
      <c r="N27" s="152">
        <v>1200</v>
      </c>
      <c r="O27" s="152">
        <v>1200</v>
      </c>
      <c r="P27" s="152"/>
      <c r="Q27" s="152"/>
      <c r="R27" s="152"/>
      <c r="S27" s="152"/>
      <c r="T27" s="152"/>
      <c r="U27" s="152"/>
      <c r="V27" s="152"/>
      <c r="W27" s="154" t="s">
        <v>83</v>
      </c>
      <c r="X27" s="154" t="s">
        <v>84</v>
      </c>
      <c r="Y27" s="152" t="s">
        <v>72</v>
      </c>
      <c r="Z27" s="152" t="s">
        <v>54</v>
      </c>
      <c r="AA27" s="152" t="s">
        <v>55</v>
      </c>
      <c r="AB27" s="153" t="s">
        <v>390</v>
      </c>
      <c r="AC27" s="153" t="s">
        <v>308</v>
      </c>
      <c r="AD27" s="175" t="s">
        <v>402</v>
      </c>
      <c r="AE27" s="152" t="s">
        <v>403</v>
      </c>
      <c r="AF27" s="152" t="s">
        <v>367</v>
      </c>
      <c r="AG27" s="204"/>
      <c r="AH27" s="134"/>
      <c r="AI27" s="134"/>
      <c r="AJ27" s="134"/>
      <c r="AK27" s="134"/>
      <c r="AL27" s="134"/>
      <c r="AM27" s="134"/>
      <c r="AN27" s="134"/>
      <c r="AO27" s="134"/>
      <c r="AP27" s="134"/>
      <c r="AQ27" s="134"/>
      <c r="AR27" s="134"/>
      <c r="AS27" s="134"/>
      <c r="AT27" s="134"/>
      <c r="AU27" s="134"/>
      <c r="AV27" s="134"/>
      <c r="AW27" s="134"/>
      <c r="AX27" s="134"/>
      <c r="AY27" s="134"/>
      <c r="AZ27" s="134"/>
      <c r="BA27" s="134"/>
      <c r="BB27" s="134"/>
      <c r="BC27" s="134"/>
      <c r="BD27" s="134"/>
      <c r="BE27" s="134"/>
      <c r="BF27" s="134"/>
      <c r="BG27" s="134"/>
      <c r="BH27" s="134"/>
      <c r="BI27" s="134"/>
      <c r="BJ27" s="134"/>
      <c r="BK27" s="134"/>
      <c r="BL27" s="134"/>
      <c r="BM27" s="134"/>
      <c r="BN27" s="134"/>
      <c r="BO27" s="134"/>
      <c r="BP27" s="134"/>
      <c r="BQ27" s="134"/>
      <c r="BR27" s="134"/>
      <c r="BS27" s="134"/>
      <c r="BT27" s="134"/>
      <c r="BU27" s="134"/>
      <c r="BV27" s="134"/>
      <c r="BW27" s="134"/>
      <c r="BX27" s="134"/>
      <c r="BY27" s="134"/>
      <c r="BZ27" s="134"/>
      <c r="CA27" s="134"/>
      <c r="CB27" s="134"/>
      <c r="CC27" s="134"/>
      <c r="CD27" s="134"/>
      <c r="CE27" s="134"/>
      <c r="CF27" s="134"/>
      <c r="CG27" s="134"/>
      <c r="CH27" s="134"/>
      <c r="CI27" s="134"/>
      <c r="CJ27" s="134"/>
      <c r="CK27" s="134"/>
      <c r="CL27" s="134"/>
      <c r="CM27" s="213"/>
    </row>
    <row r="28" s="125" customFormat="1" ht="100" customHeight="1" spans="1:90">
      <c r="A28" s="156" t="s">
        <v>58</v>
      </c>
      <c r="B28" s="148" t="s">
        <v>95</v>
      </c>
      <c r="C28" s="148"/>
      <c r="D28" s="148"/>
      <c r="E28" s="149"/>
      <c r="F28" s="149"/>
      <c r="G28" s="149"/>
      <c r="H28" s="149"/>
      <c r="I28" s="149"/>
      <c r="J28" s="148"/>
      <c r="K28" s="174"/>
      <c r="L28" s="174"/>
      <c r="M28" s="174"/>
      <c r="N28" s="174"/>
      <c r="O28" s="174"/>
      <c r="P28" s="174"/>
      <c r="Q28" s="174"/>
      <c r="R28" s="174"/>
      <c r="S28" s="174"/>
      <c r="T28" s="174"/>
      <c r="U28" s="174"/>
      <c r="V28" s="174"/>
      <c r="W28" s="185"/>
      <c r="X28" s="185"/>
      <c r="Y28" s="185"/>
      <c r="Z28" s="185"/>
      <c r="AA28" s="192"/>
      <c r="AB28" s="192"/>
      <c r="AC28" s="192"/>
      <c r="AD28" s="192"/>
      <c r="AE28" s="192"/>
      <c r="AF28" s="192"/>
      <c r="AG28" s="192"/>
      <c r="AH28" s="209"/>
      <c r="AI28" s="209"/>
      <c r="AJ28" s="209"/>
      <c r="AK28" s="209"/>
      <c r="AL28" s="209"/>
      <c r="AM28" s="209"/>
      <c r="AN28" s="209"/>
      <c r="AO28" s="209"/>
      <c r="AP28" s="209"/>
      <c r="AQ28" s="209"/>
      <c r="AR28" s="209"/>
      <c r="AS28" s="209"/>
      <c r="AT28" s="209"/>
      <c r="AU28" s="209"/>
      <c r="AV28" s="209"/>
      <c r="AW28" s="209"/>
      <c r="AX28" s="209"/>
      <c r="AY28" s="209"/>
      <c r="AZ28" s="209"/>
      <c r="BA28" s="209"/>
      <c r="BB28" s="209"/>
      <c r="BC28" s="209"/>
      <c r="BD28" s="209"/>
      <c r="BE28" s="209"/>
      <c r="BF28" s="209"/>
      <c r="BG28" s="209"/>
      <c r="BH28" s="209"/>
      <c r="BI28" s="209"/>
      <c r="BJ28" s="209"/>
      <c r="BK28" s="209"/>
      <c r="BL28" s="209"/>
      <c r="BM28" s="209"/>
      <c r="BN28" s="209"/>
      <c r="BO28" s="209"/>
      <c r="BP28" s="209"/>
      <c r="BQ28" s="209"/>
      <c r="BR28" s="209"/>
      <c r="BS28" s="209"/>
      <c r="BT28" s="209"/>
      <c r="BU28" s="209"/>
      <c r="BV28" s="209"/>
      <c r="BW28" s="209"/>
      <c r="BX28" s="209"/>
      <c r="BY28" s="209"/>
      <c r="BZ28" s="209"/>
      <c r="CA28" s="209"/>
      <c r="CB28" s="209"/>
      <c r="CC28" s="209"/>
      <c r="CD28" s="209"/>
      <c r="CE28" s="209"/>
      <c r="CF28" s="209"/>
      <c r="CG28" s="209"/>
      <c r="CH28" s="209"/>
      <c r="CI28" s="209"/>
      <c r="CJ28" s="209"/>
      <c r="CK28" s="209"/>
      <c r="CL28" s="209"/>
    </row>
    <row r="29" s="125" customFormat="1" ht="100" customHeight="1" spans="1:90">
      <c r="A29" s="156" t="s">
        <v>58</v>
      </c>
      <c r="B29" s="148" t="s">
        <v>404</v>
      </c>
      <c r="C29" s="148"/>
      <c r="D29" s="148"/>
      <c r="E29" s="149"/>
      <c r="F29" s="149"/>
      <c r="G29" s="149"/>
      <c r="H29" s="149"/>
      <c r="I29" s="149"/>
      <c r="J29" s="148"/>
      <c r="K29" s="174">
        <v>0</v>
      </c>
      <c r="L29" s="174">
        <v>0</v>
      </c>
      <c r="M29" s="174">
        <v>0</v>
      </c>
      <c r="N29" s="174">
        <v>0</v>
      </c>
      <c r="O29" s="174">
        <v>0</v>
      </c>
      <c r="P29" s="174">
        <v>0</v>
      </c>
      <c r="Q29" s="174">
        <v>0</v>
      </c>
      <c r="R29" s="174">
        <v>0</v>
      </c>
      <c r="S29" s="174">
        <v>0</v>
      </c>
      <c r="T29" s="174">
        <v>0</v>
      </c>
      <c r="U29" s="174">
        <v>0</v>
      </c>
      <c r="V29" s="174">
        <v>0</v>
      </c>
      <c r="W29" s="185"/>
      <c r="X29" s="185"/>
      <c r="Y29" s="185"/>
      <c r="Z29" s="185"/>
      <c r="AA29" s="192"/>
      <c r="AB29" s="192"/>
      <c r="AC29" s="192"/>
      <c r="AD29" s="192"/>
      <c r="AE29" s="192"/>
      <c r="AF29" s="192"/>
      <c r="AG29" s="192"/>
      <c r="AH29" s="209"/>
      <c r="AI29" s="209"/>
      <c r="AJ29" s="209"/>
      <c r="AK29" s="209"/>
      <c r="AL29" s="209"/>
      <c r="AM29" s="209"/>
      <c r="AN29" s="209"/>
      <c r="AO29" s="209"/>
      <c r="AP29" s="209"/>
      <c r="AQ29" s="209"/>
      <c r="AR29" s="209"/>
      <c r="AS29" s="209"/>
      <c r="AT29" s="209"/>
      <c r="AU29" s="209"/>
      <c r="AV29" s="209"/>
      <c r="AW29" s="209"/>
      <c r="AX29" s="209"/>
      <c r="AY29" s="209"/>
      <c r="AZ29" s="209"/>
      <c r="BA29" s="209"/>
      <c r="BB29" s="209"/>
      <c r="BC29" s="209"/>
      <c r="BD29" s="209"/>
      <c r="BE29" s="209"/>
      <c r="BF29" s="209"/>
      <c r="BG29" s="209"/>
      <c r="BH29" s="209"/>
      <c r="BI29" s="209"/>
      <c r="BJ29" s="209"/>
      <c r="BK29" s="209"/>
      <c r="BL29" s="209"/>
      <c r="BM29" s="209"/>
      <c r="BN29" s="209"/>
      <c r="BO29" s="209"/>
      <c r="BP29" s="209"/>
      <c r="BQ29" s="209"/>
      <c r="BR29" s="209"/>
      <c r="BS29" s="209"/>
      <c r="BT29" s="209"/>
      <c r="BU29" s="209"/>
      <c r="BV29" s="209"/>
      <c r="BW29" s="209"/>
      <c r="BX29" s="209"/>
      <c r="BY29" s="209"/>
      <c r="BZ29" s="209"/>
      <c r="CA29" s="209"/>
      <c r="CB29" s="209"/>
      <c r="CC29" s="209"/>
      <c r="CD29" s="209"/>
      <c r="CE29" s="209"/>
      <c r="CF29" s="209"/>
      <c r="CG29" s="209"/>
      <c r="CH29" s="209"/>
      <c r="CI29" s="209"/>
      <c r="CJ29" s="209"/>
      <c r="CK29" s="209"/>
      <c r="CL29" s="209"/>
    </row>
    <row r="30" s="125" customFormat="1" ht="100" customHeight="1" spans="1:90">
      <c r="A30" s="156" t="s">
        <v>41</v>
      </c>
      <c r="B30" s="148" t="s">
        <v>104</v>
      </c>
      <c r="C30" s="148"/>
      <c r="D30" s="148"/>
      <c r="E30" s="149"/>
      <c r="F30" s="149"/>
      <c r="G30" s="149"/>
      <c r="H30" s="149"/>
      <c r="I30" s="149"/>
      <c r="J30" s="148"/>
      <c r="K30" s="174">
        <f t="shared" ref="K30:V30" si="10">K31+K32+K36+K37</f>
        <v>1300</v>
      </c>
      <c r="L30" s="174">
        <f t="shared" si="10"/>
        <v>1012</v>
      </c>
      <c r="M30" s="174">
        <f t="shared" si="10"/>
        <v>3527</v>
      </c>
      <c r="N30" s="174">
        <f t="shared" si="10"/>
        <v>650</v>
      </c>
      <c r="O30" s="174">
        <f t="shared" si="10"/>
        <v>650</v>
      </c>
      <c r="P30" s="174">
        <f t="shared" si="10"/>
        <v>0</v>
      </c>
      <c r="Q30" s="174">
        <f t="shared" si="10"/>
        <v>0</v>
      </c>
      <c r="R30" s="174">
        <f t="shared" si="10"/>
        <v>0</v>
      </c>
      <c r="S30" s="174">
        <f t="shared" si="10"/>
        <v>0</v>
      </c>
      <c r="T30" s="174">
        <f t="shared" si="10"/>
        <v>0</v>
      </c>
      <c r="U30" s="174">
        <f t="shared" si="10"/>
        <v>0</v>
      </c>
      <c r="V30" s="174">
        <f t="shared" si="10"/>
        <v>0</v>
      </c>
      <c r="W30" s="185"/>
      <c r="X30" s="185"/>
      <c r="Y30" s="185"/>
      <c r="Z30" s="185"/>
      <c r="AA30" s="192"/>
      <c r="AB30" s="192"/>
      <c r="AC30" s="192"/>
      <c r="AD30" s="192"/>
      <c r="AE30" s="192"/>
      <c r="AF30" s="192"/>
      <c r="AG30" s="192"/>
      <c r="AH30" s="209"/>
      <c r="AI30" s="209"/>
      <c r="AJ30" s="209"/>
      <c r="AK30" s="209"/>
      <c r="AL30" s="209"/>
      <c r="AM30" s="209"/>
      <c r="AN30" s="209"/>
      <c r="AO30" s="209"/>
      <c r="AP30" s="209"/>
      <c r="AQ30" s="209"/>
      <c r="AR30" s="209"/>
      <c r="AS30" s="209"/>
      <c r="AT30" s="209"/>
      <c r="AU30" s="209"/>
      <c r="AV30" s="209"/>
      <c r="AW30" s="209"/>
      <c r="AX30" s="209"/>
      <c r="AY30" s="209"/>
      <c r="AZ30" s="209"/>
      <c r="BA30" s="209"/>
      <c r="BB30" s="209"/>
      <c r="BC30" s="209"/>
      <c r="BD30" s="209"/>
      <c r="BE30" s="209"/>
      <c r="BF30" s="209"/>
      <c r="BG30" s="209"/>
      <c r="BH30" s="209"/>
      <c r="BI30" s="209"/>
      <c r="BJ30" s="209"/>
      <c r="BK30" s="209"/>
      <c r="BL30" s="209"/>
      <c r="BM30" s="209"/>
      <c r="BN30" s="209"/>
      <c r="BO30" s="209"/>
      <c r="BP30" s="209"/>
      <c r="BQ30" s="209"/>
      <c r="BR30" s="209"/>
      <c r="BS30" s="209"/>
      <c r="BT30" s="209"/>
      <c r="BU30" s="209"/>
      <c r="BV30" s="209"/>
      <c r="BW30" s="209"/>
      <c r="BX30" s="209"/>
      <c r="BY30" s="209"/>
      <c r="BZ30" s="209"/>
      <c r="CA30" s="209"/>
      <c r="CB30" s="209"/>
      <c r="CC30" s="209"/>
      <c r="CD30" s="209"/>
      <c r="CE30" s="209"/>
      <c r="CF30" s="209"/>
      <c r="CG30" s="209"/>
      <c r="CH30" s="209"/>
      <c r="CI30" s="209"/>
      <c r="CJ30" s="209"/>
      <c r="CK30" s="209"/>
      <c r="CL30" s="209"/>
    </row>
    <row r="31" s="125" customFormat="1" ht="100" customHeight="1" spans="1:90">
      <c r="A31" s="156" t="s">
        <v>58</v>
      </c>
      <c r="B31" s="148" t="s">
        <v>105</v>
      </c>
      <c r="C31" s="148"/>
      <c r="D31" s="148"/>
      <c r="E31" s="149"/>
      <c r="F31" s="149"/>
      <c r="G31" s="149"/>
      <c r="H31" s="149"/>
      <c r="I31" s="149"/>
      <c r="J31" s="148"/>
      <c r="K31" s="174"/>
      <c r="L31" s="174"/>
      <c r="M31" s="174"/>
      <c r="N31" s="174"/>
      <c r="O31" s="174"/>
      <c r="P31" s="174"/>
      <c r="Q31" s="174"/>
      <c r="R31" s="174"/>
      <c r="S31" s="174"/>
      <c r="T31" s="174"/>
      <c r="U31" s="174"/>
      <c r="V31" s="174"/>
      <c r="W31" s="185"/>
      <c r="X31" s="185"/>
      <c r="Y31" s="185"/>
      <c r="Z31" s="185"/>
      <c r="AA31" s="192"/>
      <c r="AB31" s="192"/>
      <c r="AC31" s="192"/>
      <c r="AD31" s="192"/>
      <c r="AE31" s="192"/>
      <c r="AF31" s="192"/>
      <c r="AG31" s="192"/>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row>
    <row r="32" s="125" customFormat="1" ht="100" customHeight="1" spans="1:90">
      <c r="A32" s="156" t="s">
        <v>58</v>
      </c>
      <c r="B32" s="148" t="s">
        <v>106</v>
      </c>
      <c r="C32" s="148"/>
      <c r="D32" s="148"/>
      <c r="E32" s="149"/>
      <c r="F32" s="149"/>
      <c r="G32" s="149"/>
      <c r="H32" s="149"/>
      <c r="I32" s="149"/>
      <c r="J32" s="148"/>
      <c r="K32" s="174">
        <f t="shared" ref="K32:V32" si="11">SUM(K33:K35)</f>
        <v>1300</v>
      </c>
      <c r="L32" s="174">
        <f t="shared" si="11"/>
        <v>1012</v>
      </c>
      <c r="M32" s="174">
        <f t="shared" si="11"/>
        <v>3527</v>
      </c>
      <c r="N32" s="174">
        <f t="shared" si="11"/>
        <v>650</v>
      </c>
      <c r="O32" s="174">
        <f t="shared" si="11"/>
        <v>650</v>
      </c>
      <c r="P32" s="174">
        <f t="shared" si="11"/>
        <v>0</v>
      </c>
      <c r="Q32" s="174">
        <f t="shared" si="11"/>
        <v>0</v>
      </c>
      <c r="R32" s="174">
        <f t="shared" si="11"/>
        <v>0</v>
      </c>
      <c r="S32" s="174">
        <f t="shared" si="11"/>
        <v>0</v>
      </c>
      <c r="T32" s="174">
        <f t="shared" si="11"/>
        <v>0</v>
      </c>
      <c r="U32" s="174">
        <f t="shared" si="11"/>
        <v>0</v>
      </c>
      <c r="V32" s="174">
        <f t="shared" si="11"/>
        <v>0</v>
      </c>
      <c r="W32" s="185"/>
      <c r="X32" s="185"/>
      <c r="Y32" s="185"/>
      <c r="Z32" s="185"/>
      <c r="AA32" s="192"/>
      <c r="AB32" s="192"/>
      <c r="AC32" s="192"/>
      <c r="AD32" s="192"/>
      <c r="AE32" s="192"/>
      <c r="AF32" s="192"/>
      <c r="AG32" s="192"/>
      <c r="AH32" s="209"/>
      <c r="AI32" s="209"/>
      <c r="AJ32" s="209"/>
      <c r="AK32" s="209"/>
      <c r="AL32" s="209"/>
      <c r="AM32" s="209"/>
      <c r="AN32" s="209"/>
      <c r="AO32" s="209"/>
      <c r="AP32" s="209"/>
      <c r="AQ32" s="209"/>
      <c r="AR32" s="209"/>
      <c r="AS32" s="209"/>
      <c r="AT32" s="209"/>
      <c r="AU32" s="209"/>
      <c r="AV32" s="209"/>
      <c r="AW32" s="209"/>
      <c r="AX32" s="209"/>
      <c r="AY32" s="209"/>
      <c r="AZ32" s="209"/>
      <c r="BA32" s="209"/>
      <c r="BB32" s="209"/>
      <c r="BC32" s="209"/>
      <c r="BD32" s="209"/>
      <c r="BE32" s="209"/>
      <c r="BF32" s="209"/>
      <c r="BG32" s="209"/>
      <c r="BH32" s="209"/>
      <c r="BI32" s="209"/>
      <c r="BJ32" s="209"/>
      <c r="BK32" s="209"/>
      <c r="BL32" s="209"/>
      <c r="BM32" s="209"/>
      <c r="BN32" s="209"/>
      <c r="BO32" s="209"/>
      <c r="BP32" s="209"/>
      <c r="BQ32" s="209"/>
      <c r="BR32" s="209"/>
      <c r="BS32" s="209"/>
      <c r="BT32" s="209"/>
      <c r="BU32" s="209"/>
      <c r="BV32" s="209"/>
      <c r="BW32" s="209"/>
      <c r="BX32" s="209"/>
      <c r="BY32" s="209"/>
      <c r="BZ32" s="209"/>
      <c r="CA32" s="209"/>
      <c r="CB32" s="209"/>
      <c r="CC32" s="209"/>
      <c r="CD32" s="209"/>
      <c r="CE32" s="209"/>
      <c r="CF32" s="209"/>
      <c r="CG32" s="209"/>
      <c r="CH32" s="209"/>
      <c r="CI32" s="209"/>
      <c r="CJ32" s="209"/>
      <c r="CK32" s="209"/>
      <c r="CL32" s="209"/>
    </row>
    <row r="33" s="124" customFormat="1" ht="409" customHeight="1" spans="1:91">
      <c r="A33" s="151">
        <v>9</v>
      </c>
      <c r="B33" s="152" t="s">
        <v>107</v>
      </c>
      <c r="C33" s="161">
        <v>2025</v>
      </c>
      <c r="D33" s="153" t="s">
        <v>108</v>
      </c>
      <c r="E33" s="154" t="s">
        <v>40</v>
      </c>
      <c r="F33" s="154" t="s">
        <v>109</v>
      </c>
      <c r="G33" s="154" t="s">
        <v>47</v>
      </c>
      <c r="H33" s="154" t="s">
        <v>110</v>
      </c>
      <c r="I33" s="154" t="s">
        <v>111</v>
      </c>
      <c r="J33" s="153" t="s">
        <v>309</v>
      </c>
      <c r="K33" s="154">
        <v>600</v>
      </c>
      <c r="L33" s="152">
        <v>336</v>
      </c>
      <c r="M33" s="152">
        <v>1251</v>
      </c>
      <c r="N33" s="154">
        <v>300</v>
      </c>
      <c r="O33" s="152">
        <v>300</v>
      </c>
      <c r="P33" s="152"/>
      <c r="Q33" s="152"/>
      <c r="R33" s="152"/>
      <c r="S33" s="152"/>
      <c r="T33" s="152"/>
      <c r="U33" s="152"/>
      <c r="V33" s="152"/>
      <c r="W33" s="153" t="s">
        <v>113</v>
      </c>
      <c r="X33" s="154" t="s">
        <v>114</v>
      </c>
      <c r="Y33" s="154" t="s">
        <v>72</v>
      </c>
      <c r="Z33" s="152" t="s">
        <v>54</v>
      </c>
      <c r="AA33" s="152" t="s">
        <v>55</v>
      </c>
      <c r="AB33" s="167" t="s">
        <v>310</v>
      </c>
      <c r="AC33" s="255" t="s">
        <v>391</v>
      </c>
      <c r="AD33" s="175" t="s">
        <v>402</v>
      </c>
      <c r="AE33" s="152" t="s">
        <v>403</v>
      </c>
      <c r="AF33" s="233" t="s">
        <v>312</v>
      </c>
      <c r="AH33" s="134"/>
      <c r="AI33" s="134"/>
      <c r="AJ33" s="134"/>
      <c r="AK33" s="134"/>
      <c r="AL33" s="134"/>
      <c r="AM33" s="134"/>
      <c r="AN33" s="134"/>
      <c r="AO33" s="134"/>
      <c r="AP33" s="134"/>
      <c r="AQ33" s="134"/>
      <c r="AR33" s="134"/>
      <c r="AS33" s="134"/>
      <c r="AT33" s="134"/>
      <c r="AU33" s="134"/>
      <c r="AV33" s="134"/>
      <c r="AW33" s="134"/>
      <c r="AX33" s="134"/>
      <c r="AY33" s="134"/>
      <c r="AZ33" s="134"/>
      <c r="BA33" s="134"/>
      <c r="BB33" s="134"/>
      <c r="BC33" s="134"/>
      <c r="BD33" s="134"/>
      <c r="BE33" s="134"/>
      <c r="BF33" s="134"/>
      <c r="BG33" s="134"/>
      <c r="BH33" s="134"/>
      <c r="BI33" s="134"/>
      <c r="BJ33" s="134"/>
      <c r="BK33" s="134"/>
      <c r="BL33" s="134"/>
      <c r="BM33" s="134"/>
      <c r="BN33" s="134"/>
      <c r="BO33" s="134"/>
      <c r="BP33" s="134"/>
      <c r="BQ33" s="134"/>
      <c r="BR33" s="134"/>
      <c r="BS33" s="134"/>
      <c r="BT33" s="134"/>
      <c r="BU33" s="134"/>
      <c r="BV33" s="134"/>
      <c r="BW33" s="134"/>
      <c r="BX33" s="134"/>
      <c r="BY33" s="134"/>
      <c r="BZ33" s="134"/>
      <c r="CA33" s="134"/>
      <c r="CB33" s="134"/>
      <c r="CC33" s="134"/>
      <c r="CD33" s="134"/>
      <c r="CE33" s="134"/>
      <c r="CF33" s="134"/>
      <c r="CG33" s="134"/>
      <c r="CH33" s="134"/>
      <c r="CI33" s="134"/>
      <c r="CJ33" s="134"/>
      <c r="CK33" s="134"/>
      <c r="CL33" s="134"/>
      <c r="CM33" s="213"/>
    </row>
    <row r="34" s="124" customFormat="1" ht="312" customHeight="1" spans="1:91">
      <c r="A34" s="151">
        <v>10</v>
      </c>
      <c r="B34" s="152" t="s">
        <v>392</v>
      </c>
      <c r="C34" s="241">
        <v>2025</v>
      </c>
      <c r="D34" s="241" t="s">
        <v>393</v>
      </c>
      <c r="E34" s="154" t="s">
        <v>40</v>
      </c>
      <c r="F34" s="154" t="s">
        <v>46</v>
      </c>
      <c r="G34" s="152" t="s">
        <v>47</v>
      </c>
      <c r="H34" s="242" t="s">
        <v>315</v>
      </c>
      <c r="I34" s="242" t="s">
        <v>70</v>
      </c>
      <c r="J34" s="241" t="s">
        <v>394</v>
      </c>
      <c r="K34" s="248">
        <v>400</v>
      </c>
      <c r="L34" s="248">
        <v>338</v>
      </c>
      <c r="M34" s="248">
        <v>1138</v>
      </c>
      <c r="N34" s="248">
        <v>190</v>
      </c>
      <c r="O34" s="248">
        <v>190</v>
      </c>
      <c r="P34" s="248"/>
      <c r="Q34" s="248"/>
      <c r="R34" s="248"/>
      <c r="S34" s="248"/>
      <c r="T34" s="248"/>
      <c r="U34" s="248"/>
      <c r="V34" s="248"/>
      <c r="W34" s="254" t="s">
        <v>317</v>
      </c>
      <c r="X34" s="254" t="s">
        <v>318</v>
      </c>
      <c r="Y34" s="254" t="s">
        <v>72</v>
      </c>
      <c r="Z34" s="152" t="s">
        <v>54</v>
      </c>
      <c r="AA34" s="152" t="s">
        <v>55</v>
      </c>
      <c r="AB34" s="167" t="s">
        <v>395</v>
      </c>
      <c r="AC34" s="167" t="s">
        <v>396</v>
      </c>
      <c r="AD34" s="175" t="s">
        <v>402</v>
      </c>
      <c r="AE34" s="152" t="s">
        <v>403</v>
      </c>
      <c r="AF34" s="152" t="s">
        <v>367</v>
      </c>
      <c r="AG34" s="204"/>
      <c r="AH34" s="134"/>
      <c r="AI34" s="134"/>
      <c r="AJ34" s="134"/>
      <c r="AK34" s="134"/>
      <c r="AL34" s="134"/>
      <c r="AM34" s="134"/>
      <c r="AN34" s="134"/>
      <c r="AO34" s="134"/>
      <c r="AP34" s="134"/>
      <c r="AQ34" s="134"/>
      <c r="AR34" s="134"/>
      <c r="AS34" s="134"/>
      <c r="AT34" s="134"/>
      <c r="AU34" s="134"/>
      <c r="AV34" s="134"/>
      <c r="AW34" s="134"/>
      <c r="AX34" s="134"/>
      <c r="AY34" s="134"/>
      <c r="AZ34" s="134"/>
      <c r="BA34" s="134"/>
      <c r="BB34" s="134"/>
      <c r="BC34" s="134"/>
      <c r="BD34" s="134"/>
      <c r="BE34" s="134"/>
      <c r="BF34" s="134"/>
      <c r="BG34" s="134"/>
      <c r="BH34" s="134"/>
      <c r="BI34" s="134"/>
      <c r="BJ34" s="134"/>
      <c r="BK34" s="134"/>
      <c r="BL34" s="134"/>
      <c r="BM34" s="134"/>
      <c r="BN34" s="134"/>
      <c r="BO34" s="134"/>
      <c r="BP34" s="134"/>
      <c r="BQ34" s="134"/>
      <c r="BR34" s="134"/>
      <c r="BS34" s="134"/>
      <c r="BT34" s="134"/>
      <c r="BU34" s="134"/>
      <c r="BV34" s="134"/>
      <c r="BW34" s="134"/>
      <c r="BX34" s="134"/>
      <c r="BY34" s="134"/>
      <c r="BZ34" s="134"/>
      <c r="CA34" s="134"/>
      <c r="CB34" s="134"/>
      <c r="CC34" s="134"/>
      <c r="CD34" s="134"/>
      <c r="CE34" s="134"/>
      <c r="CF34" s="134"/>
      <c r="CG34" s="134"/>
      <c r="CH34" s="134"/>
      <c r="CI34" s="134"/>
      <c r="CJ34" s="134"/>
      <c r="CK34" s="134"/>
      <c r="CL34" s="134"/>
      <c r="CM34" s="213"/>
    </row>
    <row r="35" s="121" customFormat="1" ht="346" customHeight="1" spans="1:91">
      <c r="A35" s="151">
        <v>11</v>
      </c>
      <c r="B35" s="152" t="s">
        <v>313</v>
      </c>
      <c r="C35" s="153">
        <v>2025</v>
      </c>
      <c r="D35" s="153" t="s">
        <v>314</v>
      </c>
      <c r="E35" s="154" t="s">
        <v>40</v>
      </c>
      <c r="F35" s="154" t="s">
        <v>46</v>
      </c>
      <c r="G35" s="152" t="s">
        <v>47</v>
      </c>
      <c r="H35" s="154" t="s">
        <v>315</v>
      </c>
      <c r="I35" s="154" t="s">
        <v>70</v>
      </c>
      <c r="J35" s="153" t="s">
        <v>397</v>
      </c>
      <c r="K35" s="175">
        <v>300</v>
      </c>
      <c r="L35" s="175">
        <v>338</v>
      </c>
      <c r="M35" s="175">
        <v>1138</v>
      </c>
      <c r="N35" s="175">
        <v>160</v>
      </c>
      <c r="O35" s="175">
        <v>160</v>
      </c>
      <c r="P35" s="175"/>
      <c r="Q35" s="175"/>
      <c r="R35" s="175"/>
      <c r="S35" s="175"/>
      <c r="T35" s="175"/>
      <c r="U35" s="175"/>
      <c r="V35" s="175"/>
      <c r="W35" s="152" t="s">
        <v>317</v>
      </c>
      <c r="X35" s="152" t="s">
        <v>318</v>
      </c>
      <c r="Y35" s="152" t="s">
        <v>72</v>
      </c>
      <c r="Z35" s="152" t="s">
        <v>54</v>
      </c>
      <c r="AA35" s="152" t="s">
        <v>55</v>
      </c>
      <c r="AB35" s="167" t="s">
        <v>395</v>
      </c>
      <c r="AC35" s="167" t="s">
        <v>396</v>
      </c>
      <c r="AD35" s="175" t="s">
        <v>402</v>
      </c>
      <c r="AE35" s="152" t="s">
        <v>403</v>
      </c>
      <c r="AF35" s="152" t="s">
        <v>367</v>
      </c>
      <c r="AG35" s="204"/>
      <c r="AH35" s="205"/>
      <c r="AI35" s="205"/>
      <c r="AJ35" s="205"/>
      <c r="AK35" s="205"/>
      <c r="AL35" s="205"/>
      <c r="AM35" s="205"/>
      <c r="AN35" s="205"/>
      <c r="AO35" s="205"/>
      <c r="AP35" s="205"/>
      <c r="AQ35" s="205"/>
      <c r="AR35" s="205"/>
      <c r="AS35" s="205"/>
      <c r="AT35" s="205"/>
      <c r="AU35" s="205"/>
      <c r="AV35" s="205"/>
      <c r="AW35" s="205"/>
      <c r="AX35" s="205"/>
      <c r="AY35" s="205"/>
      <c r="AZ35" s="205"/>
      <c r="BA35" s="205"/>
      <c r="BB35" s="205"/>
      <c r="BC35" s="205"/>
      <c r="BD35" s="205"/>
      <c r="BE35" s="205"/>
      <c r="BF35" s="205"/>
      <c r="BG35" s="205"/>
      <c r="BH35" s="205"/>
      <c r="BI35" s="205"/>
      <c r="BJ35" s="205"/>
      <c r="BK35" s="205"/>
      <c r="BL35" s="205"/>
      <c r="BM35" s="205"/>
      <c r="BN35" s="205"/>
      <c r="BO35" s="205"/>
      <c r="BP35" s="205"/>
      <c r="BQ35" s="205"/>
      <c r="BR35" s="205"/>
      <c r="BS35" s="205"/>
      <c r="BT35" s="205"/>
      <c r="BU35" s="205"/>
      <c r="BV35" s="205"/>
      <c r="BW35" s="205"/>
      <c r="BX35" s="205"/>
      <c r="BY35" s="205"/>
      <c r="BZ35" s="205"/>
      <c r="CA35" s="205"/>
      <c r="CB35" s="205"/>
      <c r="CC35" s="205"/>
      <c r="CD35" s="205"/>
      <c r="CE35" s="205"/>
      <c r="CF35" s="205"/>
      <c r="CG35" s="205"/>
      <c r="CH35" s="205"/>
      <c r="CI35" s="205"/>
      <c r="CJ35" s="205"/>
      <c r="CK35" s="205"/>
      <c r="CL35" s="205"/>
      <c r="CM35" s="211"/>
    </row>
    <row r="36" s="125" customFormat="1" ht="100" customHeight="1" spans="1:90">
      <c r="A36" s="156" t="s">
        <v>58</v>
      </c>
      <c r="B36" s="148" t="s">
        <v>117</v>
      </c>
      <c r="C36" s="148"/>
      <c r="D36" s="148"/>
      <c r="E36" s="149"/>
      <c r="F36" s="149"/>
      <c r="G36" s="149"/>
      <c r="H36" s="149"/>
      <c r="I36" s="149"/>
      <c r="J36" s="148"/>
      <c r="K36" s="174"/>
      <c r="L36" s="174"/>
      <c r="M36" s="174"/>
      <c r="N36" s="174"/>
      <c r="O36" s="174"/>
      <c r="P36" s="174"/>
      <c r="Q36" s="174"/>
      <c r="R36" s="174"/>
      <c r="S36" s="174"/>
      <c r="T36" s="174"/>
      <c r="U36" s="174"/>
      <c r="V36" s="174"/>
      <c r="W36" s="183"/>
      <c r="X36" s="185"/>
      <c r="Y36" s="183"/>
      <c r="Z36" s="185"/>
      <c r="AA36" s="192"/>
      <c r="AB36" s="188"/>
      <c r="AC36" s="188"/>
      <c r="AD36" s="188"/>
      <c r="AE36" s="188"/>
      <c r="AF36" s="188"/>
      <c r="AG36" s="192"/>
      <c r="AH36" s="209"/>
      <c r="AI36" s="209"/>
      <c r="AJ36" s="209"/>
      <c r="AK36" s="209"/>
      <c r="AL36" s="209"/>
      <c r="AM36" s="209"/>
      <c r="AN36" s="209"/>
      <c r="AO36" s="209"/>
      <c r="AP36" s="209"/>
      <c r="AQ36" s="209"/>
      <c r="AR36" s="209"/>
      <c r="AS36" s="209"/>
      <c r="AT36" s="209"/>
      <c r="AU36" s="209"/>
      <c r="AV36" s="209"/>
      <c r="AW36" s="209"/>
      <c r="AX36" s="209"/>
      <c r="AY36" s="209"/>
      <c r="AZ36" s="209"/>
      <c r="BA36" s="209"/>
      <c r="BB36" s="209"/>
      <c r="BC36" s="209"/>
      <c r="BD36" s="209"/>
      <c r="BE36" s="209"/>
      <c r="BF36" s="209"/>
      <c r="BG36" s="209"/>
      <c r="BH36" s="209"/>
      <c r="BI36" s="209"/>
      <c r="BJ36" s="209"/>
      <c r="BK36" s="209"/>
      <c r="BL36" s="209"/>
      <c r="BM36" s="209"/>
      <c r="BN36" s="209"/>
      <c r="BO36" s="209"/>
      <c r="BP36" s="209"/>
      <c r="BQ36" s="209"/>
      <c r="BR36" s="209"/>
      <c r="BS36" s="209"/>
      <c r="BT36" s="209"/>
      <c r="BU36" s="209"/>
      <c r="BV36" s="209"/>
      <c r="BW36" s="209"/>
      <c r="BX36" s="209"/>
      <c r="BY36" s="209"/>
      <c r="BZ36" s="209"/>
      <c r="CA36" s="209"/>
      <c r="CB36" s="209"/>
      <c r="CC36" s="209"/>
      <c r="CD36" s="209"/>
      <c r="CE36" s="209"/>
      <c r="CF36" s="209"/>
      <c r="CG36" s="209"/>
      <c r="CH36" s="209"/>
      <c r="CI36" s="209"/>
      <c r="CJ36" s="209"/>
      <c r="CK36" s="209"/>
      <c r="CL36" s="209"/>
    </row>
    <row r="37" s="122" customFormat="1" ht="100" customHeight="1" spans="1:90">
      <c r="A37" s="156" t="s">
        <v>58</v>
      </c>
      <c r="B37" s="148" t="s">
        <v>118</v>
      </c>
      <c r="C37" s="148"/>
      <c r="D37" s="148"/>
      <c r="E37" s="149"/>
      <c r="F37" s="149"/>
      <c r="G37" s="149"/>
      <c r="H37" s="149"/>
      <c r="I37" s="149"/>
      <c r="J37" s="148"/>
      <c r="K37" s="178"/>
      <c r="L37" s="178"/>
      <c r="M37" s="178"/>
      <c r="N37" s="178"/>
      <c r="O37" s="178"/>
      <c r="P37" s="178"/>
      <c r="Q37" s="178"/>
      <c r="R37" s="178"/>
      <c r="S37" s="178"/>
      <c r="T37" s="178"/>
      <c r="U37" s="178"/>
      <c r="V37" s="178"/>
      <c r="W37" s="184"/>
      <c r="X37" s="184"/>
      <c r="Y37" s="184"/>
      <c r="Z37" s="184"/>
      <c r="AA37" s="190"/>
      <c r="AB37" s="190"/>
      <c r="AC37" s="190"/>
      <c r="AD37" s="190"/>
      <c r="AE37" s="190"/>
      <c r="AF37" s="190"/>
      <c r="AG37" s="190"/>
      <c r="AH37" s="206"/>
      <c r="AI37" s="206"/>
      <c r="AJ37" s="206"/>
      <c r="AK37" s="206"/>
      <c r="AL37" s="206"/>
      <c r="AM37" s="206"/>
      <c r="AN37" s="206"/>
      <c r="AO37" s="206"/>
      <c r="AP37" s="206"/>
      <c r="AQ37" s="206"/>
      <c r="AR37" s="206"/>
      <c r="AS37" s="206"/>
      <c r="AT37" s="206"/>
      <c r="AU37" s="206"/>
      <c r="AV37" s="206"/>
      <c r="AW37" s="206"/>
      <c r="AX37" s="206"/>
      <c r="AY37" s="206"/>
      <c r="AZ37" s="206"/>
      <c r="BA37" s="206"/>
      <c r="BB37" s="206"/>
      <c r="BC37" s="206"/>
      <c r="BD37" s="206"/>
      <c r="BE37" s="206"/>
      <c r="BF37" s="206"/>
      <c r="BG37" s="206"/>
      <c r="BH37" s="206"/>
      <c r="BI37" s="206"/>
      <c r="BJ37" s="206"/>
      <c r="BK37" s="206"/>
      <c r="BL37" s="206"/>
      <c r="BM37" s="206"/>
      <c r="BN37" s="206"/>
      <c r="BO37" s="206"/>
      <c r="BP37" s="206"/>
      <c r="BQ37" s="206"/>
      <c r="BR37" s="206"/>
      <c r="BS37" s="206"/>
      <c r="BT37" s="206"/>
      <c r="BU37" s="206"/>
      <c r="BV37" s="206"/>
      <c r="BW37" s="206"/>
      <c r="BX37" s="206"/>
      <c r="BY37" s="206"/>
      <c r="BZ37" s="206"/>
      <c r="CA37" s="206"/>
      <c r="CB37" s="206"/>
      <c r="CC37" s="206"/>
      <c r="CD37" s="206"/>
      <c r="CE37" s="206"/>
      <c r="CF37" s="206"/>
      <c r="CG37" s="206"/>
      <c r="CH37" s="206"/>
      <c r="CI37" s="206"/>
      <c r="CJ37" s="206"/>
      <c r="CK37" s="206"/>
      <c r="CL37" s="206"/>
    </row>
    <row r="38" s="122" customFormat="1" ht="100" customHeight="1" spans="1:90">
      <c r="A38" s="156" t="s">
        <v>41</v>
      </c>
      <c r="B38" s="148" t="s">
        <v>119</v>
      </c>
      <c r="C38" s="148"/>
      <c r="D38" s="148"/>
      <c r="E38" s="149"/>
      <c r="F38" s="149"/>
      <c r="G38" s="149"/>
      <c r="H38" s="149"/>
      <c r="I38" s="149"/>
      <c r="J38" s="148"/>
      <c r="K38" s="178">
        <f t="shared" ref="K38:V38" si="12">K39+K43+K44</f>
        <v>34.394</v>
      </c>
      <c r="L38" s="178">
        <f t="shared" si="12"/>
        <v>299</v>
      </c>
      <c r="M38" s="178">
        <f t="shared" si="12"/>
        <v>1094</v>
      </c>
      <c r="N38" s="178">
        <f t="shared" si="12"/>
        <v>1660</v>
      </c>
      <c r="O38" s="178">
        <f t="shared" si="12"/>
        <v>1100</v>
      </c>
      <c r="P38" s="178">
        <f t="shared" si="12"/>
        <v>560</v>
      </c>
      <c r="Q38" s="178">
        <f t="shared" si="12"/>
        <v>0</v>
      </c>
      <c r="R38" s="178">
        <f t="shared" si="12"/>
        <v>0</v>
      </c>
      <c r="S38" s="178">
        <f t="shared" si="12"/>
        <v>0</v>
      </c>
      <c r="T38" s="178">
        <f t="shared" si="12"/>
        <v>0</v>
      </c>
      <c r="U38" s="178">
        <f t="shared" si="12"/>
        <v>0</v>
      </c>
      <c r="V38" s="178">
        <f t="shared" si="12"/>
        <v>0</v>
      </c>
      <c r="W38" s="184"/>
      <c r="X38" s="184"/>
      <c r="Y38" s="184"/>
      <c r="Z38" s="184"/>
      <c r="AA38" s="190"/>
      <c r="AB38" s="190"/>
      <c r="AC38" s="190"/>
      <c r="AD38" s="190"/>
      <c r="AE38" s="190"/>
      <c r="AF38" s="190"/>
      <c r="AG38" s="190"/>
      <c r="AH38" s="206"/>
      <c r="AI38" s="206"/>
      <c r="AJ38" s="206"/>
      <c r="AK38" s="206"/>
      <c r="AL38" s="206"/>
      <c r="AM38" s="206"/>
      <c r="AN38" s="206"/>
      <c r="AO38" s="206"/>
      <c r="AP38" s="206"/>
      <c r="AQ38" s="206"/>
      <c r="AR38" s="206"/>
      <c r="AS38" s="206"/>
      <c r="AT38" s="206"/>
      <c r="AU38" s="206"/>
      <c r="AV38" s="206"/>
      <c r="AW38" s="206"/>
      <c r="AX38" s="206"/>
      <c r="AY38" s="206"/>
      <c r="AZ38" s="206"/>
      <c r="BA38" s="206"/>
      <c r="BB38" s="206"/>
      <c r="BC38" s="206"/>
      <c r="BD38" s="206"/>
      <c r="BE38" s="206"/>
      <c r="BF38" s="206"/>
      <c r="BG38" s="206"/>
      <c r="BH38" s="206"/>
      <c r="BI38" s="206"/>
      <c r="BJ38" s="206"/>
      <c r="BK38" s="206"/>
      <c r="BL38" s="206"/>
      <c r="BM38" s="206"/>
      <c r="BN38" s="206"/>
      <c r="BO38" s="206"/>
      <c r="BP38" s="206"/>
      <c r="BQ38" s="206"/>
      <c r="BR38" s="206"/>
      <c r="BS38" s="206"/>
      <c r="BT38" s="206"/>
      <c r="BU38" s="206"/>
      <c r="BV38" s="206"/>
      <c r="BW38" s="206"/>
      <c r="BX38" s="206"/>
      <c r="BY38" s="206"/>
      <c r="BZ38" s="206"/>
      <c r="CA38" s="206"/>
      <c r="CB38" s="206"/>
      <c r="CC38" s="206"/>
      <c r="CD38" s="206"/>
      <c r="CE38" s="206"/>
      <c r="CF38" s="206"/>
      <c r="CG38" s="206"/>
      <c r="CH38" s="206"/>
      <c r="CI38" s="206"/>
      <c r="CJ38" s="206"/>
      <c r="CK38" s="206"/>
      <c r="CL38" s="206"/>
    </row>
    <row r="39" s="122" customFormat="1" ht="100" customHeight="1" spans="1:90">
      <c r="A39" s="156" t="s">
        <v>58</v>
      </c>
      <c r="B39" s="148" t="s">
        <v>120</v>
      </c>
      <c r="C39" s="148"/>
      <c r="D39" s="148"/>
      <c r="E39" s="149"/>
      <c r="F39" s="149"/>
      <c r="G39" s="149"/>
      <c r="H39" s="149"/>
      <c r="I39" s="149"/>
      <c r="J39" s="148"/>
      <c r="K39" s="178">
        <f t="shared" ref="K39:V39" si="13">SUM(K40:K42)</f>
        <v>34.394</v>
      </c>
      <c r="L39" s="178">
        <f t="shared" si="13"/>
        <v>299</v>
      </c>
      <c r="M39" s="178">
        <f t="shared" si="13"/>
        <v>1094</v>
      </c>
      <c r="N39" s="178">
        <f t="shared" si="13"/>
        <v>1660</v>
      </c>
      <c r="O39" s="178">
        <f t="shared" si="13"/>
        <v>1100</v>
      </c>
      <c r="P39" s="178">
        <f t="shared" si="13"/>
        <v>560</v>
      </c>
      <c r="Q39" s="178">
        <f t="shared" si="13"/>
        <v>0</v>
      </c>
      <c r="R39" s="178">
        <f t="shared" si="13"/>
        <v>0</v>
      </c>
      <c r="S39" s="178">
        <f t="shared" si="13"/>
        <v>0</v>
      </c>
      <c r="T39" s="178">
        <f t="shared" si="13"/>
        <v>0</v>
      </c>
      <c r="U39" s="178">
        <f t="shared" si="13"/>
        <v>0</v>
      </c>
      <c r="V39" s="178">
        <f t="shared" si="13"/>
        <v>0</v>
      </c>
      <c r="W39" s="184"/>
      <c r="X39" s="184"/>
      <c r="Y39" s="184"/>
      <c r="Z39" s="184"/>
      <c r="AA39" s="190"/>
      <c r="AB39" s="190"/>
      <c r="AC39" s="190"/>
      <c r="AD39" s="190"/>
      <c r="AE39" s="190"/>
      <c r="AF39" s="190"/>
      <c r="AG39" s="190"/>
      <c r="AH39" s="206"/>
      <c r="AI39" s="206"/>
      <c r="AJ39" s="206"/>
      <c r="AK39" s="206"/>
      <c r="AL39" s="206"/>
      <c r="AM39" s="206"/>
      <c r="AN39" s="206"/>
      <c r="AO39" s="206"/>
      <c r="AP39" s="206"/>
      <c r="AQ39" s="206"/>
      <c r="AR39" s="206"/>
      <c r="AS39" s="206"/>
      <c r="AT39" s="206"/>
      <c r="AU39" s="206"/>
      <c r="AV39" s="206"/>
      <c r="AW39" s="206"/>
      <c r="AX39" s="206"/>
      <c r="AY39" s="206"/>
      <c r="AZ39" s="206"/>
      <c r="BA39" s="206"/>
      <c r="BB39" s="206"/>
      <c r="BC39" s="206"/>
      <c r="BD39" s="206"/>
      <c r="BE39" s="206"/>
      <c r="BF39" s="206"/>
      <c r="BG39" s="206"/>
      <c r="BH39" s="206"/>
      <c r="BI39" s="206"/>
      <c r="BJ39" s="206"/>
      <c r="BK39" s="206"/>
      <c r="BL39" s="206"/>
      <c r="BM39" s="206"/>
      <c r="BN39" s="206"/>
      <c r="BO39" s="206"/>
      <c r="BP39" s="206"/>
      <c r="BQ39" s="206"/>
      <c r="BR39" s="206"/>
      <c r="BS39" s="206"/>
      <c r="BT39" s="206"/>
      <c r="BU39" s="206"/>
      <c r="BV39" s="206"/>
      <c r="BW39" s="206"/>
      <c r="BX39" s="206"/>
      <c r="BY39" s="206"/>
      <c r="BZ39" s="206"/>
      <c r="CA39" s="206"/>
      <c r="CB39" s="206"/>
      <c r="CC39" s="206"/>
      <c r="CD39" s="206"/>
      <c r="CE39" s="206"/>
      <c r="CF39" s="206"/>
      <c r="CG39" s="206"/>
      <c r="CH39" s="206"/>
      <c r="CI39" s="206"/>
      <c r="CJ39" s="206"/>
      <c r="CK39" s="206"/>
      <c r="CL39" s="206"/>
    </row>
    <row r="40" s="124" customFormat="1" ht="369" customHeight="1" spans="1:91">
      <c r="A40" s="151">
        <v>12</v>
      </c>
      <c r="B40" s="152" t="s">
        <v>321</v>
      </c>
      <c r="C40" s="152">
        <v>2025</v>
      </c>
      <c r="D40" s="153" t="s">
        <v>322</v>
      </c>
      <c r="E40" s="154" t="s">
        <v>123</v>
      </c>
      <c r="F40" s="154" t="s">
        <v>79</v>
      </c>
      <c r="G40" s="154" t="s">
        <v>47</v>
      </c>
      <c r="H40" s="154" t="s">
        <v>323</v>
      </c>
      <c r="I40" s="154" t="s">
        <v>70</v>
      </c>
      <c r="J40" s="153" t="s">
        <v>324</v>
      </c>
      <c r="K40" s="154">
        <v>13.736</v>
      </c>
      <c r="L40" s="154">
        <v>92</v>
      </c>
      <c r="M40" s="154">
        <v>326</v>
      </c>
      <c r="N40" s="154">
        <v>900</v>
      </c>
      <c r="O40" s="152">
        <v>900</v>
      </c>
      <c r="P40" s="152"/>
      <c r="Q40" s="152"/>
      <c r="R40" s="152"/>
      <c r="S40" s="152"/>
      <c r="T40" s="152"/>
      <c r="U40" s="152"/>
      <c r="V40" s="152"/>
      <c r="W40" s="153" t="s">
        <v>325</v>
      </c>
      <c r="X40" s="152" t="s">
        <v>326</v>
      </c>
      <c r="Y40" s="154" t="s">
        <v>72</v>
      </c>
      <c r="Z40" s="152" t="s">
        <v>54</v>
      </c>
      <c r="AA40" s="152" t="s">
        <v>55</v>
      </c>
      <c r="AB40" s="153" t="s">
        <v>398</v>
      </c>
      <c r="AC40" s="153" t="s">
        <v>328</v>
      </c>
      <c r="AD40" s="175" t="s">
        <v>402</v>
      </c>
      <c r="AE40" s="152" t="s">
        <v>403</v>
      </c>
      <c r="AF40" s="152" t="s">
        <v>367</v>
      </c>
      <c r="AH40" s="134"/>
      <c r="AI40" s="134"/>
      <c r="AJ40" s="134"/>
      <c r="AK40" s="134"/>
      <c r="AL40" s="134"/>
      <c r="AM40" s="134"/>
      <c r="AN40" s="134"/>
      <c r="AO40" s="134"/>
      <c r="AP40" s="134"/>
      <c r="AQ40" s="134"/>
      <c r="AR40" s="134"/>
      <c r="AS40" s="134"/>
      <c r="AT40" s="134"/>
      <c r="AU40" s="134"/>
      <c r="AV40" s="134"/>
      <c r="AW40" s="134"/>
      <c r="AX40" s="134"/>
      <c r="AY40" s="134"/>
      <c r="AZ40" s="134"/>
      <c r="BA40" s="134"/>
      <c r="BB40" s="134"/>
      <c r="BC40" s="134"/>
      <c r="BD40" s="134"/>
      <c r="BE40" s="134"/>
      <c r="BF40" s="134"/>
      <c r="BG40" s="134"/>
      <c r="BH40" s="134"/>
      <c r="BI40" s="134"/>
      <c r="BJ40" s="134"/>
      <c r="BK40" s="134"/>
      <c r="BL40" s="134"/>
      <c r="BM40" s="134"/>
      <c r="BN40" s="134"/>
      <c r="BO40" s="134"/>
      <c r="BP40" s="134"/>
      <c r="BQ40" s="134"/>
      <c r="BR40" s="134"/>
      <c r="BS40" s="134"/>
      <c r="BT40" s="134"/>
      <c r="BU40" s="134"/>
      <c r="BV40" s="134"/>
      <c r="BW40" s="134"/>
      <c r="BX40" s="134"/>
      <c r="BY40" s="134"/>
      <c r="BZ40" s="134"/>
      <c r="CA40" s="134"/>
      <c r="CB40" s="134"/>
      <c r="CC40" s="134"/>
      <c r="CD40" s="134"/>
      <c r="CE40" s="134"/>
      <c r="CF40" s="134"/>
      <c r="CG40" s="134"/>
      <c r="CH40" s="134"/>
      <c r="CI40" s="134"/>
      <c r="CJ40" s="134"/>
      <c r="CK40" s="134"/>
      <c r="CL40" s="134"/>
      <c r="CM40" s="213"/>
    </row>
    <row r="41" s="124" customFormat="1" ht="360" customHeight="1" spans="1:91">
      <c r="A41" s="151">
        <v>13</v>
      </c>
      <c r="B41" s="152" t="s">
        <v>329</v>
      </c>
      <c r="C41" s="152">
        <v>2025</v>
      </c>
      <c r="D41" s="153" t="s">
        <v>330</v>
      </c>
      <c r="E41" s="154" t="s">
        <v>123</v>
      </c>
      <c r="F41" s="154" t="s">
        <v>79</v>
      </c>
      <c r="G41" s="154" t="s">
        <v>47</v>
      </c>
      <c r="H41" s="154" t="s">
        <v>331</v>
      </c>
      <c r="I41" s="154" t="s">
        <v>70</v>
      </c>
      <c r="J41" s="153" t="s">
        <v>332</v>
      </c>
      <c r="K41" s="154">
        <v>2.658</v>
      </c>
      <c r="L41" s="154">
        <v>207</v>
      </c>
      <c r="M41" s="154">
        <v>768</v>
      </c>
      <c r="N41" s="154">
        <v>200</v>
      </c>
      <c r="O41" s="152">
        <v>200</v>
      </c>
      <c r="P41" s="152"/>
      <c r="Q41" s="152"/>
      <c r="R41" s="152"/>
      <c r="S41" s="152"/>
      <c r="T41" s="152"/>
      <c r="U41" s="152"/>
      <c r="V41" s="152"/>
      <c r="W41" s="153" t="s">
        <v>113</v>
      </c>
      <c r="X41" s="152" t="s">
        <v>114</v>
      </c>
      <c r="Y41" s="154" t="s">
        <v>72</v>
      </c>
      <c r="Z41" s="152" t="s">
        <v>54</v>
      </c>
      <c r="AA41" s="152" t="s">
        <v>55</v>
      </c>
      <c r="AB41" s="153" t="s">
        <v>399</v>
      </c>
      <c r="AC41" s="153" t="s">
        <v>328</v>
      </c>
      <c r="AD41" s="175" t="s">
        <v>402</v>
      </c>
      <c r="AE41" s="152" t="s">
        <v>403</v>
      </c>
      <c r="AF41" s="233" t="s">
        <v>334</v>
      </c>
      <c r="AH41" s="134"/>
      <c r="AI41" s="134"/>
      <c r="AJ41" s="134"/>
      <c r="AK41" s="134"/>
      <c r="AL41" s="134"/>
      <c r="AM41" s="134"/>
      <c r="AN41" s="134"/>
      <c r="AO41" s="134"/>
      <c r="AP41" s="134"/>
      <c r="AQ41" s="134"/>
      <c r="AR41" s="134"/>
      <c r="AS41" s="134"/>
      <c r="AT41" s="134"/>
      <c r="AU41" s="134"/>
      <c r="AV41" s="134"/>
      <c r="AW41" s="134"/>
      <c r="AX41" s="134"/>
      <c r="AY41" s="134"/>
      <c r="AZ41" s="134"/>
      <c r="BA41" s="134"/>
      <c r="BB41" s="134"/>
      <c r="BC41" s="134"/>
      <c r="BD41" s="134"/>
      <c r="BE41" s="134"/>
      <c r="BF41" s="134"/>
      <c r="BG41" s="134"/>
      <c r="BH41" s="134"/>
      <c r="BI41" s="134"/>
      <c r="BJ41" s="134"/>
      <c r="BK41" s="134"/>
      <c r="BL41" s="134"/>
      <c r="BM41" s="134"/>
      <c r="BN41" s="134"/>
      <c r="BO41" s="134"/>
      <c r="BP41" s="134"/>
      <c r="BQ41" s="134"/>
      <c r="BR41" s="134"/>
      <c r="BS41" s="134"/>
      <c r="BT41" s="134"/>
      <c r="BU41" s="134"/>
      <c r="BV41" s="134"/>
      <c r="BW41" s="134"/>
      <c r="BX41" s="134"/>
      <c r="BY41" s="134"/>
      <c r="BZ41" s="134"/>
      <c r="CA41" s="134"/>
      <c r="CB41" s="134"/>
      <c r="CC41" s="134"/>
      <c r="CD41" s="134"/>
      <c r="CE41" s="134"/>
      <c r="CF41" s="134"/>
      <c r="CG41" s="134"/>
      <c r="CH41" s="134"/>
      <c r="CI41" s="134"/>
      <c r="CJ41" s="134"/>
      <c r="CK41" s="134"/>
      <c r="CL41" s="134"/>
      <c r="CM41" s="213"/>
    </row>
    <row r="42" s="124" customFormat="1" ht="254" customHeight="1" spans="1:91">
      <c r="A42" s="166">
        <v>14</v>
      </c>
      <c r="B42" s="152" t="s">
        <v>140</v>
      </c>
      <c r="C42" s="161">
        <v>2025</v>
      </c>
      <c r="D42" s="167" t="s">
        <v>141</v>
      </c>
      <c r="E42" s="152" t="s">
        <v>123</v>
      </c>
      <c r="F42" s="152" t="s">
        <v>142</v>
      </c>
      <c r="G42" s="152" t="s">
        <v>47</v>
      </c>
      <c r="H42" s="152" t="s">
        <v>143</v>
      </c>
      <c r="I42" s="152" t="s">
        <v>70</v>
      </c>
      <c r="J42" s="167" t="s">
        <v>144</v>
      </c>
      <c r="K42" s="152">
        <v>18</v>
      </c>
      <c r="L42" s="152"/>
      <c r="M42" s="152"/>
      <c r="N42" s="152">
        <v>560</v>
      </c>
      <c r="O42" s="152"/>
      <c r="P42" s="175">
        <v>560</v>
      </c>
      <c r="Q42" s="175"/>
      <c r="R42" s="175"/>
      <c r="S42" s="175"/>
      <c r="T42" s="175"/>
      <c r="U42" s="175"/>
      <c r="V42" s="175"/>
      <c r="W42" s="167" t="s">
        <v>145</v>
      </c>
      <c r="X42" s="152" t="s">
        <v>146</v>
      </c>
      <c r="Y42" s="152" t="s">
        <v>145</v>
      </c>
      <c r="Z42" s="152" t="s">
        <v>146</v>
      </c>
      <c r="AA42" s="167"/>
      <c r="AB42" s="167" t="s">
        <v>147</v>
      </c>
      <c r="AC42" s="167" t="s">
        <v>148</v>
      </c>
      <c r="AD42" s="175" t="s">
        <v>402</v>
      </c>
      <c r="AE42" s="152" t="s">
        <v>403</v>
      </c>
      <c r="AF42" s="152" t="s">
        <v>367</v>
      </c>
      <c r="AH42" s="134"/>
      <c r="AI42" s="134"/>
      <c r="AJ42" s="134"/>
      <c r="AK42" s="134"/>
      <c r="AL42" s="134"/>
      <c r="AM42" s="134"/>
      <c r="AN42" s="134"/>
      <c r="AO42" s="134"/>
      <c r="AP42" s="134"/>
      <c r="AQ42" s="134"/>
      <c r="AR42" s="134"/>
      <c r="AS42" s="134"/>
      <c r="AT42" s="134"/>
      <c r="AU42" s="134"/>
      <c r="AV42" s="134"/>
      <c r="AW42" s="134"/>
      <c r="AX42" s="134"/>
      <c r="AY42" s="134"/>
      <c r="AZ42" s="134"/>
      <c r="BA42" s="134"/>
      <c r="BB42" s="134"/>
      <c r="BC42" s="134"/>
      <c r="BD42" s="134"/>
      <c r="BE42" s="134"/>
      <c r="BF42" s="134"/>
      <c r="BG42" s="134"/>
      <c r="BH42" s="134"/>
      <c r="BI42" s="134"/>
      <c r="BJ42" s="134"/>
      <c r="BK42" s="134"/>
      <c r="BL42" s="134"/>
      <c r="BM42" s="134"/>
      <c r="BN42" s="134"/>
      <c r="BO42" s="134"/>
      <c r="BP42" s="134"/>
      <c r="BQ42" s="134"/>
      <c r="BR42" s="134"/>
      <c r="BS42" s="134"/>
      <c r="BT42" s="134"/>
      <c r="BU42" s="134"/>
      <c r="BV42" s="134"/>
      <c r="BW42" s="134"/>
      <c r="BX42" s="134"/>
      <c r="BY42" s="134"/>
      <c r="BZ42" s="134"/>
      <c r="CA42" s="134"/>
      <c r="CB42" s="134"/>
      <c r="CC42" s="134"/>
      <c r="CD42" s="134"/>
      <c r="CE42" s="134"/>
      <c r="CF42" s="134"/>
      <c r="CG42" s="134"/>
      <c r="CH42" s="134"/>
      <c r="CI42" s="134"/>
      <c r="CJ42" s="134"/>
      <c r="CK42" s="134"/>
      <c r="CL42" s="134"/>
      <c r="CM42" s="213"/>
    </row>
    <row r="43" s="122" customFormat="1" ht="100" customHeight="1" spans="1:90">
      <c r="A43" s="156" t="s">
        <v>58</v>
      </c>
      <c r="B43" s="148" t="s">
        <v>149</v>
      </c>
      <c r="C43" s="148"/>
      <c r="D43" s="148"/>
      <c r="E43" s="149"/>
      <c r="F43" s="149"/>
      <c r="G43" s="149"/>
      <c r="H43" s="149"/>
      <c r="I43" s="149"/>
      <c r="J43" s="148"/>
      <c r="K43" s="178"/>
      <c r="L43" s="178"/>
      <c r="M43" s="178"/>
      <c r="N43" s="178"/>
      <c r="O43" s="178"/>
      <c r="P43" s="178"/>
      <c r="Q43" s="178"/>
      <c r="R43" s="178"/>
      <c r="S43" s="178"/>
      <c r="T43" s="178"/>
      <c r="U43" s="178"/>
      <c r="V43" s="178"/>
      <c r="W43" s="184"/>
      <c r="X43" s="184"/>
      <c r="Y43" s="184"/>
      <c r="Z43" s="184"/>
      <c r="AA43" s="190"/>
      <c r="AB43" s="190"/>
      <c r="AC43" s="190"/>
      <c r="AD43" s="190"/>
      <c r="AE43" s="190"/>
      <c r="AF43" s="190"/>
      <c r="AG43" s="190"/>
      <c r="AH43" s="206"/>
      <c r="AI43" s="206"/>
      <c r="AJ43" s="206"/>
      <c r="AK43" s="206"/>
      <c r="AL43" s="206"/>
      <c r="AM43" s="206"/>
      <c r="AN43" s="206"/>
      <c r="AO43" s="206"/>
      <c r="AP43" s="206"/>
      <c r="AQ43" s="206"/>
      <c r="AR43" s="206"/>
      <c r="AS43" s="206"/>
      <c r="AT43" s="206"/>
      <c r="AU43" s="206"/>
      <c r="AV43" s="206"/>
      <c r="AW43" s="206"/>
      <c r="AX43" s="206"/>
      <c r="AY43" s="206"/>
      <c r="AZ43" s="206"/>
      <c r="BA43" s="206"/>
      <c r="BB43" s="206"/>
      <c r="BC43" s="206"/>
      <c r="BD43" s="206"/>
      <c r="BE43" s="206"/>
      <c r="BF43" s="206"/>
      <c r="BG43" s="206"/>
      <c r="BH43" s="206"/>
      <c r="BI43" s="206"/>
      <c r="BJ43" s="206"/>
      <c r="BK43" s="206"/>
      <c r="BL43" s="206"/>
      <c r="BM43" s="206"/>
      <c r="BN43" s="206"/>
      <c r="BO43" s="206"/>
      <c r="BP43" s="206"/>
      <c r="BQ43" s="206"/>
      <c r="BR43" s="206"/>
      <c r="BS43" s="206"/>
      <c r="BT43" s="206"/>
      <c r="BU43" s="206"/>
      <c r="BV43" s="206"/>
      <c r="BW43" s="206"/>
      <c r="BX43" s="206"/>
      <c r="BY43" s="206"/>
      <c r="BZ43" s="206"/>
      <c r="CA43" s="206"/>
      <c r="CB43" s="206"/>
      <c r="CC43" s="206"/>
      <c r="CD43" s="206"/>
      <c r="CE43" s="206"/>
      <c r="CF43" s="206"/>
      <c r="CG43" s="206"/>
      <c r="CH43" s="206"/>
      <c r="CI43" s="206"/>
      <c r="CJ43" s="206"/>
      <c r="CK43" s="206"/>
      <c r="CL43" s="206"/>
    </row>
    <row r="44" s="122" customFormat="1" ht="100" customHeight="1" spans="1:90">
      <c r="A44" s="156" t="s">
        <v>58</v>
      </c>
      <c r="B44" s="148" t="s">
        <v>150</v>
      </c>
      <c r="C44" s="148"/>
      <c r="D44" s="148"/>
      <c r="E44" s="149"/>
      <c r="F44" s="149"/>
      <c r="G44" s="149"/>
      <c r="H44" s="149"/>
      <c r="I44" s="149"/>
      <c r="J44" s="148"/>
      <c r="K44" s="178"/>
      <c r="L44" s="178"/>
      <c r="M44" s="178"/>
      <c r="N44" s="178"/>
      <c r="O44" s="178"/>
      <c r="P44" s="178"/>
      <c r="Q44" s="178"/>
      <c r="R44" s="178"/>
      <c r="S44" s="178"/>
      <c r="T44" s="178"/>
      <c r="U44" s="178"/>
      <c r="V44" s="178"/>
      <c r="W44" s="184"/>
      <c r="X44" s="184"/>
      <c r="Y44" s="184"/>
      <c r="Z44" s="184"/>
      <c r="AA44" s="190"/>
      <c r="AB44" s="190"/>
      <c r="AC44" s="190"/>
      <c r="AD44" s="190"/>
      <c r="AE44" s="190"/>
      <c r="AF44" s="190"/>
      <c r="AG44" s="190"/>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row>
    <row r="45" s="122" customFormat="1" ht="100" customHeight="1" spans="1:90">
      <c r="A45" s="156" t="s">
        <v>41</v>
      </c>
      <c r="B45" s="148" t="s">
        <v>151</v>
      </c>
      <c r="C45" s="148"/>
      <c r="D45" s="148"/>
      <c r="E45" s="149"/>
      <c r="F45" s="149"/>
      <c r="G45" s="149"/>
      <c r="H45" s="149"/>
      <c r="I45" s="149"/>
      <c r="J45" s="148"/>
      <c r="K45" s="178">
        <f t="shared" ref="K45:V45" si="14">K46+K47+K48+K49</f>
        <v>0</v>
      </c>
      <c r="L45" s="178">
        <f t="shared" si="14"/>
        <v>0</v>
      </c>
      <c r="M45" s="178">
        <f t="shared" si="14"/>
        <v>0</v>
      </c>
      <c r="N45" s="178">
        <f t="shared" si="14"/>
        <v>0</v>
      </c>
      <c r="O45" s="178">
        <f t="shared" si="14"/>
        <v>0</v>
      </c>
      <c r="P45" s="178">
        <f t="shared" si="14"/>
        <v>0</v>
      </c>
      <c r="Q45" s="178">
        <f t="shared" si="14"/>
        <v>0</v>
      </c>
      <c r="R45" s="178">
        <f t="shared" si="14"/>
        <v>0</v>
      </c>
      <c r="S45" s="178">
        <f t="shared" si="14"/>
        <v>0</v>
      </c>
      <c r="T45" s="178">
        <f t="shared" si="14"/>
        <v>0</v>
      </c>
      <c r="U45" s="178">
        <f t="shared" si="14"/>
        <v>0</v>
      </c>
      <c r="V45" s="178">
        <f t="shared" si="14"/>
        <v>0</v>
      </c>
      <c r="W45" s="184"/>
      <c r="X45" s="184"/>
      <c r="Y45" s="184"/>
      <c r="Z45" s="184"/>
      <c r="AA45" s="190"/>
      <c r="AB45" s="190"/>
      <c r="AC45" s="190"/>
      <c r="AD45" s="190"/>
      <c r="AE45" s="190"/>
      <c r="AF45" s="190"/>
      <c r="AG45" s="190"/>
      <c r="AH45" s="206"/>
      <c r="AI45" s="206"/>
      <c r="AJ45" s="206"/>
      <c r="AK45" s="206"/>
      <c r="AL45" s="206"/>
      <c r="AM45" s="206"/>
      <c r="AN45" s="206"/>
      <c r="AO45" s="206"/>
      <c r="AP45" s="206"/>
      <c r="AQ45" s="206"/>
      <c r="AR45" s="206"/>
      <c r="AS45" s="206"/>
      <c r="AT45" s="206"/>
      <c r="AU45" s="206"/>
      <c r="AV45" s="206"/>
      <c r="AW45" s="206"/>
      <c r="AX45" s="206"/>
      <c r="AY45" s="206"/>
      <c r="AZ45" s="206"/>
      <c r="BA45" s="206"/>
      <c r="BB45" s="206"/>
      <c r="BC45" s="206"/>
      <c r="BD45" s="206"/>
      <c r="BE45" s="206"/>
      <c r="BF45" s="206"/>
      <c r="BG45" s="206"/>
      <c r="BH45" s="206"/>
      <c r="BI45" s="206"/>
      <c r="BJ45" s="206"/>
      <c r="BK45" s="206"/>
      <c r="BL45" s="206"/>
      <c r="BM45" s="206"/>
      <c r="BN45" s="206"/>
      <c r="BO45" s="206"/>
      <c r="BP45" s="206"/>
      <c r="BQ45" s="206"/>
      <c r="BR45" s="206"/>
      <c r="BS45" s="206"/>
      <c r="BT45" s="206"/>
      <c r="BU45" s="206"/>
      <c r="BV45" s="206"/>
      <c r="BW45" s="206"/>
      <c r="BX45" s="206"/>
      <c r="BY45" s="206"/>
      <c r="BZ45" s="206"/>
      <c r="CA45" s="206"/>
      <c r="CB45" s="206"/>
      <c r="CC45" s="206"/>
      <c r="CD45" s="206"/>
      <c r="CE45" s="206"/>
      <c r="CF45" s="206"/>
      <c r="CG45" s="206"/>
      <c r="CH45" s="206"/>
      <c r="CI45" s="206"/>
      <c r="CJ45" s="206"/>
      <c r="CK45" s="206"/>
      <c r="CL45" s="206"/>
    </row>
    <row r="46" s="122" customFormat="1" ht="100" customHeight="1" spans="1:90">
      <c r="A46" s="156" t="s">
        <v>58</v>
      </c>
      <c r="B46" s="148" t="s">
        <v>152</v>
      </c>
      <c r="C46" s="148"/>
      <c r="D46" s="148"/>
      <c r="E46" s="149"/>
      <c r="F46" s="149"/>
      <c r="G46" s="149"/>
      <c r="H46" s="149"/>
      <c r="I46" s="149"/>
      <c r="J46" s="148"/>
      <c r="K46" s="178"/>
      <c r="L46" s="178"/>
      <c r="M46" s="178"/>
      <c r="N46" s="178"/>
      <c r="O46" s="178"/>
      <c r="P46" s="178"/>
      <c r="Q46" s="178"/>
      <c r="R46" s="178"/>
      <c r="S46" s="178"/>
      <c r="T46" s="178"/>
      <c r="U46" s="178"/>
      <c r="V46" s="178"/>
      <c r="W46" s="184"/>
      <c r="X46" s="184"/>
      <c r="Y46" s="184"/>
      <c r="Z46" s="184"/>
      <c r="AA46" s="190"/>
      <c r="AB46" s="190"/>
      <c r="AC46" s="190"/>
      <c r="AD46" s="190"/>
      <c r="AE46" s="190"/>
      <c r="AF46" s="190"/>
      <c r="AG46" s="190"/>
      <c r="AH46" s="206"/>
      <c r="AI46" s="206"/>
      <c r="AJ46" s="206"/>
      <c r="AK46" s="206"/>
      <c r="AL46" s="206"/>
      <c r="AM46" s="206"/>
      <c r="AN46" s="206"/>
      <c r="AO46" s="206"/>
      <c r="AP46" s="206"/>
      <c r="AQ46" s="206"/>
      <c r="AR46" s="206"/>
      <c r="AS46" s="206"/>
      <c r="AT46" s="206"/>
      <c r="AU46" s="206"/>
      <c r="AV46" s="206"/>
      <c r="AW46" s="206"/>
      <c r="AX46" s="206"/>
      <c r="AY46" s="206"/>
      <c r="AZ46" s="206"/>
      <c r="BA46" s="206"/>
      <c r="BB46" s="206"/>
      <c r="BC46" s="206"/>
      <c r="BD46" s="206"/>
      <c r="BE46" s="206"/>
      <c r="BF46" s="206"/>
      <c r="BG46" s="206"/>
      <c r="BH46" s="206"/>
      <c r="BI46" s="206"/>
      <c r="BJ46" s="206"/>
      <c r="BK46" s="206"/>
      <c r="BL46" s="206"/>
      <c r="BM46" s="206"/>
      <c r="BN46" s="206"/>
      <c r="BO46" s="206"/>
      <c r="BP46" s="206"/>
      <c r="BQ46" s="206"/>
      <c r="BR46" s="206"/>
      <c r="BS46" s="206"/>
      <c r="BT46" s="206"/>
      <c r="BU46" s="206"/>
      <c r="BV46" s="206"/>
      <c r="BW46" s="206"/>
      <c r="BX46" s="206"/>
      <c r="BY46" s="206"/>
      <c r="BZ46" s="206"/>
      <c r="CA46" s="206"/>
      <c r="CB46" s="206"/>
      <c r="CC46" s="206"/>
      <c r="CD46" s="206"/>
      <c r="CE46" s="206"/>
      <c r="CF46" s="206"/>
      <c r="CG46" s="206"/>
      <c r="CH46" s="206"/>
      <c r="CI46" s="206"/>
      <c r="CJ46" s="206"/>
      <c r="CK46" s="206"/>
      <c r="CL46" s="206"/>
    </row>
    <row r="47" s="122" customFormat="1" ht="100" customHeight="1" spans="1:90">
      <c r="A47" s="156" t="s">
        <v>58</v>
      </c>
      <c r="B47" s="148" t="s">
        <v>153</v>
      </c>
      <c r="C47" s="148"/>
      <c r="D47" s="148"/>
      <c r="E47" s="149"/>
      <c r="F47" s="149"/>
      <c r="G47" s="149"/>
      <c r="H47" s="149"/>
      <c r="I47" s="149"/>
      <c r="J47" s="148"/>
      <c r="K47" s="178"/>
      <c r="L47" s="178"/>
      <c r="M47" s="178"/>
      <c r="N47" s="178"/>
      <c r="O47" s="178"/>
      <c r="P47" s="178"/>
      <c r="Q47" s="178"/>
      <c r="R47" s="178"/>
      <c r="S47" s="178"/>
      <c r="T47" s="178"/>
      <c r="U47" s="178"/>
      <c r="V47" s="178"/>
      <c r="W47" s="184"/>
      <c r="X47" s="184"/>
      <c r="Y47" s="184"/>
      <c r="Z47" s="184"/>
      <c r="AA47" s="190"/>
      <c r="AB47" s="190"/>
      <c r="AC47" s="190"/>
      <c r="AD47" s="190"/>
      <c r="AE47" s="190"/>
      <c r="AF47" s="190"/>
      <c r="AG47" s="190"/>
      <c r="AH47" s="206"/>
      <c r="AI47" s="206"/>
      <c r="AJ47" s="206"/>
      <c r="AK47" s="206"/>
      <c r="AL47" s="206"/>
      <c r="AM47" s="206"/>
      <c r="AN47" s="206"/>
      <c r="AO47" s="206"/>
      <c r="AP47" s="206"/>
      <c r="AQ47" s="206"/>
      <c r="AR47" s="206"/>
      <c r="AS47" s="206"/>
      <c r="AT47" s="206"/>
      <c r="AU47" s="206"/>
      <c r="AV47" s="206"/>
      <c r="AW47" s="206"/>
      <c r="AX47" s="206"/>
      <c r="AY47" s="206"/>
      <c r="AZ47" s="206"/>
      <c r="BA47" s="206"/>
      <c r="BB47" s="206"/>
      <c r="BC47" s="206"/>
      <c r="BD47" s="206"/>
      <c r="BE47" s="206"/>
      <c r="BF47" s="206"/>
      <c r="BG47" s="206"/>
      <c r="BH47" s="206"/>
      <c r="BI47" s="206"/>
      <c r="BJ47" s="206"/>
      <c r="BK47" s="206"/>
      <c r="BL47" s="206"/>
      <c r="BM47" s="206"/>
      <c r="BN47" s="206"/>
      <c r="BO47" s="206"/>
      <c r="BP47" s="206"/>
      <c r="BQ47" s="206"/>
      <c r="BR47" s="206"/>
      <c r="BS47" s="206"/>
      <c r="BT47" s="206"/>
      <c r="BU47" s="206"/>
      <c r="BV47" s="206"/>
      <c r="BW47" s="206"/>
      <c r="BX47" s="206"/>
      <c r="BY47" s="206"/>
      <c r="BZ47" s="206"/>
      <c r="CA47" s="206"/>
      <c r="CB47" s="206"/>
      <c r="CC47" s="206"/>
      <c r="CD47" s="206"/>
      <c r="CE47" s="206"/>
      <c r="CF47" s="206"/>
      <c r="CG47" s="206"/>
      <c r="CH47" s="206"/>
      <c r="CI47" s="206"/>
      <c r="CJ47" s="206"/>
      <c r="CK47" s="206"/>
      <c r="CL47" s="206"/>
    </row>
    <row r="48" s="122" customFormat="1" ht="100" customHeight="1" spans="1:90">
      <c r="A48" s="156" t="s">
        <v>58</v>
      </c>
      <c r="B48" s="148" t="s">
        <v>154</v>
      </c>
      <c r="C48" s="148"/>
      <c r="D48" s="148"/>
      <c r="E48" s="149"/>
      <c r="F48" s="149"/>
      <c r="G48" s="149"/>
      <c r="H48" s="149"/>
      <c r="I48" s="149"/>
      <c r="J48" s="148"/>
      <c r="K48" s="178"/>
      <c r="L48" s="178"/>
      <c r="M48" s="178"/>
      <c r="N48" s="178"/>
      <c r="O48" s="178"/>
      <c r="P48" s="178"/>
      <c r="Q48" s="178"/>
      <c r="R48" s="178"/>
      <c r="S48" s="178"/>
      <c r="T48" s="178"/>
      <c r="U48" s="178"/>
      <c r="V48" s="178"/>
      <c r="W48" s="184"/>
      <c r="X48" s="184"/>
      <c r="Y48" s="184"/>
      <c r="Z48" s="184"/>
      <c r="AA48" s="190"/>
      <c r="AB48" s="190"/>
      <c r="AC48" s="190"/>
      <c r="AD48" s="190"/>
      <c r="AE48" s="190"/>
      <c r="AF48" s="190"/>
      <c r="AG48" s="190"/>
      <c r="AH48" s="206"/>
      <c r="AI48" s="206"/>
      <c r="AJ48" s="206"/>
      <c r="AK48" s="206"/>
      <c r="AL48" s="206"/>
      <c r="AM48" s="206"/>
      <c r="AN48" s="206"/>
      <c r="AO48" s="206"/>
      <c r="AP48" s="206"/>
      <c r="AQ48" s="206"/>
      <c r="AR48" s="206"/>
      <c r="AS48" s="206"/>
      <c r="AT48" s="206"/>
      <c r="AU48" s="206"/>
      <c r="AV48" s="206"/>
      <c r="AW48" s="206"/>
      <c r="AX48" s="206"/>
      <c r="AY48" s="206"/>
      <c r="AZ48" s="206"/>
      <c r="BA48" s="206"/>
      <c r="BB48" s="206"/>
      <c r="BC48" s="206"/>
      <c r="BD48" s="206"/>
      <c r="BE48" s="206"/>
      <c r="BF48" s="206"/>
      <c r="BG48" s="206"/>
      <c r="BH48" s="206"/>
      <c r="BI48" s="206"/>
      <c r="BJ48" s="206"/>
      <c r="BK48" s="206"/>
      <c r="BL48" s="206"/>
      <c r="BM48" s="206"/>
      <c r="BN48" s="206"/>
      <c r="BO48" s="206"/>
      <c r="BP48" s="206"/>
      <c r="BQ48" s="206"/>
      <c r="BR48" s="206"/>
      <c r="BS48" s="206"/>
      <c r="BT48" s="206"/>
      <c r="BU48" s="206"/>
      <c r="BV48" s="206"/>
      <c r="BW48" s="206"/>
      <c r="BX48" s="206"/>
      <c r="BY48" s="206"/>
      <c r="BZ48" s="206"/>
      <c r="CA48" s="206"/>
      <c r="CB48" s="206"/>
      <c r="CC48" s="206"/>
      <c r="CD48" s="206"/>
      <c r="CE48" s="206"/>
      <c r="CF48" s="206"/>
      <c r="CG48" s="206"/>
      <c r="CH48" s="206"/>
      <c r="CI48" s="206"/>
      <c r="CJ48" s="206"/>
      <c r="CK48" s="206"/>
      <c r="CL48" s="206"/>
    </row>
    <row r="49" s="122" customFormat="1" ht="100" customHeight="1" spans="1:90">
      <c r="A49" s="156" t="s">
        <v>58</v>
      </c>
      <c r="B49" s="148" t="s">
        <v>155</v>
      </c>
      <c r="C49" s="148"/>
      <c r="D49" s="148"/>
      <c r="E49" s="149"/>
      <c r="F49" s="149"/>
      <c r="G49" s="149"/>
      <c r="H49" s="149"/>
      <c r="I49" s="149"/>
      <c r="J49" s="148"/>
      <c r="K49" s="178"/>
      <c r="L49" s="178"/>
      <c r="M49" s="178"/>
      <c r="N49" s="178"/>
      <c r="O49" s="178"/>
      <c r="P49" s="178"/>
      <c r="Q49" s="178"/>
      <c r="R49" s="178"/>
      <c r="S49" s="178"/>
      <c r="T49" s="178"/>
      <c r="U49" s="178"/>
      <c r="V49" s="178"/>
      <c r="W49" s="184"/>
      <c r="X49" s="184"/>
      <c r="Y49" s="184"/>
      <c r="Z49" s="184"/>
      <c r="AA49" s="190"/>
      <c r="AB49" s="190"/>
      <c r="AC49" s="190"/>
      <c r="AD49" s="190"/>
      <c r="AE49" s="190"/>
      <c r="AF49" s="190"/>
      <c r="AG49" s="190"/>
      <c r="AH49" s="206"/>
      <c r="AI49" s="206"/>
      <c r="AJ49" s="206"/>
      <c r="AK49" s="206"/>
      <c r="AL49" s="206"/>
      <c r="AM49" s="206"/>
      <c r="AN49" s="206"/>
      <c r="AO49" s="206"/>
      <c r="AP49" s="206"/>
      <c r="AQ49" s="206"/>
      <c r="AR49" s="206"/>
      <c r="AS49" s="206"/>
      <c r="AT49" s="206"/>
      <c r="AU49" s="206"/>
      <c r="AV49" s="206"/>
      <c r="AW49" s="206"/>
      <c r="AX49" s="206"/>
      <c r="AY49" s="206"/>
      <c r="AZ49" s="206"/>
      <c r="BA49" s="206"/>
      <c r="BB49" s="206"/>
      <c r="BC49" s="206"/>
      <c r="BD49" s="206"/>
      <c r="BE49" s="206"/>
      <c r="BF49" s="206"/>
      <c r="BG49" s="206"/>
      <c r="BH49" s="206"/>
      <c r="BI49" s="206"/>
      <c r="BJ49" s="206"/>
      <c r="BK49" s="206"/>
      <c r="BL49" s="206"/>
      <c r="BM49" s="206"/>
      <c r="BN49" s="206"/>
      <c r="BO49" s="206"/>
      <c r="BP49" s="206"/>
      <c r="BQ49" s="206"/>
      <c r="BR49" s="206"/>
      <c r="BS49" s="206"/>
      <c r="BT49" s="206"/>
      <c r="BU49" s="206"/>
      <c r="BV49" s="206"/>
      <c r="BW49" s="206"/>
      <c r="BX49" s="206"/>
      <c r="BY49" s="206"/>
      <c r="BZ49" s="206"/>
      <c r="CA49" s="206"/>
      <c r="CB49" s="206"/>
      <c r="CC49" s="206"/>
      <c r="CD49" s="206"/>
      <c r="CE49" s="206"/>
      <c r="CF49" s="206"/>
      <c r="CG49" s="206"/>
      <c r="CH49" s="206"/>
      <c r="CI49" s="206"/>
      <c r="CJ49" s="206"/>
      <c r="CK49" s="206"/>
      <c r="CL49" s="206"/>
    </row>
    <row r="50" s="122" customFormat="1" ht="100" customHeight="1" spans="1:90">
      <c r="A50" s="156" t="s">
        <v>41</v>
      </c>
      <c r="B50" s="148" t="s">
        <v>156</v>
      </c>
      <c r="C50" s="148"/>
      <c r="D50" s="148"/>
      <c r="E50" s="149"/>
      <c r="F50" s="149"/>
      <c r="G50" s="149"/>
      <c r="H50" s="149"/>
      <c r="I50" s="149"/>
      <c r="J50" s="148"/>
      <c r="K50" s="178">
        <f t="shared" ref="K50:V50" si="15">K51+K53+K54+K55+K56</f>
        <v>0</v>
      </c>
      <c r="L50" s="178">
        <f t="shared" si="15"/>
        <v>1300</v>
      </c>
      <c r="M50" s="178">
        <f t="shared" si="15"/>
        <v>0</v>
      </c>
      <c r="N50" s="178">
        <f t="shared" si="15"/>
        <v>250</v>
      </c>
      <c r="O50" s="178">
        <f t="shared" si="15"/>
        <v>0</v>
      </c>
      <c r="P50" s="178">
        <f t="shared" si="15"/>
        <v>250</v>
      </c>
      <c r="Q50" s="178">
        <f t="shared" si="15"/>
        <v>0</v>
      </c>
      <c r="R50" s="178">
        <f t="shared" si="15"/>
        <v>0</v>
      </c>
      <c r="S50" s="178">
        <f t="shared" si="15"/>
        <v>0</v>
      </c>
      <c r="T50" s="178">
        <f t="shared" si="15"/>
        <v>0</v>
      </c>
      <c r="U50" s="178">
        <f t="shared" si="15"/>
        <v>0</v>
      </c>
      <c r="V50" s="178">
        <f t="shared" si="15"/>
        <v>0</v>
      </c>
      <c r="W50" s="184"/>
      <c r="X50" s="184"/>
      <c r="Y50" s="184"/>
      <c r="Z50" s="184"/>
      <c r="AA50" s="190"/>
      <c r="AB50" s="190"/>
      <c r="AC50" s="190"/>
      <c r="AD50" s="190"/>
      <c r="AE50" s="190"/>
      <c r="AF50" s="190"/>
      <c r="AG50" s="190"/>
      <c r="AH50" s="206"/>
      <c r="AI50" s="206"/>
      <c r="AJ50" s="206"/>
      <c r="AK50" s="206"/>
      <c r="AL50" s="206"/>
      <c r="AM50" s="206"/>
      <c r="AN50" s="206"/>
      <c r="AO50" s="206"/>
      <c r="AP50" s="206"/>
      <c r="AQ50" s="206"/>
      <c r="AR50" s="206"/>
      <c r="AS50" s="206"/>
      <c r="AT50" s="206"/>
      <c r="AU50" s="206"/>
      <c r="AV50" s="206"/>
      <c r="AW50" s="206"/>
      <c r="AX50" s="206"/>
      <c r="AY50" s="206"/>
      <c r="AZ50" s="206"/>
      <c r="BA50" s="206"/>
      <c r="BB50" s="206"/>
      <c r="BC50" s="206"/>
      <c r="BD50" s="206"/>
      <c r="BE50" s="206"/>
      <c r="BF50" s="206"/>
      <c r="BG50" s="206"/>
      <c r="BH50" s="206"/>
      <c r="BI50" s="206"/>
      <c r="BJ50" s="206"/>
      <c r="BK50" s="206"/>
      <c r="BL50" s="206"/>
      <c r="BM50" s="206"/>
      <c r="BN50" s="206"/>
      <c r="BO50" s="206"/>
      <c r="BP50" s="206"/>
      <c r="BQ50" s="206"/>
      <c r="BR50" s="206"/>
      <c r="BS50" s="206"/>
      <c r="BT50" s="206"/>
      <c r="BU50" s="206"/>
      <c r="BV50" s="206"/>
      <c r="BW50" s="206"/>
      <c r="BX50" s="206"/>
      <c r="BY50" s="206"/>
      <c r="BZ50" s="206"/>
      <c r="CA50" s="206"/>
      <c r="CB50" s="206"/>
      <c r="CC50" s="206"/>
      <c r="CD50" s="206"/>
      <c r="CE50" s="206"/>
      <c r="CF50" s="206"/>
      <c r="CG50" s="206"/>
      <c r="CH50" s="206"/>
      <c r="CI50" s="206"/>
      <c r="CJ50" s="206"/>
      <c r="CK50" s="206"/>
      <c r="CL50" s="206"/>
    </row>
    <row r="51" s="122" customFormat="1" ht="100" customHeight="1" spans="1:90">
      <c r="A51" s="156" t="s">
        <v>58</v>
      </c>
      <c r="B51" s="148" t="s">
        <v>157</v>
      </c>
      <c r="C51" s="148"/>
      <c r="D51" s="148"/>
      <c r="E51" s="149"/>
      <c r="F51" s="149"/>
      <c r="G51" s="149"/>
      <c r="H51" s="149"/>
      <c r="I51" s="149"/>
      <c r="J51" s="148"/>
      <c r="K51" s="178">
        <f t="shared" ref="K51:V51" si="16">SUM(K52)</f>
        <v>0</v>
      </c>
      <c r="L51" s="178">
        <f t="shared" si="16"/>
        <v>1300</v>
      </c>
      <c r="M51" s="178">
        <f t="shared" si="16"/>
        <v>0</v>
      </c>
      <c r="N51" s="178">
        <f t="shared" si="16"/>
        <v>250</v>
      </c>
      <c r="O51" s="178">
        <f t="shared" si="16"/>
        <v>0</v>
      </c>
      <c r="P51" s="178">
        <f t="shared" si="16"/>
        <v>250</v>
      </c>
      <c r="Q51" s="178">
        <f t="shared" si="16"/>
        <v>0</v>
      </c>
      <c r="R51" s="178">
        <f t="shared" si="16"/>
        <v>0</v>
      </c>
      <c r="S51" s="178">
        <f t="shared" si="16"/>
        <v>0</v>
      </c>
      <c r="T51" s="178">
        <f t="shared" si="16"/>
        <v>0</v>
      </c>
      <c r="U51" s="178">
        <f t="shared" si="16"/>
        <v>0</v>
      </c>
      <c r="V51" s="178">
        <f t="shared" si="16"/>
        <v>0</v>
      </c>
      <c r="W51" s="184"/>
      <c r="X51" s="184"/>
      <c r="Y51" s="184"/>
      <c r="Z51" s="184"/>
      <c r="AA51" s="190"/>
      <c r="AB51" s="190"/>
      <c r="AC51" s="190"/>
      <c r="AD51" s="190"/>
      <c r="AE51" s="190"/>
      <c r="AF51" s="190"/>
      <c r="AG51" s="190"/>
      <c r="AH51" s="206"/>
      <c r="AI51" s="206"/>
      <c r="AJ51" s="206"/>
      <c r="AK51" s="206"/>
      <c r="AL51" s="206"/>
      <c r="AM51" s="206"/>
      <c r="AN51" s="206"/>
      <c r="AO51" s="206"/>
      <c r="AP51" s="206"/>
      <c r="AQ51" s="206"/>
      <c r="AR51" s="206"/>
      <c r="AS51" s="206"/>
      <c r="AT51" s="206"/>
      <c r="AU51" s="206"/>
      <c r="AV51" s="206"/>
      <c r="AW51" s="206"/>
      <c r="AX51" s="206"/>
      <c r="AY51" s="206"/>
      <c r="AZ51" s="206"/>
      <c r="BA51" s="206"/>
      <c r="BB51" s="206"/>
      <c r="BC51" s="206"/>
      <c r="BD51" s="206"/>
      <c r="BE51" s="206"/>
      <c r="BF51" s="206"/>
      <c r="BG51" s="206"/>
      <c r="BH51" s="206"/>
      <c r="BI51" s="206"/>
      <c r="BJ51" s="206"/>
      <c r="BK51" s="206"/>
      <c r="BL51" s="206"/>
      <c r="BM51" s="206"/>
      <c r="BN51" s="206"/>
      <c r="BO51" s="206"/>
      <c r="BP51" s="206"/>
      <c r="BQ51" s="206"/>
      <c r="BR51" s="206"/>
      <c r="BS51" s="206"/>
      <c r="BT51" s="206"/>
      <c r="BU51" s="206"/>
      <c r="BV51" s="206"/>
      <c r="BW51" s="206"/>
      <c r="BX51" s="206"/>
      <c r="BY51" s="206"/>
      <c r="BZ51" s="206"/>
      <c r="CA51" s="206"/>
      <c r="CB51" s="206"/>
      <c r="CC51" s="206"/>
      <c r="CD51" s="206"/>
      <c r="CE51" s="206"/>
      <c r="CF51" s="206"/>
      <c r="CG51" s="206"/>
      <c r="CH51" s="206"/>
      <c r="CI51" s="206"/>
      <c r="CJ51" s="206"/>
      <c r="CK51" s="206"/>
      <c r="CL51" s="206"/>
    </row>
    <row r="52" s="124" customFormat="1" ht="168.75" spans="1:91">
      <c r="A52" s="151">
        <v>15</v>
      </c>
      <c r="B52" s="152" t="s">
        <v>158</v>
      </c>
      <c r="C52" s="161">
        <v>2025</v>
      </c>
      <c r="D52" s="167" t="s">
        <v>159</v>
      </c>
      <c r="E52" s="152" t="s">
        <v>40</v>
      </c>
      <c r="F52" s="152" t="s">
        <v>160</v>
      </c>
      <c r="G52" s="152" t="s">
        <v>47</v>
      </c>
      <c r="H52" s="152" t="s">
        <v>48</v>
      </c>
      <c r="I52" s="152" t="s">
        <v>49</v>
      </c>
      <c r="J52" s="167" t="s">
        <v>161</v>
      </c>
      <c r="K52" s="175"/>
      <c r="L52" s="175">
        <v>1300</v>
      </c>
      <c r="M52" s="175"/>
      <c r="N52" s="175">
        <v>250</v>
      </c>
      <c r="O52" s="152"/>
      <c r="P52" s="175">
        <v>250</v>
      </c>
      <c r="Q52" s="175"/>
      <c r="R52" s="175"/>
      <c r="S52" s="175"/>
      <c r="T52" s="175"/>
      <c r="U52" s="175"/>
      <c r="V52" s="175"/>
      <c r="W52" s="152" t="s">
        <v>72</v>
      </c>
      <c r="X52" s="152" t="s">
        <v>54</v>
      </c>
      <c r="Y52" s="152" t="s">
        <v>72</v>
      </c>
      <c r="Z52" s="152" t="s">
        <v>54</v>
      </c>
      <c r="AA52" s="152" t="s">
        <v>55</v>
      </c>
      <c r="AB52" s="167" t="s">
        <v>162</v>
      </c>
      <c r="AC52" s="167" t="s">
        <v>163</v>
      </c>
      <c r="AD52" s="175" t="s">
        <v>402</v>
      </c>
      <c r="AE52" s="152" t="s">
        <v>403</v>
      </c>
      <c r="AF52" s="152" t="s">
        <v>367</v>
      </c>
      <c r="AH52" s="134"/>
      <c r="AI52" s="134"/>
      <c r="AJ52" s="134"/>
      <c r="AK52" s="134"/>
      <c r="AL52" s="134"/>
      <c r="AM52" s="134"/>
      <c r="AN52" s="134"/>
      <c r="AO52" s="134"/>
      <c r="AP52" s="134"/>
      <c r="AQ52" s="134"/>
      <c r="AR52" s="134"/>
      <c r="AS52" s="134"/>
      <c r="AT52" s="134"/>
      <c r="AU52" s="134"/>
      <c r="AV52" s="134"/>
      <c r="AW52" s="134"/>
      <c r="AX52" s="134"/>
      <c r="AY52" s="134"/>
      <c r="AZ52" s="134"/>
      <c r="BA52" s="134"/>
      <c r="BB52" s="134"/>
      <c r="BC52" s="134"/>
      <c r="BD52" s="134"/>
      <c r="BE52" s="134"/>
      <c r="BF52" s="134"/>
      <c r="BG52" s="134"/>
      <c r="BH52" s="134"/>
      <c r="BI52" s="134"/>
      <c r="BJ52" s="134"/>
      <c r="BK52" s="134"/>
      <c r="BL52" s="134"/>
      <c r="BM52" s="134"/>
      <c r="BN52" s="134"/>
      <c r="BO52" s="134"/>
      <c r="BP52" s="134"/>
      <c r="BQ52" s="134"/>
      <c r="BR52" s="134"/>
      <c r="BS52" s="134"/>
      <c r="BT52" s="134"/>
      <c r="BU52" s="134"/>
      <c r="BV52" s="134"/>
      <c r="BW52" s="134"/>
      <c r="BX52" s="134"/>
      <c r="BY52" s="134"/>
      <c r="BZ52" s="134"/>
      <c r="CA52" s="134"/>
      <c r="CB52" s="134"/>
      <c r="CC52" s="134"/>
      <c r="CD52" s="134"/>
      <c r="CE52" s="134"/>
      <c r="CF52" s="134"/>
      <c r="CG52" s="134"/>
      <c r="CH52" s="134"/>
      <c r="CI52" s="134"/>
      <c r="CJ52" s="134"/>
      <c r="CK52" s="134"/>
      <c r="CL52" s="134"/>
      <c r="CM52" s="213"/>
    </row>
    <row r="53" s="122" customFormat="1" ht="100" customHeight="1" spans="1:90">
      <c r="A53" s="156" t="s">
        <v>58</v>
      </c>
      <c r="B53" s="148" t="s">
        <v>164</v>
      </c>
      <c r="C53" s="148"/>
      <c r="D53" s="148"/>
      <c r="E53" s="149"/>
      <c r="F53" s="149"/>
      <c r="G53" s="149"/>
      <c r="H53" s="149"/>
      <c r="I53" s="149"/>
      <c r="J53" s="148"/>
      <c r="K53" s="178"/>
      <c r="L53" s="178"/>
      <c r="M53" s="178"/>
      <c r="N53" s="178"/>
      <c r="O53" s="178"/>
      <c r="P53" s="178"/>
      <c r="Q53" s="178"/>
      <c r="R53" s="178"/>
      <c r="S53" s="178"/>
      <c r="T53" s="178"/>
      <c r="U53" s="178"/>
      <c r="V53" s="178"/>
      <c r="W53" s="184"/>
      <c r="X53" s="184"/>
      <c r="Y53" s="184"/>
      <c r="Z53" s="184"/>
      <c r="AA53" s="190"/>
      <c r="AB53" s="190"/>
      <c r="AC53" s="190"/>
      <c r="AD53" s="190"/>
      <c r="AE53" s="190"/>
      <c r="AF53" s="190"/>
      <c r="AG53" s="190"/>
      <c r="AH53" s="206"/>
      <c r="AI53" s="206"/>
      <c r="AJ53" s="206"/>
      <c r="AK53" s="206"/>
      <c r="AL53" s="206"/>
      <c r="AM53" s="206"/>
      <c r="AN53" s="206"/>
      <c r="AO53" s="206"/>
      <c r="AP53" s="206"/>
      <c r="AQ53" s="206"/>
      <c r="AR53" s="206"/>
      <c r="AS53" s="206"/>
      <c r="AT53" s="206"/>
      <c r="AU53" s="206"/>
      <c r="AV53" s="206"/>
      <c r="AW53" s="206"/>
      <c r="AX53" s="206"/>
      <c r="AY53" s="206"/>
      <c r="AZ53" s="206"/>
      <c r="BA53" s="206"/>
      <c r="BB53" s="206"/>
      <c r="BC53" s="206"/>
      <c r="BD53" s="206"/>
      <c r="BE53" s="206"/>
      <c r="BF53" s="206"/>
      <c r="BG53" s="206"/>
      <c r="BH53" s="206"/>
      <c r="BI53" s="206"/>
      <c r="BJ53" s="206"/>
      <c r="BK53" s="206"/>
      <c r="BL53" s="206"/>
      <c r="BM53" s="206"/>
      <c r="BN53" s="206"/>
      <c r="BO53" s="206"/>
      <c r="BP53" s="206"/>
      <c r="BQ53" s="206"/>
      <c r="BR53" s="206"/>
      <c r="BS53" s="206"/>
      <c r="BT53" s="206"/>
      <c r="BU53" s="206"/>
      <c r="BV53" s="206"/>
      <c r="BW53" s="206"/>
      <c r="BX53" s="206"/>
      <c r="BY53" s="206"/>
      <c r="BZ53" s="206"/>
      <c r="CA53" s="206"/>
      <c r="CB53" s="206"/>
      <c r="CC53" s="206"/>
      <c r="CD53" s="206"/>
      <c r="CE53" s="206"/>
      <c r="CF53" s="206"/>
      <c r="CG53" s="206"/>
      <c r="CH53" s="206"/>
      <c r="CI53" s="206"/>
      <c r="CJ53" s="206"/>
      <c r="CK53" s="206"/>
      <c r="CL53" s="206"/>
    </row>
    <row r="54" s="122" customFormat="1" ht="100" customHeight="1" spans="1:90">
      <c r="A54" s="156" t="s">
        <v>58</v>
      </c>
      <c r="B54" s="148" t="s">
        <v>165</v>
      </c>
      <c r="C54" s="148"/>
      <c r="D54" s="148"/>
      <c r="E54" s="149"/>
      <c r="F54" s="149"/>
      <c r="G54" s="149"/>
      <c r="H54" s="149"/>
      <c r="I54" s="149"/>
      <c r="J54" s="148"/>
      <c r="K54" s="178"/>
      <c r="L54" s="178"/>
      <c r="M54" s="178"/>
      <c r="N54" s="178"/>
      <c r="O54" s="178"/>
      <c r="P54" s="178"/>
      <c r="Q54" s="178"/>
      <c r="R54" s="178"/>
      <c r="S54" s="178"/>
      <c r="T54" s="178"/>
      <c r="U54" s="178"/>
      <c r="V54" s="178"/>
      <c r="W54" s="184"/>
      <c r="X54" s="184"/>
      <c r="Y54" s="184"/>
      <c r="Z54" s="184"/>
      <c r="AA54" s="190"/>
      <c r="AB54" s="190"/>
      <c r="AC54" s="190"/>
      <c r="AD54" s="190"/>
      <c r="AE54" s="190"/>
      <c r="AF54" s="190"/>
      <c r="AG54" s="190"/>
      <c r="AH54" s="206"/>
      <c r="AI54" s="206"/>
      <c r="AJ54" s="206"/>
      <c r="AK54" s="206"/>
      <c r="AL54" s="206"/>
      <c r="AM54" s="206"/>
      <c r="AN54" s="206"/>
      <c r="AO54" s="206"/>
      <c r="AP54" s="206"/>
      <c r="AQ54" s="206"/>
      <c r="AR54" s="206"/>
      <c r="AS54" s="206"/>
      <c r="AT54" s="206"/>
      <c r="AU54" s="206"/>
      <c r="AV54" s="206"/>
      <c r="AW54" s="206"/>
      <c r="AX54" s="206"/>
      <c r="AY54" s="206"/>
      <c r="AZ54" s="206"/>
      <c r="BA54" s="206"/>
      <c r="BB54" s="206"/>
      <c r="BC54" s="206"/>
      <c r="BD54" s="206"/>
      <c r="BE54" s="206"/>
      <c r="BF54" s="206"/>
      <c r="BG54" s="206"/>
      <c r="BH54" s="206"/>
      <c r="BI54" s="206"/>
      <c r="BJ54" s="206"/>
      <c r="BK54" s="206"/>
      <c r="BL54" s="206"/>
      <c r="BM54" s="206"/>
      <c r="BN54" s="206"/>
      <c r="BO54" s="206"/>
      <c r="BP54" s="206"/>
      <c r="BQ54" s="206"/>
      <c r="BR54" s="206"/>
      <c r="BS54" s="206"/>
      <c r="BT54" s="206"/>
      <c r="BU54" s="206"/>
      <c r="BV54" s="206"/>
      <c r="BW54" s="206"/>
      <c r="BX54" s="206"/>
      <c r="BY54" s="206"/>
      <c r="BZ54" s="206"/>
      <c r="CA54" s="206"/>
      <c r="CB54" s="206"/>
      <c r="CC54" s="206"/>
      <c r="CD54" s="206"/>
      <c r="CE54" s="206"/>
      <c r="CF54" s="206"/>
      <c r="CG54" s="206"/>
      <c r="CH54" s="206"/>
      <c r="CI54" s="206"/>
      <c r="CJ54" s="206"/>
      <c r="CK54" s="206"/>
      <c r="CL54" s="206"/>
    </row>
    <row r="55" s="122" customFormat="1" ht="100" customHeight="1" spans="1:90">
      <c r="A55" s="156" t="s">
        <v>58</v>
      </c>
      <c r="B55" s="148" t="s">
        <v>166</v>
      </c>
      <c r="C55" s="148"/>
      <c r="D55" s="148"/>
      <c r="E55" s="149"/>
      <c r="F55" s="149"/>
      <c r="G55" s="149"/>
      <c r="H55" s="149"/>
      <c r="I55" s="149"/>
      <c r="J55" s="148"/>
      <c r="K55" s="178"/>
      <c r="L55" s="178"/>
      <c r="M55" s="178"/>
      <c r="N55" s="178"/>
      <c r="O55" s="178"/>
      <c r="P55" s="178"/>
      <c r="Q55" s="178"/>
      <c r="R55" s="178"/>
      <c r="S55" s="178"/>
      <c r="T55" s="178"/>
      <c r="U55" s="178"/>
      <c r="V55" s="178"/>
      <c r="W55" s="184"/>
      <c r="X55" s="184"/>
      <c r="Y55" s="184"/>
      <c r="Z55" s="184"/>
      <c r="AA55" s="190"/>
      <c r="AB55" s="190"/>
      <c r="AC55" s="190"/>
      <c r="AD55" s="190"/>
      <c r="AE55" s="190"/>
      <c r="AF55" s="190"/>
      <c r="AG55" s="190"/>
      <c r="AH55" s="206"/>
      <c r="AI55" s="206"/>
      <c r="AJ55" s="206"/>
      <c r="AK55" s="206"/>
      <c r="AL55" s="206"/>
      <c r="AM55" s="206"/>
      <c r="AN55" s="206"/>
      <c r="AO55" s="206"/>
      <c r="AP55" s="206"/>
      <c r="AQ55" s="206"/>
      <c r="AR55" s="206"/>
      <c r="AS55" s="206"/>
      <c r="AT55" s="206"/>
      <c r="AU55" s="206"/>
      <c r="AV55" s="206"/>
      <c r="AW55" s="206"/>
      <c r="AX55" s="206"/>
      <c r="AY55" s="206"/>
      <c r="AZ55" s="206"/>
      <c r="BA55" s="206"/>
      <c r="BB55" s="206"/>
      <c r="BC55" s="206"/>
      <c r="BD55" s="206"/>
      <c r="BE55" s="206"/>
      <c r="BF55" s="206"/>
      <c r="BG55" s="206"/>
      <c r="BH55" s="206"/>
      <c r="BI55" s="206"/>
      <c r="BJ55" s="206"/>
      <c r="BK55" s="206"/>
      <c r="BL55" s="206"/>
      <c r="BM55" s="206"/>
      <c r="BN55" s="206"/>
      <c r="BO55" s="206"/>
      <c r="BP55" s="206"/>
      <c r="BQ55" s="206"/>
      <c r="BR55" s="206"/>
      <c r="BS55" s="206"/>
      <c r="BT55" s="206"/>
      <c r="BU55" s="206"/>
      <c r="BV55" s="206"/>
      <c r="BW55" s="206"/>
      <c r="BX55" s="206"/>
      <c r="BY55" s="206"/>
      <c r="BZ55" s="206"/>
      <c r="CA55" s="206"/>
      <c r="CB55" s="206"/>
      <c r="CC55" s="206"/>
      <c r="CD55" s="206"/>
      <c r="CE55" s="206"/>
      <c r="CF55" s="206"/>
      <c r="CG55" s="206"/>
      <c r="CH55" s="206"/>
      <c r="CI55" s="206"/>
      <c r="CJ55" s="206"/>
      <c r="CK55" s="206"/>
      <c r="CL55" s="206"/>
    </row>
    <row r="56" s="122" customFormat="1" ht="100" customHeight="1" spans="1:90">
      <c r="A56" s="156" t="s">
        <v>58</v>
      </c>
      <c r="B56" s="148" t="s">
        <v>167</v>
      </c>
      <c r="C56" s="148"/>
      <c r="D56" s="148"/>
      <c r="E56" s="149"/>
      <c r="F56" s="149"/>
      <c r="G56" s="149"/>
      <c r="H56" s="149"/>
      <c r="I56" s="149"/>
      <c r="J56" s="148"/>
      <c r="K56" s="178"/>
      <c r="L56" s="178"/>
      <c r="M56" s="178"/>
      <c r="N56" s="178"/>
      <c r="O56" s="178"/>
      <c r="P56" s="178"/>
      <c r="Q56" s="178"/>
      <c r="R56" s="178"/>
      <c r="S56" s="178"/>
      <c r="T56" s="178"/>
      <c r="U56" s="178"/>
      <c r="V56" s="178"/>
      <c r="W56" s="184"/>
      <c r="X56" s="184"/>
      <c r="Y56" s="184"/>
      <c r="Z56" s="184"/>
      <c r="AA56" s="190"/>
      <c r="AB56" s="190"/>
      <c r="AC56" s="190"/>
      <c r="AD56" s="190"/>
      <c r="AE56" s="190"/>
      <c r="AF56" s="190"/>
      <c r="AG56" s="190"/>
      <c r="AH56" s="206"/>
      <c r="AI56" s="206"/>
      <c r="AJ56" s="206"/>
      <c r="AK56" s="206"/>
      <c r="AL56" s="206"/>
      <c r="AM56" s="206"/>
      <c r="AN56" s="206"/>
      <c r="AO56" s="206"/>
      <c r="AP56" s="206"/>
      <c r="AQ56" s="206"/>
      <c r="AR56" s="206"/>
      <c r="AS56" s="206"/>
      <c r="AT56" s="206"/>
      <c r="AU56" s="206"/>
      <c r="AV56" s="206"/>
      <c r="AW56" s="206"/>
      <c r="AX56" s="206"/>
      <c r="AY56" s="206"/>
      <c r="AZ56" s="206"/>
      <c r="BA56" s="206"/>
      <c r="BB56" s="206"/>
      <c r="BC56" s="206"/>
      <c r="BD56" s="206"/>
      <c r="BE56" s="206"/>
      <c r="BF56" s="206"/>
      <c r="BG56" s="206"/>
      <c r="BH56" s="206"/>
      <c r="BI56" s="206"/>
      <c r="BJ56" s="206"/>
      <c r="BK56" s="206"/>
      <c r="BL56" s="206"/>
      <c r="BM56" s="206"/>
      <c r="BN56" s="206"/>
      <c r="BO56" s="206"/>
      <c r="BP56" s="206"/>
      <c r="BQ56" s="206"/>
      <c r="BR56" s="206"/>
      <c r="BS56" s="206"/>
      <c r="BT56" s="206"/>
      <c r="BU56" s="206"/>
      <c r="BV56" s="206"/>
      <c r="BW56" s="206"/>
      <c r="BX56" s="206"/>
      <c r="BY56" s="206"/>
      <c r="BZ56" s="206"/>
      <c r="CA56" s="206"/>
      <c r="CB56" s="206"/>
      <c r="CC56" s="206"/>
      <c r="CD56" s="206"/>
      <c r="CE56" s="206"/>
      <c r="CF56" s="206"/>
      <c r="CG56" s="206"/>
      <c r="CH56" s="206"/>
      <c r="CI56" s="206"/>
      <c r="CJ56" s="206"/>
      <c r="CK56" s="206"/>
      <c r="CL56" s="206"/>
    </row>
    <row r="57" s="122" customFormat="1" ht="100" customHeight="1" spans="1:90">
      <c r="A57" s="147" t="s">
        <v>39</v>
      </c>
      <c r="B57" s="148" t="s">
        <v>168</v>
      </c>
      <c r="C57" s="148"/>
      <c r="D57" s="148"/>
      <c r="E57" s="149"/>
      <c r="F57" s="149"/>
      <c r="G57" s="149"/>
      <c r="H57" s="149"/>
      <c r="I57" s="149"/>
      <c r="J57" s="148"/>
      <c r="K57" s="178">
        <f t="shared" ref="K57:V57" si="17">K58+K62+K66+K69+K73</f>
        <v>0</v>
      </c>
      <c r="L57" s="178">
        <f t="shared" si="17"/>
        <v>0</v>
      </c>
      <c r="M57" s="178">
        <f t="shared" si="17"/>
        <v>0</v>
      </c>
      <c r="N57" s="178">
        <f t="shared" si="17"/>
        <v>100</v>
      </c>
      <c r="O57" s="178">
        <f t="shared" si="17"/>
        <v>60</v>
      </c>
      <c r="P57" s="178">
        <f t="shared" si="17"/>
        <v>40</v>
      </c>
      <c r="Q57" s="178">
        <f t="shared" si="17"/>
        <v>0</v>
      </c>
      <c r="R57" s="178">
        <f t="shared" si="17"/>
        <v>0</v>
      </c>
      <c r="S57" s="178">
        <f t="shared" si="17"/>
        <v>0</v>
      </c>
      <c r="T57" s="178">
        <f t="shared" si="17"/>
        <v>0</v>
      </c>
      <c r="U57" s="178">
        <f t="shared" si="17"/>
        <v>0</v>
      </c>
      <c r="V57" s="178">
        <f t="shared" si="17"/>
        <v>0</v>
      </c>
      <c r="W57" s="184"/>
      <c r="X57" s="184"/>
      <c r="Y57" s="184"/>
      <c r="Z57" s="184"/>
      <c r="AA57" s="190"/>
      <c r="AB57" s="190"/>
      <c r="AC57" s="190"/>
      <c r="AD57" s="190"/>
      <c r="AE57" s="190"/>
      <c r="AF57" s="190"/>
      <c r="AG57" s="190"/>
      <c r="AH57" s="206"/>
      <c r="AI57" s="206"/>
      <c r="AJ57" s="206"/>
      <c r="AK57" s="206"/>
      <c r="AL57" s="206"/>
      <c r="AM57" s="206"/>
      <c r="AN57" s="206"/>
      <c r="AO57" s="206"/>
      <c r="AP57" s="206"/>
      <c r="AQ57" s="206"/>
      <c r="AR57" s="206"/>
      <c r="AS57" s="206"/>
      <c r="AT57" s="206"/>
      <c r="AU57" s="206"/>
      <c r="AV57" s="206"/>
      <c r="AW57" s="206"/>
      <c r="AX57" s="206"/>
      <c r="AY57" s="206"/>
      <c r="AZ57" s="206"/>
      <c r="BA57" s="206"/>
      <c r="BB57" s="206"/>
      <c r="BC57" s="206"/>
      <c r="BD57" s="206"/>
      <c r="BE57" s="206"/>
      <c r="BF57" s="206"/>
      <c r="BG57" s="206"/>
      <c r="BH57" s="206"/>
      <c r="BI57" s="206"/>
      <c r="BJ57" s="206"/>
      <c r="BK57" s="206"/>
      <c r="BL57" s="206"/>
      <c r="BM57" s="206"/>
      <c r="BN57" s="206"/>
      <c r="BO57" s="206"/>
      <c r="BP57" s="206"/>
      <c r="BQ57" s="206"/>
      <c r="BR57" s="206"/>
      <c r="BS57" s="206"/>
      <c r="BT57" s="206"/>
      <c r="BU57" s="206"/>
      <c r="BV57" s="206"/>
      <c r="BW57" s="206"/>
      <c r="BX57" s="206"/>
      <c r="BY57" s="206"/>
      <c r="BZ57" s="206"/>
      <c r="CA57" s="206"/>
      <c r="CB57" s="206"/>
      <c r="CC57" s="206"/>
      <c r="CD57" s="206"/>
      <c r="CE57" s="206"/>
      <c r="CF57" s="206"/>
      <c r="CG57" s="206"/>
      <c r="CH57" s="206"/>
      <c r="CI57" s="206"/>
      <c r="CJ57" s="206"/>
      <c r="CK57" s="206"/>
      <c r="CL57" s="206"/>
    </row>
    <row r="58" s="122" customFormat="1" ht="100" customHeight="1" spans="1:90">
      <c r="A58" s="147" t="s">
        <v>41</v>
      </c>
      <c r="B58" s="148" t="s">
        <v>169</v>
      </c>
      <c r="C58" s="148"/>
      <c r="D58" s="148"/>
      <c r="E58" s="149"/>
      <c r="F58" s="149"/>
      <c r="G58" s="149"/>
      <c r="H58" s="149"/>
      <c r="I58" s="149"/>
      <c r="J58" s="148"/>
      <c r="K58" s="178">
        <f t="shared" ref="K58:V58" si="18">K59+K61</f>
        <v>0</v>
      </c>
      <c r="L58" s="178">
        <f t="shared" si="18"/>
        <v>0</v>
      </c>
      <c r="M58" s="178">
        <f t="shared" si="18"/>
        <v>0</v>
      </c>
      <c r="N58" s="178">
        <f t="shared" si="18"/>
        <v>100</v>
      </c>
      <c r="O58" s="178">
        <f t="shared" si="18"/>
        <v>60</v>
      </c>
      <c r="P58" s="178">
        <f t="shared" si="18"/>
        <v>40</v>
      </c>
      <c r="Q58" s="178">
        <f t="shared" si="18"/>
        <v>0</v>
      </c>
      <c r="R58" s="178">
        <f t="shared" si="18"/>
        <v>0</v>
      </c>
      <c r="S58" s="178">
        <f t="shared" si="18"/>
        <v>0</v>
      </c>
      <c r="T58" s="178">
        <f t="shared" si="18"/>
        <v>0</v>
      </c>
      <c r="U58" s="178">
        <f t="shared" si="18"/>
        <v>0</v>
      </c>
      <c r="V58" s="178">
        <f t="shared" si="18"/>
        <v>0</v>
      </c>
      <c r="W58" s="184"/>
      <c r="X58" s="184"/>
      <c r="Y58" s="184"/>
      <c r="Z58" s="184"/>
      <c r="AA58" s="190"/>
      <c r="AB58" s="190"/>
      <c r="AC58" s="190"/>
      <c r="AD58" s="190"/>
      <c r="AE58" s="190"/>
      <c r="AF58" s="190"/>
      <c r="AG58" s="190"/>
      <c r="AH58" s="206"/>
      <c r="AI58" s="206"/>
      <c r="AJ58" s="206"/>
      <c r="AK58" s="206"/>
      <c r="AL58" s="206"/>
      <c r="AM58" s="206"/>
      <c r="AN58" s="206"/>
      <c r="AO58" s="206"/>
      <c r="AP58" s="206"/>
      <c r="AQ58" s="206"/>
      <c r="AR58" s="206"/>
      <c r="AS58" s="206"/>
      <c r="AT58" s="206"/>
      <c r="AU58" s="206"/>
      <c r="AV58" s="206"/>
      <c r="AW58" s="206"/>
      <c r="AX58" s="206"/>
      <c r="AY58" s="206"/>
      <c r="AZ58" s="206"/>
      <c r="BA58" s="206"/>
      <c r="BB58" s="206"/>
      <c r="BC58" s="206"/>
      <c r="BD58" s="206"/>
      <c r="BE58" s="206"/>
      <c r="BF58" s="206"/>
      <c r="BG58" s="206"/>
      <c r="BH58" s="206"/>
      <c r="BI58" s="206"/>
      <c r="BJ58" s="206"/>
      <c r="BK58" s="206"/>
      <c r="BL58" s="206"/>
      <c r="BM58" s="206"/>
      <c r="BN58" s="206"/>
      <c r="BO58" s="206"/>
      <c r="BP58" s="206"/>
      <c r="BQ58" s="206"/>
      <c r="BR58" s="206"/>
      <c r="BS58" s="206"/>
      <c r="BT58" s="206"/>
      <c r="BU58" s="206"/>
      <c r="BV58" s="206"/>
      <c r="BW58" s="206"/>
      <c r="BX58" s="206"/>
      <c r="BY58" s="206"/>
      <c r="BZ58" s="206"/>
      <c r="CA58" s="206"/>
      <c r="CB58" s="206"/>
      <c r="CC58" s="206"/>
      <c r="CD58" s="206"/>
      <c r="CE58" s="206"/>
      <c r="CF58" s="206"/>
      <c r="CG58" s="206"/>
      <c r="CH58" s="206"/>
      <c r="CI58" s="206"/>
      <c r="CJ58" s="206"/>
      <c r="CK58" s="206"/>
      <c r="CL58" s="206"/>
    </row>
    <row r="59" s="122" customFormat="1" ht="100" customHeight="1" spans="1:90">
      <c r="A59" s="156" t="s">
        <v>58</v>
      </c>
      <c r="B59" s="148" t="s">
        <v>170</v>
      </c>
      <c r="C59" s="148"/>
      <c r="D59" s="148"/>
      <c r="E59" s="149"/>
      <c r="F59" s="149"/>
      <c r="G59" s="149"/>
      <c r="H59" s="149"/>
      <c r="I59" s="149"/>
      <c r="J59" s="148"/>
      <c r="K59" s="178">
        <f t="shared" ref="K59:V59" si="19">SUM(K60)</f>
        <v>0</v>
      </c>
      <c r="L59" s="178">
        <f t="shared" si="19"/>
        <v>0</v>
      </c>
      <c r="M59" s="178">
        <f t="shared" si="19"/>
        <v>0</v>
      </c>
      <c r="N59" s="178">
        <f t="shared" si="19"/>
        <v>100</v>
      </c>
      <c r="O59" s="178">
        <f t="shared" si="19"/>
        <v>60</v>
      </c>
      <c r="P59" s="178">
        <f t="shared" si="19"/>
        <v>40</v>
      </c>
      <c r="Q59" s="178">
        <f t="shared" si="19"/>
        <v>0</v>
      </c>
      <c r="R59" s="178">
        <f t="shared" si="19"/>
        <v>0</v>
      </c>
      <c r="S59" s="178">
        <f t="shared" si="19"/>
        <v>0</v>
      </c>
      <c r="T59" s="178">
        <f t="shared" si="19"/>
        <v>0</v>
      </c>
      <c r="U59" s="178">
        <f t="shared" si="19"/>
        <v>0</v>
      </c>
      <c r="V59" s="178">
        <f t="shared" si="19"/>
        <v>0</v>
      </c>
      <c r="W59" s="184"/>
      <c r="X59" s="184"/>
      <c r="Y59" s="184"/>
      <c r="Z59" s="184"/>
      <c r="AA59" s="190"/>
      <c r="AB59" s="190"/>
      <c r="AC59" s="190"/>
      <c r="AD59" s="190"/>
      <c r="AE59" s="190"/>
      <c r="AF59" s="190"/>
      <c r="AG59" s="190"/>
      <c r="AH59" s="206"/>
      <c r="AI59" s="206"/>
      <c r="AJ59" s="206"/>
      <c r="AK59" s="206"/>
      <c r="AL59" s="206"/>
      <c r="AM59" s="206"/>
      <c r="AN59" s="206"/>
      <c r="AO59" s="206"/>
      <c r="AP59" s="206"/>
      <c r="AQ59" s="206"/>
      <c r="AR59" s="206"/>
      <c r="AS59" s="206"/>
      <c r="AT59" s="206"/>
      <c r="AU59" s="206"/>
      <c r="AV59" s="206"/>
      <c r="AW59" s="206"/>
      <c r="AX59" s="206"/>
      <c r="AY59" s="206"/>
      <c r="AZ59" s="206"/>
      <c r="BA59" s="206"/>
      <c r="BB59" s="206"/>
      <c r="BC59" s="206"/>
      <c r="BD59" s="206"/>
      <c r="BE59" s="206"/>
      <c r="BF59" s="206"/>
      <c r="BG59" s="206"/>
      <c r="BH59" s="206"/>
      <c r="BI59" s="206"/>
      <c r="BJ59" s="206"/>
      <c r="BK59" s="206"/>
      <c r="BL59" s="206"/>
      <c r="BM59" s="206"/>
      <c r="BN59" s="206"/>
      <c r="BO59" s="206"/>
      <c r="BP59" s="206"/>
      <c r="BQ59" s="206"/>
      <c r="BR59" s="206"/>
      <c r="BS59" s="206"/>
      <c r="BT59" s="206"/>
      <c r="BU59" s="206"/>
      <c r="BV59" s="206"/>
      <c r="BW59" s="206"/>
      <c r="BX59" s="206"/>
      <c r="BY59" s="206"/>
      <c r="BZ59" s="206"/>
      <c r="CA59" s="206"/>
      <c r="CB59" s="206"/>
      <c r="CC59" s="206"/>
      <c r="CD59" s="206"/>
      <c r="CE59" s="206"/>
      <c r="CF59" s="206"/>
      <c r="CG59" s="206"/>
      <c r="CH59" s="206"/>
      <c r="CI59" s="206"/>
      <c r="CJ59" s="206"/>
      <c r="CK59" s="206"/>
      <c r="CL59" s="206"/>
    </row>
    <row r="60" s="124" customFormat="1" ht="298" customHeight="1" spans="1:91">
      <c r="A60" s="151">
        <v>16</v>
      </c>
      <c r="B60" s="152" t="s">
        <v>171</v>
      </c>
      <c r="C60" s="161">
        <v>2025</v>
      </c>
      <c r="D60" s="167" t="s">
        <v>172</v>
      </c>
      <c r="E60" s="152" t="s">
        <v>168</v>
      </c>
      <c r="F60" s="152" t="s">
        <v>170</v>
      </c>
      <c r="G60" s="152" t="s">
        <v>47</v>
      </c>
      <c r="H60" s="152" t="s">
        <v>48</v>
      </c>
      <c r="I60" s="152" t="s">
        <v>49</v>
      </c>
      <c r="J60" s="167" t="s">
        <v>173</v>
      </c>
      <c r="K60" s="175"/>
      <c r="L60" s="175"/>
      <c r="M60" s="175"/>
      <c r="N60" s="175">
        <v>100</v>
      </c>
      <c r="O60" s="152">
        <v>60</v>
      </c>
      <c r="P60" s="175">
        <v>40</v>
      </c>
      <c r="Q60" s="175"/>
      <c r="R60" s="175"/>
      <c r="S60" s="175"/>
      <c r="T60" s="175"/>
      <c r="U60" s="175"/>
      <c r="V60" s="175"/>
      <c r="W60" s="152" t="s">
        <v>174</v>
      </c>
      <c r="X60" s="152" t="s">
        <v>175</v>
      </c>
      <c r="Y60" s="152" t="s">
        <v>174</v>
      </c>
      <c r="Z60" s="152" t="s">
        <v>175</v>
      </c>
      <c r="AA60" s="152" t="s">
        <v>176</v>
      </c>
      <c r="AB60" s="167" t="s">
        <v>177</v>
      </c>
      <c r="AC60" s="167" t="s">
        <v>178</v>
      </c>
      <c r="AD60" s="175" t="s">
        <v>402</v>
      </c>
      <c r="AE60" s="152" t="s">
        <v>403</v>
      </c>
      <c r="AF60" s="152" t="s">
        <v>367</v>
      </c>
      <c r="AH60" s="134"/>
      <c r="AI60" s="134"/>
      <c r="AJ60" s="134"/>
      <c r="AK60" s="134"/>
      <c r="AL60" s="134"/>
      <c r="AM60" s="134"/>
      <c r="AN60" s="134"/>
      <c r="AO60" s="134"/>
      <c r="AP60" s="134"/>
      <c r="AQ60" s="134"/>
      <c r="AR60" s="134"/>
      <c r="AS60" s="134"/>
      <c r="AT60" s="134"/>
      <c r="AU60" s="134"/>
      <c r="AV60" s="134"/>
      <c r="AW60" s="134"/>
      <c r="AX60" s="134"/>
      <c r="AY60" s="134"/>
      <c r="AZ60" s="134"/>
      <c r="BA60" s="134"/>
      <c r="BB60" s="134"/>
      <c r="BC60" s="134"/>
      <c r="BD60" s="134"/>
      <c r="BE60" s="134"/>
      <c r="BF60" s="134"/>
      <c r="BG60" s="134"/>
      <c r="BH60" s="134"/>
      <c r="BI60" s="134"/>
      <c r="BJ60" s="134"/>
      <c r="BK60" s="134"/>
      <c r="BL60" s="134"/>
      <c r="BM60" s="134"/>
      <c r="BN60" s="134"/>
      <c r="BO60" s="134"/>
      <c r="BP60" s="134"/>
      <c r="BQ60" s="134"/>
      <c r="BR60" s="134"/>
      <c r="BS60" s="134"/>
      <c r="BT60" s="134"/>
      <c r="BU60" s="134"/>
      <c r="BV60" s="134"/>
      <c r="BW60" s="134"/>
      <c r="BX60" s="134"/>
      <c r="BY60" s="134"/>
      <c r="BZ60" s="134"/>
      <c r="CA60" s="134"/>
      <c r="CB60" s="134"/>
      <c r="CC60" s="134"/>
      <c r="CD60" s="134"/>
      <c r="CE60" s="134"/>
      <c r="CF60" s="134"/>
      <c r="CG60" s="134"/>
      <c r="CH60" s="134"/>
      <c r="CI60" s="134"/>
      <c r="CJ60" s="134"/>
      <c r="CK60" s="134"/>
      <c r="CL60" s="134"/>
      <c r="CM60" s="213"/>
    </row>
    <row r="61" s="122" customFormat="1" ht="100" customHeight="1" spans="1:90">
      <c r="A61" s="156" t="s">
        <v>58</v>
      </c>
      <c r="B61" s="148" t="s">
        <v>179</v>
      </c>
      <c r="C61" s="148"/>
      <c r="D61" s="148"/>
      <c r="E61" s="149"/>
      <c r="F61" s="149"/>
      <c r="G61" s="149"/>
      <c r="H61" s="149"/>
      <c r="I61" s="149"/>
      <c r="J61" s="148"/>
      <c r="K61" s="178"/>
      <c r="L61" s="178"/>
      <c r="M61" s="178"/>
      <c r="N61" s="178"/>
      <c r="O61" s="178"/>
      <c r="P61" s="178"/>
      <c r="Q61" s="178"/>
      <c r="R61" s="178"/>
      <c r="S61" s="178"/>
      <c r="T61" s="178"/>
      <c r="U61" s="178"/>
      <c r="V61" s="178"/>
      <c r="W61" s="184"/>
      <c r="X61" s="184"/>
      <c r="Y61" s="184"/>
      <c r="Z61" s="184"/>
      <c r="AA61" s="190"/>
      <c r="AB61" s="190"/>
      <c r="AC61" s="190"/>
      <c r="AD61" s="190"/>
      <c r="AE61" s="190"/>
      <c r="AF61" s="190"/>
      <c r="AG61" s="190"/>
      <c r="AH61" s="206"/>
      <c r="AI61" s="206"/>
      <c r="AJ61" s="206"/>
      <c r="AK61" s="206"/>
      <c r="AL61" s="206"/>
      <c r="AM61" s="206"/>
      <c r="AN61" s="206"/>
      <c r="AO61" s="206"/>
      <c r="AP61" s="206"/>
      <c r="AQ61" s="206"/>
      <c r="AR61" s="206"/>
      <c r="AS61" s="206"/>
      <c r="AT61" s="206"/>
      <c r="AU61" s="206"/>
      <c r="AV61" s="206"/>
      <c r="AW61" s="206"/>
      <c r="AX61" s="206"/>
      <c r="AY61" s="206"/>
      <c r="AZ61" s="206"/>
      <c r="BA61" s="206"/>
      <c r="BB61" s="206"/>
      <c r="BC61" s="206"/>
      <c r="BD61" s="206"/>
      <c r="BE61" s="206"/>
      <c r="BF61" s="206"/>
      <c r="BG61" s="206"/>
      <c r="BH61" s="206"/>
      <c r="BI61" s="206"/>
      <c r="BJ61" s="206"/>
      <c r="BK61" s="206"/>
      <c r="BL61" s="206"/>
      <c r="BM61" s="206"/>
      <c r="BN61" s="206"/>
      <c r="BO61" s="206"/>
      <c r="BP61" s="206"/>
      <c r="BQ61" s="206"/>
      <c r="BR61" s="206"/>
      <c r="BS61" s="206"/>
      <c r="BT61" s="206"/>
      <c r="BU61" s="206"/>
      <c r="BV61" s="206"/>
      <c r="BW61" s="206"/>
      <c r="BX61" s="206"/>
      <c r="BY61" s="206"/>
      <c r="BZ61" s="206"/>
      <c r="CA61" s="206"/>
      <c r="CB61" s="206"/>
      <c r="CC61" s="206"/>
      <c r="CD61" s="206"/>
      <c r="CE61" s="206"/>
      <c r="CF61" s="206"/>
      <c r="CG61" s="206"/>
      <c r="CH61" s="206"/>
      <c r="CI61" s="206"/>
      <c r="CJ61" s="206"/>
      <c r="CK61" s="206"/>
      <c r="CL61" s="206"/>
    </row>
    <row r="62" s="122" customFormat="1" ht="100" customHeight="1" spans="1:90">
      <c r="A62" s="156" t="s">
        <v>41</v>
      </c>
      <c r="B62" s="148" t="s">
        <v>180</v>
      </c>
      <c r="C62" s="148"/>
      <c r="D62" s="148"/>
      <c r="E62" s="149"/>
      <c r="F62" s="149"/>
      <c r="G62" s="149"/>
      <c r="H62" s="149"/>
      <c r="I62" s="149"/>
      <c r="J62" s="148"/>
      <c r="K62" s="178">
        <f t="shared" ref="K62:V62" si="20">K63+K64+K65</f>
        <v>0</v>
      </c>
      <c r="L62" s="178">
        <f t="shared" si="20"/>
        <v>0</v>
      </c>
      <c r="M62" s="178">
        <f t="shared" si="20"/>
        <v>0</v>
      </c>
      <c r="N62" s="178">
        <f t="shared" si="20"/>
        <v>0</v>
      </c>
      <c r="O62" s="178">
        <f t="shared" si="20"/>
        <v>0</v>
      </c>
      <c r="P62" s="178">
        <f t="shared" si="20"/>
        <v>0</v>
      </c>
      <c r="Q62" s="178">
        <f t="shared" si="20"/>
        <v>0</v>
      </c>
      <c r="R62" s="178">
        <f t="shared" si="20"/>
        <v>0</v>
      </c>
      <c r="S62" s="178">
        <f t="shared" si="20"/>
        <v>0</v>
      </c>
      <c r="T62" s="178">
        <f t="shared" si="20"/>
        <v>0</v>
      </c>
      <c r="U62" s="178">
        <f t="shared" si="20"/>
        <v>0</v>
      </c>
      <c r="V62" s="178">
        <f t="shared" si="20"/>
        <v>0</v>
      </c>
      <c r="W62" s="184"/>
      <c r="X62" s="184"/>
      <c r="Y62" s="184"/>
      <c r="Z62" s="184"/>
      <c r="AA62" s="190"/>
      <c r="AB62" s="190"/>
      <c r="AC62" s="190"/>
      <c r="AD62" s="190"/>
      <c r="AE62" s="190"/>
      <c r="AF62" s="190"/>
      <c r="AG62" s="190"/>
      <c r="AH62" s="206"/>
      <c r="AI62" s="206"/>
      <c r="AJ62" s="206"/>
      <c r="AK62" s="206"/>
      <c r="AL62" s="206"/>
      <c r="AM62" s="206"/>
      <c r="AN62" s="206"/>
      <c r="AO62" s="206"/>
      <c r="AP62" s="206"/>
      <c r="AQ62" s="206"/>
      <c r="AR62" s="206"/>
      <c r="AS62" s="206"/>
      <c r="AT62" s="206"/>
      <c r="AU62" s="206"/>
      <c r="AV62" s="206"/>
      <c r="AW62" s="206"/>
      <c r="AX62" s="206"/>
      <c r="AY62" s="206"/>
      <c r="AZ62" s="206"/>
      <c r="BA62" s="206"/>
      <c r="BB62" s="206"/>
      <c r="BC62" s="206"/>
      <c r="BD62" s="206"/>
      <c r="BE62" s="206"/>
      <c r="BF62" s="206"/>
      <c r="BG62" s="206"/>
      <c r="BH62" s="206"/>
      <c r="BI62" s="206"/>
      <c r="BJ62" s="206"/>
      <c r="BK62" s="206"/>
      <c r="BL62" s="206"/>
      <c r="BM62" s="206"/>
      <c r="BN62" s="206"/>
      <c r="BO62" s="206"/>
      <c r="BP62" s="206"/>
      <c r="BQ62" s="206"/>
      <c r="BR62" s="206"/>
      <c r="BS62" s="206"/>
      <c r="BT62" s="206"/>
      <c r="BU62" s="206"/>
      <c r="BV62" s="206"/>
      <c r="BW62" s="206"/>
      <c r="BX62" s="206"/>
      <c r="BY62" s="206"/>
      <c r="BZ62" s="206"/>
      <c r="CA62" s="206"/>
      <c r="CB62" s="206"/>
      <c r="CC62" s="206"/>
      <c r="CD62" s="206"/>
      <c r="CE62" s="206"/>
      <c r="CF62" s="206"/>
      <c r="CG62" s="206"/>
      <c r="CH62" s="206"/>
      <c r="CI62" s="206"/>
      <c r="CJ62" s="206"/>
      <c r="CK62" s="206"/>
      <c r="CL62" s="206"/>
    </row>
    <row r="63" s="122" customFormat="1" ht="100" customHeight="1" spans="1:90">
      <c r="A63" s="156" t="s">
        <v>58</v>
      </c>
      <c r="B63" s="148" t="s">
        <v>181</v>
      </c>
      <c r="C63" s="148"/>
      <c r="D63" s="148"/>
      <c r="E63" s="149"/>
      <c r="F63" s="149"/>
      <c r="G63" s="149"/>
      <c r="H63" s="149"/>
      <c r="I63" s="149"/>
      <c r="J63" s="148"/>
      <c r="K63" s="178"/>
      <c r="L63" s="178"/>
      <c r="M63" s="178"/>
      <c r="N63" s="178"/>
      <c r="O63" s="178"/>
      <c r="P63" s="178"/>
      <c r="Q63" s="178"/>
      <c r="R63" s="178"/>
      <c r="S63" s="178"/>
      <c r="T63" s="178"/>
      <c r="U63" s="178"/>
      <c r="V63" s="178"/>
      <c r="W63" s="184"/>
      <c r="X63" s="184"/>
      <c r="Y63" s="184"/>
      <c r="Z63" s="184"/>
      <c r="AA63" s="190"/>
      <c r="AB63" s="190"/>
      <c r="AC63" s="190"/>
      <c r="AD63" s="190"/>
      <c r="AE63" s="190"/>
      <c r="AF63" s="190"/>
      <c r="AG63" s="190"/>
      <c r="AH63" s="206"/>
      <c r="AI63" s="206"/>
      <c r="AJ63" s="206"/>
      <c r="AK63" s="206"/>
      <c r="AL63" s="206"/>
      <c r="AM63" s="206"/>
      <c r="AN63" s="206"/>
      <c r="AO63" s="206"/>
      <c r="AP63" s="206"/>
      <c r="AQ63" s="206"/>
      <c r="AR63" s="206"/>
      <c r="AS63" s="206"/>
      <c r="AT63" s="206"/>
      <c r="AU63" s="206"/>
      <c r="AV63" s="206"/>
      <c r="AW63" s="206"/>
      <c r="AX63" s="206"/>
      <c r="AY63" s="206"/>
      <c r="AZ63" s="206"/>
      <c r="BA63" s="206"/>
      <c r="BB63" s="206"/>
      <c r="BC63" s="206"/>
      <c r="BD63" s="206"/>
      <c r="BE63" s="206"/>
      <c r="BF63" s="206"/>
      <c r="BG63" s="206"/>
      <c r="BH63" s="206"/>
      <c r="BI63" s="206"/>
      <c r="BJ63" s="206"/>
      <c r="BK63" s="206"/>
      <c r="BL63" s="206"/>
      <c r="BM63" s="206"/>
      <c r="BN63" s="206"/>
      <c r="BO63" s="206"/>
      <c r="BP63" s="206"/>
      <c r="BQ63" s="206"/>
      <c r="BR63" s="206"/>
      <c r="BS63" s="206"/>
      <c r="BT63" s="206"/>
      <c r="BU63" s="206"/>
      <c r="BV63" s="206"/>
      <c r="BW63" s="206"/>
      <c r="BX63" s="206"/>
      <c r="BY63" s="206"/>
      <c r="BZ63" s="206"/>
      <c r="CA63" s="206"/>
      <c r="CB63" s="206"/>
      <c r="CC63" s="206"/>
      <c r="CD63" s="206"/>
      <c r="CE63" s="206"/>
      <c r="CF63" s="206"/>
      <c r="CG63" s="206"/>
      <c r="CH63" s="206"/>
      <c r="CI63" s="206"/>
      <c r="CJ63" s="206"/>
      <c r="CK63" s="206"/>
      <c r="CL63" s="206"/>
    </row>
    <row r="64" s="122" customFormat="1" ht="100" customHeight="1" spans="1:90">
      <c r="A64" s="156" t="s">
        <v>58</v>
      </c>
      <c r="B64" s="148" t="s">
        <v>182</v>
      </c>
      <c r="C64" s="148"/>
      <c r="D64" s="148"/>
      <c r="E64" s="149"/>
      <c r="F64" s="149"/>
      <c r="G64" s="149"/>
      <c r="H64" s="149"/>
      <c r="I64" s="149"/>
      <c r="J64" s="148"/>
      <c r="K64" s="178"/>
      <c r="L64" s="178"/>
      <c r="M64" s="178"/>
      <c r="N64" s="178"/>
      <c r="O64" s="178"/>
      <c r="P64" s="178"/>
      <c r="Q64" s="178"/>
      <c r="R64" s="178"/>
      <c r="S64" s="178"/>
      <c r="T64" s="178"/>
      <c r="U64" s="178"/>
      <c r="V64" s="178"/>
      <c r="W64" s="184"/>
      <c r="X64" s="184"/>
      <c r="Y64" s="184"/>
      <c r="Z64" s="184"/>
      <c r="AA64" s="190"/>
      <c r="AB64" s="190"/>
      <c r="AC64" s="190"/>
      <c r="AD64" s="190"/>
      <c r="AE64" s="190"/>
      <c r="AF64" s="190"/>
      <c r="AG64" s="190"/>
      <c r="AH64" s="206"/>
      <c r="AI64" s="206"/>
      <c r="AJ64" s="206"/>
      <c r="AK64" s="206"/>
      <c r="AL64" s="206"/>
      <c r="AM64" s="206"/>
      <c r="AN64" s="206"/>
      <c r="AO64" s="206"/>
      <c r="AP64" s="206"/>
      <c r="AQ64" s="206"/>
      <c r="AR64" s="206"/>
      <c r="AS64" s="206"/>
      <c r="AT64" s="206"/>
      <c r="AU64" s="206"/>
      <c r="AV64" s="206"/>
      <c r="AW64" s="206"/>
      <c r="AX64" s="206"/>
      <c r="AY64" s="206"/>
      <c r="AZ64" s="206"/>
      <c r="BA64" s="206"/>
      <c r="BB64" s="206"/>
      <c r="BC64" s="206"/>
      <c r="BD64" s="206"/>
      <c r="BE64" s="206"/>
      <c r="BF64" s="206"/>
      <c r="BG64" s="206"/>
      <c r="BH64" s="206"/>
      <c r="BI64" s="206"/>
      <c r="BJ64" s="206"/>
      <c r="BK64" s="206"/>
      <c r="BL64" s="206"/>
      <c r="BM64" s="206"/>
      <c r="BN64" s="206"/>
      <c r="BO64" s="206"/>
      <c r="BP64" s="206"/>
      <c r="BQ64" s="206"/>
      <c r="BR64" s="206"/>
      <c r="BS64" s="206"/>
      <c r="BT64" s="206"/>
      <c r="BU64" s="206"/>
      <c r="BV64" s="206"/>
      <c r="BW64" s="206"/>
      <c r="BX64" s="206"/>
      <c r="BY64" s="206"/>
      <c r="BZ64" s="206"/>
      <c r="CA64" s="206"/>
      <c r="CB64" s="206"/>
      <c r="CC64" s="206"/>
      <c r="CD64" s="206"/>
      <c r="CE64" s="206"/>
      <c r="CF64" s="206"/>
      <c r="CG64" s="206"/>
      <c r="CH64" s="206"/>
      <c r="CI64" s="206"/>
      <c r="CJ64" s="206"/>
      <c r="CK64" s="206"/>
      <c r="CL64" s="206"/>
    </row>
    <row r="65" s="122" customFormat="1" ht="100" customHeight="1" spans="1:90">
      <c r="A65" s="156" t="s">
        <v>58</v>
      </c>
      <c r="B65" s="148" t="s">
        <v>183</v>
      </c>
      <c r="C65" s="148"/>
      <c r="D65" s="148"/>
      <c r="E65" s="149"/>
      <c r="F65" s="149"/>
      <c r="G65" s="149"/>
      <c r="H65" s="149"/>
      <c r="I65" s="149"/>
      <c r="J65" s="148"/>
      <c r="K65" s="178"/>
      <c r="L65" s="178"/>
      <c r="M65" s="178"/>
      <c r="N65" s="178"/>
      <c r="O65" s="178"/>
      <c r="P65" s="178"/>
      <c r="Q65" s="178"/>
      <c r="R65" s="178"/>
      <c r="S65" s="178"/>
      <c r="T65" s="178"/>
      <c r="U65" s="178"/>
      <c r="V65" s="178"/>
      <c r="W65" s="184"/>
      <c r="X65" s="184"/>
      <c r="Y65" s="184"/>
      <c r="Z65" s="184"/>
      <c r="AA65" s="190"/>
      <c r="AB65" s="190"/>
      <c r="AC65" s="190"/>
      <c r="AD65" s="190"/>
      <c r="AE65" s="190"/>
      <c r="AF65" s="190"/>
      <c r="AG65" s="190"/>
      <c r="AH65" s="206"/>
      <c r="AI65" s="206"/>
      <c r="AJ65" s="206"/>
      <c r="AK65" s="206"/>
      <c r="AL65" s="206"/>
      <c r="AM65" s="206"/>
      <c r="AN65" s="206"/>
      <c r="AO65" s="206"/>
      <c r="AP65" s="206"/>
      <c r="AQ65" s="206"/>
      <c r="AR65" s="206"/>
      <c r="AS65" s="206"/>
      <c r="AT65" s="206"/>
      <c r="AU65" s="206"/>
      <c r="AV65" s="206"/>
      <c r="AW65" s="206"/>
      <c r="AX65" s="206"/>
      <c r="AY65" s="206"/>
      <c r="AZ65" s="206"/>
      <c r="BA65" s="206"/>
      <c r="BB65" s="206"/>
      <c r="BC65" s="206"/>
      <c r="BD65" s="206"/>
      <c r="BE65" s="206"/>
      <c r="BF65" s="206"/>
      <c r="BG65" s="206"/>
      <c r="BH65" s="206"/>
      <c r="BI65" s="206"/>
      <c r="BJ65" s="206"/>
      <c r="BK65" s="206"/>
      <c r="BL65" s="206"/>
      <c r="BM65" s="206"/>
      <c r="BN65" s="206"/>
      <c r="BO65" s="206"/>
      <c r="BP65" s="206"/>
      <c r="BQ65" s="206"/>
      <c r="BR65" s="206"/>
      <c r="BS65" s="206"/>
      <c r="BT65" s="206"/>
      <c r="BU65" s="206"/>
      <c r="BV65" s="206"/>
      <c r="BW65" s="206"/>
      <c r="BX65" s="206"/>
      <c r="BY65" s="206"/>
      <c r="BZ65" s="206"/>
      <c r="CA65" s="206"/>
      <c r="CB65" s="206"/>
      <c r="CC65" s="206"/>
      <c r="CD65" s="206"/>
      <c r="CE65" s="206"/>
      <c r="CF65" s="206"/>
      <c r="CG65" s="206"/>
      <c r="CH65" s="206"/>
      <c r="CI65" s="206"/>
      <c r="CJ65" s="206"/>
      <c r="CK65" s="206"/>
      <c r="CL65" s="206"/>
    </row>
    <row r="66" s="122" customFormat="1" ht="100" customHeight="1" spans="1:90">
      <c r="A66" s="156" t="s">
        <v>41</v>
      </c>
      <c r="B66" s="148" t="s">
        <v>184</v>
      </c>
      <c r="C66" s="148"/>
      <c r="D66" s="148"/>
      <c r="E66" s="149"/>
      <c r="F66" s="149"/>
      <c r="G66" s="149"/>
      <c r="H66" s="149"/>
      <c r="I66" s="149"/>
      <c r="J66" s="148"/>
      <c r="K66" s="178">
        <f t="shared" ref="K66:V66" si="21">K67+K68</f>
        <v>0</v>
      </c>
      <c r="L66" s="178">
        <f t="shared" si="21"/>
        <v>0</v>
      </c>
      <c r="M66" s="178">
        <f t="shared" si="21"/>
        <v>0</v>
      </c>
      <c r="N66" s="178">
        <f t="shared" si="21"/>
        <v>0</v>
      </c>
      <c r="O66" s="178">
        <f t="shared" si="21"/>
        <v>0</v>
      </c>
      <c r="P66" s="178">
        <f t="shared" si="21"/>
        <v>0</v>
      </c>
      <c r="Q66" s="178">
        <f t="shared" si="21"/>
        <v>0</v>
      </c>
      <c r="R66" s="178">
        <f t="shared" si="21"/>
        <v>0</v>
      </c>
      <c r="S66" s="178">
        <f t="shared" si="21"/>
        <v>0</v>
      </c>
      <c r="T66" s="178">
        <f t="shared" si="21"/>
        <v>0</v>
      </c>
      <c r="U66" s="178">
        <f t="shared" si="21"/>
        <v>0</v>
      </c>
      <c r="V66" s="178">
        <f t="shared" si="21"/>
        <v>0</v>
      </c>
      <c r="W66" s="184"/>
      <c r="X66" s="184"/>
      <c r="Y66" s="184"/>
      <c r="Z66" s="184"/>
      <c r="AA66" s="190"/>
      <c r="AB66" s="190"/>
      <c r="AC66" s="190"/>
      <c r="AD66" s="190"/>
      <c r="AE66" s="190"/>
      <c r="AF66" s="190"/>
      <c r="AG66" s="190"/>
      <c r="AH66" s="206"/>
      <c r="AI66" s="206"/>
      <c r="AJ66" s="206"/>
      <c r="AK66" s="206"/>
      <c r="AL66" s="206"/>
      <c r="AM66" s="206"/>
      <c r="AN66" s="206"/>
      <c r="AO66" s="206"/>
      <c r="AP66" s="206"/>
      <c r="AQ66" s="206"/>
      <c r="AR66" s="206"/>
      <c r="AS66" s="206"/>
      <c r="AT66" s="206"/>
      <c r="AU66" s="206"/>
      <c r="AV66" s="206"/>
      <c r="AW66" s="206"/>
      <c r="AX66" s="206"/>
      <c r="AY66" s="206"/>
      <c r="AZ66" s="206"/>
      <c r="BA66" s="206"/>
      <c r="BB66" s="206"/>
      <c r="BC66" s="206"/>
      <c r="BD66" s="206"/>
      <c r="BE66" s="206"/>
      <c r="BF66" s="206"/>
      <c r="BG66" s="206"/>
      <c r="BH66" s="206"/>
      <c r="BI66" s="206"/>
      <c r="BJ66" s="206"/>
      <c r="BK66" s="206"/>
      <c r="BL66" s="206"/>
      <c r="BM66" s="206"/>
      <c r="BN66" s="206"/>
      <c r="BO66" s="206"/>
      <c r="BP66" s="206"/>
      <c r="BQ66" s="206"/>
      <c r="BR66" s="206"/>
      <c r="BS66" s="206"/>
      <c r="BT66" s="206"/>
      <c r="BU66" s="206"/>
      <c r="BV66" s="206"/>
      <c r="BW66" s="206"/>
      <c r="BX66" s="206"/>
      <c r="BY66" s="206"/>
      <c r="BZ66" s="206"/>
      <c r="CA66" s="206"/>
      <c r="CB66" s="206"/>
      <c r="CC66" s="206"/>
      <c r="CD66" s="206"/>
      <c r="CE66" s="206"/>
      <c r="CF66" s="206"/>
      <c r="CG66" s="206"/>
      <c r="CH66" s="206"/>
      <c r="CI66" s="206"/>
      <c r="CJ66" s="206"/>
      <c r="CK66" s="206"/>
      <c r="CL66" s="206"/>
    </row>
    <row r="67" s="122" customFormat="1" ht="100" customHeight="1" spans="1:90">
      <c r="A67" s="156" t="s">
        <v>58</v>
      </c>
      <c r="B67" s="148" t="s">
        <v>185</v>
      </c>
      <c r="C67" s="148"/>
      <c r="D67" s="148"/>
      <c r="E67" s="149"/>
      <c r="F67" s="149"/>
      <c r="G67" s="149"/>
      <c r="H67" s="149"/>
      <c r="I67" s="149"/>
      <c r="J67" s="148"/>
      <c r="K67" s="178"/>
      <c r="L67" s="178"/>
      <c r="M67" s="178"/>
      <c r="N67" s="178"/>
      <c r="O67" s="178"/>
      <c r="P67" s="178"/>
      <c r="Q67" s="178"/>
      <c r="R67" s="178"/>
      <c r="S67" s="178"/>
      <c r="T67" s="178"/>
      <c r="U67" s="178"/>
      <c r="V67" s="178"/>
      <c r="W67" s="184"/>
      <c r="X67" s="184"/>
      <c r="Y67" s="184"/>
      <c r="Z67" s="184"/>
      <c r="AA67" s="190"/>
      <c r="AB67" s="190"/>
      <c r="AC67" s="190"/>
      <c r="AD67" s="190"/>
      <c r="AE67" s="190"/>
      <c r="AF67" s="190"/>
      <c r="AG67" s="190"/>
      <c r="AH67" s="206"/>
      <c r="AI67" s="206"/>
      <c r="AJ67" s="206"/>
      <c r="AK67" s="206"/>
      <c r="AL67" s="206"/>
      <c r="AM67" s="206"/>
      <c r="AN67" s="206"/>
      <c r="AO67" s="206"/>
      <c r="AP67" s="206"/>
      <c r="AQ67" s="206"/>
      <c r="AR67" s="206"/>
      <c r="AS67" s="206"/>
      <c r="AT67" s="206"/>
      <c r="AU67" s="206"/>
      <c r="AV67" s="206"/>
      <c r="AW67" s="206"/>
      <c r="AX67" s="206"/>
      <c r="AY67" s="206"/>
      <c r="AZ67" s="206"/>
      <c r="BA67" s="206"/>
      <c r="BB67" s="206"/>
      <c r="BC67" s="206"/>
      <c r="BD67" s="206"/>
      <c r="BE67" s="206"/>
      <c r="BF67" s="206"/>
      <c r="BG67" s="206"/>
      <c r="BH67" s="206"/>
      <c r="BI67" s="206"/>
      <c r="BJ67" s="206"/>
      <c r="BK67" s="206"/>
      <c r="BL67" s="206"/>
      <c r="BM67" s="206"/>
      <c r="BN67" s="206"/>
      <c r="BO67" s="206"/>
      <c r="BP67" s="206"/>
      <c r="BQ67" s="206"/>
      <c r="BR67" s="206"/>
      <c r="BS67" s="206"/>
      <c r="BT67" s="206"/>
      <c r="BU67" s="206"/>
      <c r="BV67" s="206"/>
      <c r="BW67" s="206"/>
      <c r="BX67" s="206"/>
      <c r="BY67" s="206"/>
      <c r="BZ67" s="206"/>
      <c r="CA67" s="206"/>
      <c r="CB67" s="206"/>
      <c r="CC67" s="206"/>
      <c r="CD67" s="206"/>
      <c r="CE67" s="206"/>
      <c r="CF67" s="206"/>
      <c r="CG67" s="206"/>
      <c r="CH67" s="206"/>
      <c r="CI67" s="206"/>
      <c r="CJ67" s="206"/>
      <c r="CK67" s="206"/>
      <c r="CL67" s="206"/>
    </row>
    <row r="68" s="122" customFormat="1" ht="100" customHeight="1" spans="1:90">
      <c r="A68" s="156" t="s">
        <v>58</v>
      </c>
      <c r="B68" s="148" t="s">
        <v>186</v>
      </c>
      <c r="C68" s="148"/>
      <c r="D68" s="148"/>
      <c r="E68" s="149"/>
      <c r="F68" s="149"/>
      <c r="G68" s="149"/>
      <c r="H68" s="149"/>
      <c r="I68" s="149"/>
      <c r="J68" s="148"/>
      <c r="K68" s="178"/>
      <c r="L68" s="178"/>
      <c r="M68" s="178"/>
      <c r="N68" s="178"/>
      <c r="O68" s="178"/>
      <c r="P68" s="178"/>
      <c r="Q68" s="178"/>
      <c r="R68" s="178"/>
      <c r="S68" s="178"/>
      <c r="T68" s="178"/>
      <c r="U68" s="178"/>
      <c r="V68" s="178"/>
      <c r="W68" s="184"/>
      <c r="X68" s="184"/>
      <c r="Y68" s="184"/>
      <c r="Z68" s="184"/>
      <c r="AA68" s="190"/>
      <c r="AB68" s="190"/>
      <c r="AC68" s="190"/>
      <c r="AD68" s="190"/>
      <c r="AE68" s="190"/>
      <c r="AF68" s="190"/>
      <c r="AG68" s="190"/>
      <c r="AH68" s="206"/>
      <c r="AI68" s="206"/>
      <c r="AJ68" s="206"/>
      <c r="AK68" s="206"/>
      <c r="AL68" s="206"/>
      <c r="AM68" s="206"/>
      <c r="AN68" s="206"/>
      <c r="AO68" s="206"/>
      <c r="AP68" s="206"/>
      <c r="AQ68" s="206"/>
      <c r="AR68" s="206"/>
      <c r="AS68" s="206"/>
      <c r="AT68" s="206"/>
      <c r="AU68" s="206"/>
      <c r="AV68" s="206"/>
      <c r="AW68" s="206"/>
      <c r="AX68" s="206"/>
      <c r="AY68" s="206"/>
      <c r="AZ68" s="206"/>
      <c r="BA68" s="206"/>
      <c r="BB68" s="206"/>
      <c r="BC68" s="206"/>
      <c r="BD68" s="206"/>
      <c r="BE68" s="206"/>
      <c r="BF68" s="206"/>
      <c r="BG68" s="206"/>
      <c r="BH68" s="206"/>
      <c r="BI68" s="206"/>
      <c r="BJ68" s="206"/>
      <c r="BK68" s="206"/>
      <c r="BL68" s="206"/>
      <c r="BM68" s="206"/>
      <c r="BN68" s="206"/>
      <c r="BO68" s="206"/>
      <c r="BP68" s="206"/>
      <c r="BQ68" s="206"/>
      <c r="BR68" s="206"/>
      <c r="BS68" s="206"/>
      <c r="BT68" s="206"/>
      <c r="BU68" s="206"/>
      <c r="BV68" s="206"/>
      <c r="BW68" s="206"/>
      <c r="BX68" s="206"/>
      <c r="BY68" s="206"/>
      <c r="BZ68" s="206"/>
      <c r="CA68" s="206"/>
      <c r="CB68" s="206"/>
      <c r="CC68" s="206"/>
      <c r="CD68" s="206"/>
      <c r="CE68" s="206"/>
      <c r="CF68" s="206"/>
      <c r="CG68" s="206"/>
      <c r="CH68" s="206"/>
      <c r="CI68" s="206"/>
      <c r="CJ68" s="206"/>
      <c r="CK68" s="206"/>
      <c r="CL68" s="206"/>
    </row>
    <row r="69" s="122" customFormat="1" ht="100" customHeight="1" spans="1:90">
      <c r="A69" s="156" t="s">
        <v>41</v>
      </c>
      <c r="B69" s="148" t="s">
        <v>187</v>
      </c>
      <c r="C69" s="148"/>
      <c r="D69" s="148"/>
      <c r="E69" s="149"/>
      <c r="F69" s="149"/>
      <c r="G69" s="149"/>
      <c r="H69" s="149"/>
      <c r="I69" s="149"/>
      <c r="J69" s="148"/>
      <c r="K69" s="178">
        <f t="shared" ref="K69:V69" si="22">K70+K71+K72</f>
        <v>0</v>
      </c>
      <c r="L69" s="178">
        <f t="shared" si="22"/>
        <v>0</v>
      </c>
      <c r="M69" s="178">
        <f t="shared" si="22"/>
        <v>0</v>
      </c>
      <c r="N69" s="178">
        <f t="shared" si="22"/>
        <v>0</v>
      </c>
      <c r="O69" s="178">
        <f t="shared" si="22"/>
        <v>0</v>
      </c>
      <c r="P69" s="178">
        <f t="shared" si="22"/>
        <v>0</v>
      </c>
      <c r="Q69" s="178">
        <f t="shared" si="22"/>
        <v>0</v>
      </c>
      <c r="R69" s="178">
        <f t="shared" si="22"/>
        <v>0</v>
      </c>
      <c r="S69" s="178">
        <f t="shared" si="22"/>
        <v>0</v>
      </c>
      <c r="T69" s="178">
        <f t="shared" si="22"/>
        <v>0</v>
      </c>
      <c r="U69" s="178">
        <f t="shared" si="22"/>
        <v>0</v>
      </c>
      <c r="V69" s="178">
        <f t="shared" si="22"/>
        <v>0</v>
      </c>
      <c r="W69" s="184"/>
      <c r="X69" s="184"/>
      <c r="Y69" s="184"/>
      <c r="Z69" s="184"/>
      <c r="AA69" s="190"/>
      <c r="AB69" s="190"/>
      <c r="AC69" s="190"/>
      <c r="AD69" s="190"/>
      <c r="AE69" s="190"/>
      <c r="AF69" s="190"/>
      <c r="AG69" s="190"/>
      <c r="AH69" s="206"/>
      <c r="AI69" s="206"/>
      <c r="AJ69" s="206"/>
      <c r="AK69" s="206"/>
      <c r="AL69" s="206"/>
      <c r="AM69" s="206"/>
      <c r="AN69" s="206"/>
      <c r="AO69" s="206"/>
      <c r="AP69" s="206"/>
      <c r="AQ69" s="206"/>
      <c r="AR69" s="206"/>
      <c r="AS69" s="206"/>
      <c r="AT69" s="206"/>
      <c r="AU69" s="206"/>
      <c r="AV69" s="206"/>
      <c r="AW69" s="206"/>
      <c r="AX69" s="206"/>
      <c r="AY69" s="206"/>
      <c r="AZ69" s="206"/>
      <c r="BA69" s="206"/>
      <c r="BB69" s="206"/>
      <c r="BC69" s="206"/>
      <c r="BD69" s="206"/>
      <c r="BE69" s="206"/>
      <c r="BF69" s="206"/>
      <c r="BG69" s="206"/>
      <c r="BH69" s="206"/>
      <c r="BI69" s="206"/>
      <c r="BJ69" s="206"/>
      <c r="BK69" s="206"/>
      <c r="BL69" s="206"/>
      <c r="BM69" s="206"/>
      <c r="BN69" s="206"/>
      <c r="BO69" s="206"/>
      <c r="BP69" s="206"/>
      <c r="BQ69" s="206"/>
      <c r="BR69" s="206"/>
      <c r="BS69" s="206"/>
      <c r="BT69" s="206"/>
      <c r="BU69" s="206"/>
      <c r="BV69" s="206"/>
      <c r="BW69" s="206"/>
      <c r="BX69" s="206"/>
      <c r="BY69" s="206"/>
      <c r="BZ69" s="206"/>
      <c r="CA69" s="206"/>
      <c r="CB69" s="206"/>
      <c r="CC69" s="206"/>
      <c r="CD69" s="206"/>
      <c r="CE69" s="206"/>
      <c r="CF69" s="206"/>
      <c r="CG69" s="206"/>
      <c r="CH69" s="206"/>
      <c r="CI69" s="206"/>
      <c r="CJ69" s="206"/>
      <c r="CK69" s="206"/>
      <c r="CL69" s="206"/>
    </row>
    <row r="70" s="122" customFormat="1" ht="100" customHeight="1" spans="1:90">
      <c r="A70" s="156" t="s">
        <v>58</v>
      </c>
      <c r="B70" s="148" t="s">
        <v>188</v>
      </c>
      <c r="C70" s="148"/>
      <c r="D70" s="148"/>
      <c r="E70" s="149"/>
      <c r="F70" s="149"/>
      <c r="G70" s="149"/>
      <c r="H70" s="149"/>
      <c r="I70" s="149"/>
      <c r="J70" s="148"/>
      <c r="K70" s="178"/>
      <c r="L70" s="178"/>
      <c r="M70" s="178"/>
      <c r="N70" s="178"/>
      <c r="O70" s="178"/>
      <c r="P70" s="178"/>
      <c r="Q70" s="178"/>
      <c r="R70" s="178"/>
      <c r="S70" s="178"/>
      <c r="T70" s="178"/>
      <c r="U70" s="178"/>
      <c r="V70" s="178"/>
      <c r="W70" s="184"/>
      <c r="X70" s="184"/>
      <c r="Y70" s="184"/>
      <c r="Z70" s="184"/>
      <c r="AA70" s="190"/>
      <c r="AB70" s="190"/>
      <c r="AC70" s="190"/>
      <c r="AD70" s="190"/>
      <c r="AE70" s="190"/>
      <c r="AF70" s="190"/>
      <c r="AG70" s="190"/>
      <c r="AH70" s="206"/>
      <c r="AI70" s="206"/>
      <c r="AJ70" s="206"/>
      <c r="AK70" s="206"/>
      <c r="AL70" s="206"/>
      <c r="AM70" s="206"/>
      <c r="AN70" s="206"/>
      <c r="AO70" s="206"/>
      <c r="AP70" s="206"/>
      <c r="AQ70" s="206"/>
      <c r="AR70" s="206"/>
      <c r="AS70" s="206"/>
      <c r="AT70" s="206"/>
      <c r="AU70" s="206"/>
      <c r="AV70" s="206"/>
      <c r="AW70" s="206"/>
      <c r="AX70" s="206"/>
      <c r="AY70" s="206"/>
      <c r="AZ70" s="206"/>
      <c r="BA70" s="206"/>
      <c r="BB70" s="206"/>
      <c r="BC70" s="206"/>
      <c r="BD70" s="206"/>
      <c r="BE70" s="206"/>
      <c r="BF70" s="206"/>
      <c r="BG70" s="206"/>
      <c r="BH70" s="206"/>
      <c r="BI70" s="206"/>
      <c r="BJ70" s="206"/>
      <c r="BK70" s="206"/>
      <c r="BL70" s="206"/>
      <c r="BM70" s="206"/>
      <c r="BN70" s="206"/>
      <c r="BO70" s="206"/>
      <c r="BP70" s="206"/>
      <c r="BQ70" s="206"/>
      <c r="BR70" s="206"/>
      <c r="BS70" s="206"/>
      <c r="BT70" s="206"/>
      <c r="BU70" s="206"/>
      <c r="BV70" s="206"/>
      <c r="BW70" s="206"/>
      <c r="BX70" s="206"/>
      <c r="BY70" s="206"/>
      <c r="BZ70" s="206"/>
      <c r="CA70" s="206"/>
      <c r="CB70" s="206"/>
      <c r="CC70" s="206"/>
      <c r="CD70" s="206"/>
      <c r="CE70" s="206"/>
      <c r="CF70" s="206"/>
      <c r="CG70" s="206"/>
      <c r="CH70" s="206"/>
      <c r="CI70" s="206"/>
      <c r="CJ70" s="206"/>
      <c r="CK70" s="206"/>
      <c r="CL70" s="206"/>
    </row>
    <row r="71" s="122" customFormat="1" ht="100" customHeight="1" spans="1:90">
      <c r="A71" s="156" t="s">
        <v>58</v>
      </c>
      <c r="B71" s="148" t="s">
        <v>189</v>
      </c>
      <c r="C71" s="148"/>
      <c r="D71" s="148"/>
      <c r="E71" s="149"/>
      <c r="F71" s="149"/>
      <c r="G71" s="149"/>
      <c r="H71" s="149"/>
      <c r="I71" s="149"/>
      <c r="J71" s="148"/>
      <c r="K71" s="178"/>
      <c r="L71" s="178"/>
      <c r="M71" s="178"/>
      <c r="N71" s="178"/>
      <c r="O71" s="178"/>
      <c r="P71" s="178"/>
      <c r="Q71" s="178"/>
      <c r="R71" s="178"/>
      <c r="S71" s="178"/>
      <c r="T71" s="178"/>
      <c r="U71" s="178"/>
      <c r="V71" s="178"/>
      <c r="W71" s="184"/>
      <c r="X71" s="184"/>
      <c r="Y71" s="184"/>
      <c r="Z71" s="184"/>
      <c r="AA71" s="190"/>
      <c r="AB71" s="190"/>
      <c r="AC71" s="190"/>
      <c r="AD71" s="190"/>
      <c r="AE71" s="190"/>
      <c r="AF71" s="190"/>
      <c r="AG71" s="190"/>
      <c r="AH71" s="206"/>
      <c r="AI71" s="206"/>
      <c r="AJ71" s="206"/>
      <c r="AK71" s="206"/>
      <c r="AL71" s="206"/>
      <c r="AM71" s="206"/>
      <c r="AN71" s="206"/>
      <c r="AO71" s="206"/>
      <c r="AP71" s="206"/>
      <c r="AQ71" s="206"/>
      <c r="AR71" s="206"/>
      <c r="AS71" s="206"/>
      <c r="AT71" s="206"/>
      <c r="AU71" s="206"/>
      <c r="AV71" s="206"/>
      <c r="AW71" s="206"/>
      <c r="AX71" s="206"/>
      <c r="AY71" s="206"/>
      <c r="AZ71" s="206"/>
      <c r="BA71" s="206"/>
      <c r="BB71" s="206"/>
      <c r="BC71" s="206"/>
      <c r="BD71" s="206"/>
      <c r="BE71" s="206"/>
      <c r="BF71" s="206"/>
      <c r="BG71" s="206"/>
      <c r="BH71" s="206"/>
      <c r="BI71" s="206"/>
      <c r="BJ71" s="206"/>
      <c r="BK71" s="206"/>
      <c r="BL71" s="206"/>
      <c r="BM71" s="206"/>
      <c r="BN71" s="206"/>
      <c r="BO71" s="206"/>
      <c r="BP71" s="206"/>
      <c r="BQ71" s="206"/>
      <c r="BR71" s="206"/>
      <c r="BS71" s="206"/>
      <c r="BT71" s="206"/>
      <c r="BU71" s="206"/>
      <c r="BV71" s="206"/>
      <c r="BW71" s="206"/>
      <c r="BX71" s="206"/>
      <c r="BY71" s="206"/>
      <c r="BZ71" s="206"/>
      <c r="CA71" s="206"/>
      <c r="CB71" s="206"/>
      <c r="CC71" s="206"/>
      <c r="CD71" s="206"/>
      <c r="CE71" s="206"/>
      <c r="CF71" s="206"/>
      <c r="CG71" s="206"/>
      <c r="CH71" s="206"/>
      <c r="CI71" s="206"/>
      <c r="CJ71" s="206"/>
      <c r="CK71" s="206"/>
      <c r="CL71" s="206"/>
    </row>
    <row r="72" s="122" customFormat="1" ht="100" customHeight="1" spans="1:90">
      <c r="A72" s="156" t="s">
        <v>58</v>
      </c>
      <c r="B72" s="148" t="s">
        <v>190</v>
      </c>
      <c r="C72" s="148"/>
      <c r="D72" s="148"/>
      <c r="E72" s="149"/>
      <c r="F72" s="149"/>
      <c r="G72" s="149"/>
      <c r="H72" s="149"/>
      <c r="I72" s="149"/>
      <c r="J72" s="148"/>
      <c r="K72" s="178"/>
      <c r="L72" s="178"/>
      <c r="M72" s="178"/>
      <c r="N72" s="178"/>
      <c r="O72" s="178"/>
      <c r="P72" s="178"/>
      <c r="Q72" s="178"/>
      <c r="R72" s="178"/>
      <c r="S72" s="178"/>
      <c r="T72" s="178"/>
      <c r="U72" s="178"/>
      <c r="V72" s="178"/>
      <c r="W72" s="184"/>
      <c r="X72" s="184"/>
      <c r="Y72" s="184"/>
      <c r="Z72" s="184"/>
      <c r="AA72" s="190"/>
      <c r="AB72" s="190"/>
      <c r="AC72" s="190"/>
      <c r="AD72" s="190"/>
      <c r="AE72" s="190"/>
      <c r="AF72" s="190"/>
      <c r="AG72" s="190"/>
      <c r="AH72" s="206"/>
      <c r="AI72" s="206"/>
      <c r="AJ72" s="206"/>
      <c r="AK72" s="206"/>
      <c r="AL72" s="206"/>
      <c r="AM72" s="206"/>
      <c r="AN72" s="206"/>
      <c r="AO72" s="206"/>
      <c r="AP72" s="206"/>
      <c r="AQ72" s="206"/>
      <c r="AR72" s="206"/>
      <c r="AS72" s="206"/>
      <c r="AT72" s="206"/>
      <c r="AU72" s="206"/>
      <c r="AV72" s="206"/>
      <c r="AW72" s="206"/>
      <c r="AX72" s="206"/>
      <c r="AY72" s="206"/>
      <c r="AZ72" s="206"/>
      <c r="BA72" s="206"/>
      <c r="BB72" s="206"/>
      <c r="BC72" s="206"/>
      <c r="BD72" s="206"/>
      <c r="BE72" s="206"/>
      <c r="BF72" s="206"/>
      <c r="BG72" s="206"/>
      <c r="BH72" s="206"/>
      <c r="BI72" s="206"/>
      <c r="BJ72" s="206"/>
      <c r="BK72" s="206"/>
      <c r="BL72" s="206"/>
      <c r="BM72" s="206"/>
      <c r="BN72" s="206"/>
      <c r="BO72" s="206"/>
      <c r="BP72" s="206"/>
      <c r="BQ72" s="206"/>
      <c r="BR72" s="206"/>
      <c r="BS72" s="206"/>
      <c r="BT72" s="206"/>
      <c r="BU72" s="206"/>
      <c r="BV72" s="206"/>
      <c r="BW72" s="206"/>
      <c r="BX72" s="206"/>
      <c r="BY72" s="206"/>
      <c r="BZ72" s="206"/>
      <c r="CA72" s="206"/>
      <c r="CB72" s="206"/>
      <c r="CC72" s="206"/>
      <c r="CD72" s="206"/>
      <c r="CE72" s="206"/>
      <c r="CF72" s="206"/>
      <c r="CG72" s="206"/>
      <c r="CH72" s="206"/>
      <c r="CI72" s="206"/>
      <c r="CJ72" s="206"/>
      <c r="CK72" s="206"/>
      <c r="CL72" s="206"/>
    </row>
    <row r="73" s="122" customFormat="1" ht="100" customHeight="1" spans="1:90">
      <c r="A73" s="156" t="s">
        <v>41</v>
      </c>
      <c r="B73" s="148" t="s">
        <v>191</v>
      </c>
      <c r="C73" s="148"/>
      <c r="D73" s="148"/>
      <c r="E73" s="149"/>
      <c r="F73" s="149"/>
      <c r="G73" s="149"/>
      <c r="H73" s="149"/>
      <c r="I73" s="149"/>
      <c r="J73" s="148"/>
      <c r="K73" s="178">
        <f t="shared" ref="K73:V73" si="23">K74</f>
        <v>0</v>
      </c>
      <c r="L73" s="178">
        <f t="shared" si="23"/>
        <v>0</v>
      </c>
      <c r="M73" s="178">
        <f t="shared" si="23"/>
        <v>0</v>
      </c>
      <c r="N73" s="178">
        <f t="shared" si="23"/>
        <v>0</v>
      </c>
      <c r="O73" s="178">
        <f t="shared" si="23"/>
        <v>0</v>
      </c>
      <c r="P73" s="178">
        <f t="shared" si="23"/>
        <v>0</v>
      </c>
      <c r="Q73" s="178">
        <f t="shared" si="23"/>
        <v>0</v>
      </c>
      <c r="R73" s="178">
        <f t="shared" si="23"/>
        <v>0</v>
      </c>
      <c r="S73" s="178">
        <f t="shared" si="23"/>
        <v>0</v>
      </c>
      <c r="T73" s="178">
        <f t="shared" si="23"/>
        <v>0</v>
      </c>
      <c r="U73" s="178">
        <f t="shared" si="23"/>
        <v>0</v>
      </c>
      <c r="V73" s="178">
        <f t="shared" si="23"/>
        <v>0</v>
      </c>
      <c r="W73" s="184"/>
      <c r="X73" s="184"/>
      <c r="Y73" s="184"/>
      <c r="Z73" s="184"/>
      <c r="AA73" s="190"/>
      <c r="AB73" s="190"/>
      <c r="AC73" s="190"/>
      <c r="AD73" s="190"/>
      <c r="AE73" s="190"/>
      <c r="AF73" s="190"/>
      <c r="AG73" s="190"/>
      <c r="AH73" s="206"/>
      <c r="AI73" s="206"/>
      <c r="AJ73" s="206"/>
      <c r="AK73" s="206"/>
      <c r="AL73" s="206"/>
      <c r="AM73" s="206"/>
      <c r="AN73" s="206"/>
      <c r="AO73" s="206"/>
      <c r="AP73" s="206"/>
      <c r="AQ73" s="206"/>
      <c r="AR73" s="206"/>
      <c r="AS73" s="206"/>
      <c r="AT73" s="206"/>
      <c r="AU73" s="206"/>
      <c r="AV73" s="206"/>
      <c r="AW73" s="206"/>
      <c r="AX73" s="206"/>
      <c r="AY73" s="206"/>
      <c r="AZ73" s="206"/>
      <c r="BA73" s="206"/>
      <c r="BB73" s="206"/>
      <c r="BC73" s="206"/>
      <c r="BD73" s="206"/>
      <c r="BE73" s="206"/>
      <c r="BF73" s="206"/>
      <c r="BG73" s="206"/>
      <c r="BH73" s="206"/>
      <c r="BI73" s="206"/>
      <c r="BJ73" s="206"/>
      <c r="BK73" s="206"/>
      <c r="BL73" s="206"/>
      <c r="BM73" s="206"/>
      <c r="BN73" s="206"/>
      <c r="BO73" s="206"/>
      <c r="BP73" s="206"/>
      <c r="BQ73" s="206"/>
      <c r="BR73" s="206"/>
      <c r="BS73" s="206"/>
      <c r="BT73" s="206"/>
      <c r="BU73" s="206"/>
      <c r="BV73" s="206"/>
      <c r="BW73" s="206"/>
      <c r="BX73" s="206"/>
      <c r="BY73" s="206"/>
      <c r="BZ73" s="206"/>
      <c r="CA73" s="206"/>
      <c r="CB73" s="206"/>
      <c r="CC73" s="206"/>
      <c r="CD73" s="206"/>
      <c r="CE73" s="206"/>
      <c r="CF73" s="206"/>
      <c r="CG73" s="206"/>
      <c r="CH73" s="206"/>
      <c r="CI73" s="206"/>
      <c r="CJ73" s="206"/>
      <c r="CK73" s="206"/>
      <c r="CL73" s="206"/>
    </row>
    <row r="74" s="122" customFormat="1" ht="100" customHeight="1" spans="1:90">
      <c r="A74" s="156" t="s">
        <v>58</v>
      </c>
      <c r="B74" s="148" t="s">
        <v>191</v>
      </c>
      <c r="C74" s="148"/>
      <c r="D74" s="148"/>
      <c r="E74" s="149"/>
      <c r="F74" s="149"/>
      <c r="G74" s="149"/>
      <c r="H74" s="149"/>
      <c r="I74" s="149"/>
      <c r="J74" s="148"/>
      <c r="K74" s="178"/>
      <c r="L74" s="178"/>
      <c r="M74" s="178"/>
      <c r="N74" s="178"/>
      <c r="O74" s="178"/>
      <c r="P74" s="178"/>
      <c r="Q74" s="178"/>
      <c r="R74" s="178"/>
      <c r="S74" s="178"/>
      <c r="T74" s="178"/>
      <c r="U74" s="178"/>
      <c r="V74" s="178"/>
      <c r="W74" s="184"/>
      <c r="X74" s="184"/>
      <c r="Y74" s="184"/>
      <c r="Z74" s="184"/>
      <c r="AA74" s="190"/>
      <c r="AB74" s="190"/>
      <c r="AC74" s="190"/>
      <c r="AD74" s="190"/>
      <c r="AE74" s="190"/>
      <c r="AF74" s="190"/>
      <c r="AG74" s="190"/>
      <c r="AH74" s="206"/>
      <c r="AI74" s="206"/>
      <c r="AJ74" s="206"/>
      <c r="AK74" s="206"/>
      <c r="AL74" s="206"/>
      <c r="AM74" s="206"/>
      <c r="AN74" s="206"/>
      <c r="AO74" s="206"/>
      <c r="AP74" s="206"/>
      <c r="AQ74" s="206"/>
      <c r="AR74" s="206"/>
      <c r="AS74" s="206"/>
      <c r="AT74" s="206"/>
      <c r="AU74" s="206"/>
      <c r="AV74" s="206"/>
      <c r="AW74" s="206"/>
      <c r="AX74" s="206"/>
      <c r="AY74" s="206"/>
      <c r="AZ74" s="206"/>
      <c r="BA74" s="206"/>
      <c r="BB74" s="206"/>
      <c r="BC74" s="206"/>
      <c r="BD74" s="206"/>
      <c r="BE74" s="206"/>
      <c r="BF74" s="206"/>
      <c r="BG74" s="206"/>
      <c r="BH74" s="206"/>
      <c r="BI74" s="206"/>
      <c r="BJ74" s="206"/>
      <c r="BK74" s="206"/>
      <c r="BL74" s="206"/>
      <c r="BM74" s="206"/>
      <c r="BN74" s="206"/>
      <c r="BO74" s="206"/>
      <c r="BP74" s="206"/>
      <c r="BQ74" s="206"/>
      <c r="BR74" s="206"/>
      <c r="BS74" s="206"/>
      <c r="BT74" s="206"/>
      <c r="BU74" s="206"/>
      <c r="BV74" s="206"/>
      <c r="BW74" s="206"/>
      <c r="BX74" s="206"/>
      <c r="BY74" s="206"/>
      <c r="BZ74" s="206"/>
      <c r="CA74" s="206"/>
      <c r="CB74" s="206"/>
      <c r="CC74" s="206"/>
      <c r="CD74" s="206"/>
      <c r="CE74" s="206"/>
      <c r="CF74" s="206"/>
      <c r="CG74" s="206"/>
      <c r="CH74" s="206"/>
      <c r="CI74" s="206"/>
      <c r="CJ74" s="206"/>
      <c r="CK74" s="206"/>
      <c r="CL74" s="206"/>
    </row>
    <row r="75" s="122" customFormat="1" ht="100" customHeight="1" spans="1:90">
      <c r="A75" s="147" t="s">
        <v>39</v>
      </c>
      <c r="B75" s="148" t="s">
        <v>192</v>
      </c>
      <c r="C75" s="148"/>
      <c r="D75" s="148"/>
      <c r="E75" s="149"/>
      <c r="F75" s="149"/>
      <c r="G75" s="149"/>
      <c r="H75" s="149"/>
      <c r="I75" s="149"/>
      <c r="J75" s="148"/>
      <c r="K75" s="178">
        <f t="shared" ref="K75:V75" si="24">K76+K90+K98</f>
        <v>59.857</v>
      </c>
      <c r="L75" s="178">
        <f t="shared" si="24"/>
        <v>7398</v>
      </c>
      <c r="M75" s="178">
        <f t="shared" si="24"/>
        <v>35639</v>
      </c>
      <c r="N75" s="178">
        <f t="shared" si="24"/>
        <v>8969.41</v>
      </c>
      <c r="O75" s="178">
        <f t="shared" si="24"/>
        <v>3050</v>
      </c>
      <c r="P75" s="178">
        <f t="shared" si="24"/>
        <v>5069.41</v>
      </c>
      <c r="Q75" s="178">
        <f t="shared" si="24"/>
        <v>0</v>
      </c>
      <c r="R75" s="178">
        <f t="shared" si="24"/>
        <v>0</v>
      </c>
      <c r="S75" s="178">
        <f t="shared" si="24"/>
        <v>0</v>
      </c>
      <c r="T75" s="178">
        <f t="shared" si="24"/>
        <v>850</v>
      </c>
      <c r="U75" s="178">
        <f t="shared" si="24"/>
        <v>0</v>
      </c>
      <c r="V75" s="178">
        <f t="shared" si="24"/>
        <v>0</v>
      </c>
      <c r="W75" s="184"/>
      <c r="X75" s="184"/>
      <c r="Y75" s="184"/>
      <c r="Z75" s="184"/>
      <c r="AA75" s="190"/>
      <c r="AB75" s="190"/>
      <c r="AC75" s="190"/>
      <c r="AD75" s="190"/>
      <c r="AE75" s="190"/>
      <c r="AF75" s="190"/>
      <c r="AG75" s="190"/>
      <c r="AH75" s="206"/>
      <c r="AI75" s="206"/>
      <c r="AJ75" s="206"/>
      <c r="AK75" s="206"/>
      <c r="AL75" s="206"/>
      <c r="AM75" s="206"/>
      <c r="AN75" s="206"/>
      <c r="AO75" s="206"/>
      <c r="AP75" s="206"/>
      <c r="AQ75" s="206"/>
      <c r="AR75" s="206"/>
      <c r="AS75" s="206"/>
      <c r="AT75" s="206"/>
      <c r="AU75" s="206"/>
      <c r="AV75" s="206"/>
      <c r="AW75" s="206"/>
      <c r="AX75" s="206"/>
      <c r="AY75" s="206"/>
      <c r="AZ75" s="206"/>
      <c r="BA75" s="206"/>
      <c r="BB75" s="206"/>
      <c r="BC75" s="206"/>
      <c r="BD75" s="206"/>
      <c r="BE75" s="206"/>
      <c r="BF75" s="206"/>
      <c r="BG75" s="206"/>
      <c r="BH75" s="206"/>
      <c r="BI75" s="206"/>
      <c r="BJ75" s="206"/>
      <c r="BK75" s="206"/>
      <c r="BL75" s="206"/>
      <c r="BM75" s="206"/>
      <c r="BN75" s="206"/>
      <c r="BO75" s="206"/>
      <c r="BP75" s="206"/>
      <c r="BQ75" s="206"/>
      <c r="BR75" s="206"/>
      <c r="BS75" s="206"/>
      <c r="BT75" s="206"/>
      <c r="BU75" s="206"/>
      <c r="BV75" s="206"/>
      <c r="BW75" s="206"/>
      <c r="BX75" s="206"/>
      <c r="BY75" s="206"/>
      <c r="BZ75" s="206"/>
      <c r="CA75" s="206"/>
      <c r="CB75" s="206"/>
      <c r="CC75" s="206"/>
      <c r="CD75" s="206"/>
      <c r="CE75" s="206"/>
      <c r="CF75" s="206"/>
      <c r="CG75" s="206"/>
      <c r="CH75" s="206"/>
      <c r="CI75" s="206"/>
      <c r="CJ75" s="206"/>
      <c r="CK75" s="206"/>
      <c r="CL75" s="206"/>
    </row>
    <row r="76" s="122" customFormat="1" ht="100" customHeight="1" spans="1:90">
      <c r="A76" s="147" t="s">
        <v>41</v>
      </c>
      <c r="B76" s="148" t="s">
        <v>193</v>
      </c>
      <c r="C76" s="148"/>
      <c r="D76" s="148"/>
      <c r="E76" s="149"/>
      <c r="F76" s="149"/>
      <c r="G76" s="149"/>
      <c r="H76" s="149"/>
      <c r="I76" s="149"/>
      <c r="J76" s="148"/>
      <c r="K76" s="178">
        <f t="shared" ref="K76:V76" si="25">K77+K78+K79+K80+K84+K85+K86+K87+K88</f>
        <v>28.293</v>
      </c>
      <c r="L76" s="178">
        <f t="shared" si="25"/>
        <v>6559</v>
      </c>
      <c r="M76" s="178">
        <f t="shared" si="25"/>
        <v>32847</v>
      </c>
      <c r="N76" s="178">
        <f t="shared" si="25"/>
        <v>7019.41</v>
      </c>
      <c r="O76" s="178">
        <f t="shared" si="25"/>
        <v>2000</v>
      </c>
      <c r="P76" s="178">
        <f t="shared" si="25"/>
        <v>4169.41</v>
      </c>
      <c r="Q76" s="178">
        <f t="shared" si="25"/>
        <v>0</v>
      </c>
      <c r="R76" s="178">
        <f t="shared" si="25"/>
        <v>0</v>
      </c>
      <c r="S76" s="178">
        <f t="shared" si="25"/>
        <v>0</v>
      </c>
      <c r="T76" s="178">
        <f t="shared" si="25"/>
        <v>850</v>
      </c>
      <c r="U76" s="178">
        <f t="shared" si="25"/>
        <v>0</v>
      </c>
      <c r="V76" s="178">
        <f t="shared" si="25"/>
        <v>0</v>
      </c>
      <c r="W76" s="184"/>
      <c r="X76" s="184"/>
      <c r="Y76" s="184"/>
      <c r="Z76" s="184"/>
      <c r="AA76" s="190"/>
      <c r="AB76" s="190"/>
      <c r="AC76" s="190"/>
      <c r="AD76" s="190"/>
      <c r="AE76" s="190"/>
      <c r="AF76" s="190"/>
      <c r="AG76" s="190"/>
      <c r="AH76" s="206"/>
      <c r="AI76" s="206"/>
      <c r="AJ76" s="206"/>
      <c r="AK76" s="206"/>
      <c r="AL76" s="206"/>
      <c r="AM76" s="206"/>
      <c r="AN76" s="206"/>
      <c r="AO76" s="206"/>
      <c r="AP76" s="206"/>
      <c r="AQ76" s="206"/>
      <c r="AR76" s="206"/>
      <c r="AS76" s="206"/>
      <c r="AT76" s="206"/>
      <c r="AU76" s="206"/>
      <c r="AV76" s="206"/>
      <c r="AW76" s="206"/>
      <c r="AX76" s="206"/>
      <c r="AY76" s="206"/>
      <c r="AZ76" s="206"/>
      <c r="BA76" s="206"/>
      <c r="BB76" s="206"/>
      <c r="BC76" s="206"/>
      <c r="BD76" s="206"/>
      <c r="BE76" s="206"/>
      <c r="BF76" s="206"/>
      <c r="BG76" s="206"/>
      <c r="BH76" s="206"/>
      <c r="BI76" s="206"/>
      <c r="BJ76" s="206"/>
      <c r="BK76" s="206"/>
      <c r="BL76" s="206"/>
      <c r="BM76" s="206"/>
      <c r="BN76" s="206"/>
      <c r="BO76" s="206"/>
      <c r="BP76" s="206"/>
      <c r="BQ76" s="206"/>
      <c r="BR76" s="206"/>
      <c r="BS76" s="206"/>
      <c r="BT76" s="206"/>
      <c r="BU76" s="206"/>
      <c r="BV76" s="206"/>
      <c r="BW76" s="206"/>
      <c r="BX76" s="206"/>
      <c r="BY76" s="206"/>
      <c r="BZ76" s="206"/>
      <c r="CA76" s="206"/>
      <c r="CB76" s="206"/>
      <c r="CC76" s="206"/>
      <c r="CD76" s="206"/>
      <c r="CE76" s="206"/>
      <c r="CF76" s="206"/>
      <c r="CG76" s="206"/>
      <c r="CH76" s="206"/>
      <c r="CI76" s="206"/>
      <c r="CJ76" s="206"/>
      <c r="CK76" s="206"/>
      <c r="CL76" s="206"/>
    </row>
    <row r="77" s="127" customFormat="1" ht="100" customHeight="1" spans="1:90">
      <c r="A77" s="156" t="s">
        <v>58</v>
      </c>
      <c r="B77" s="148" t="s">
        <v>194</v>
      </c>
      <c r="C77" s="148"/>
      <c r="D77" s="148"/>
      <c r="E77" s="149"/>
      <c r="F77" s="149"/>
      <c r="G77" s="149"/>
      <c r="H77" s="149"/>
      <c r="I77" s="149"/>
      <c r="J77" s="148"/>
      <c r="K77" s="178"/>
      <c r="L77" s="178"/>
      <c r="M77" s="178"/>
      <c r="N77" s="178"/>
      <c r="O77" s="178"/>
      <c r="P77" s="178"/>
      <c r="Q77" s="178"/>
      <c r="R77" s="178"/>
      <c r="S77" s="178"/>
      <c r="T77" s="178"/>
      <c r="U77" s="178"/>
      <c r="V77" s="178"/>
      <c r="W77" s="184"/>
      <c r="X77" s="184"/>
      <c r="Y77" s="184"/>
      <c r="Z77" s="184"/>
      <c r="AA77" s="217"/>
      <c r="AB77" s="217"/>
      <c r="AC77" s="217"/>
      <c r="AD77" s="217"/>
      <c r="AE77" s="217"/>
      <c r="AF77" s="217"/>
      <c r="AG77" s="217"/>
      <c r="AH77" s="218"/>
      <c r="AI77" s="218"/>
      <c r="AJ77" s="218"/>
      <c r="AK77" s="218"/>
      <c r="AL77" s="218"/>
      <c r="AM77" s="218"/>
      <c r="AN77" s="218"/>
      <c r="AO77" s="218"/>
      <c r="AP77" s="218"/>
      <c r="AQ77" s="218"/>
      <c r="AR77" s="218"/>
      <c r="AS77" s="218"/>
      <c r="AT77" s="218"/>
      <c r="AU77" s="218"/>
      <c r="AV77" s="218"/>
      <c r="AW77" s="218"/>
      <c r="AX77" s="218"/>
      <c r="AY77" s="218"/>
      <c r="AZ77" s="218"/>
      <c r="BA77" s="218"/>
      <c r="BB77" s="218"/>
      <c r="BC77" s="218"/>
      <c r="BD77" s="218"/>
      <c r="BE77" s="218"/>
      <c r="BF77" s="218"/>
      <c r="BG77" s="218"/>
      <c r="BH77" s="218"/>
      <c r="BI77" s="218"/>
      <c r="BJ77" s="218"/>
      <c r="BK77" s="218"/>
      <c r="BL77" s="218"/>
      <c r="BM77" s="218"/>
      <c r="BN77" s="218"/>
      <c r="BO77" s="218"/>
      <c r="BP77" s="218"/>
      <c r="BQ77" s="218"/>
      <c r="BR77" s="218"/>
      <c r="BS77" s="218"/>
      <c r="BT77" s="218"/>
      <c r="BU77" s="218"/>
      <c r="BV77" s="218"/>
      <c r="BW77" s="218"/>
      <c r="BX77" s="218"/>
      <c r="BY77" s="218"/>
      <c r="BZ77" s="218"/>
      <c r="CA77" s="218"/>
      <c r="CB77" s="218"/>
      <c r="CC77" s="218"/>
      <c r="CD77" s="218"/>
      <c r="CE77" s="218"/>
      <c r="CF77" s="218"/>
      <c r="CG77" s="218"/>
      <c r="CH77" s="218"/>
      <c r="CI77" s="218"/>
      <c r="CJ77" s="218"/>
      <c r="CK77" s="218"/>
      <c r="CL77" s="218"/>
    </row>
    <row r="78" s="127" customFormat="1" ht="100" customHeight="1" spans="1:90">
      <c r="A78" s="156" t="s">
        <v>58</v>
      </c>
      <c r="B78" s="148" t="s">
        <v>195</v>
      </c>
      <c r="C78" s="148"/>
      <c r="D78" s="148"/>
      <c r="E78" s="149"/>
      <c r="F78" s="149"/>
      <c r="G78" s="149"/>
      <c r="H78" s="149"/>
      <c r="I78" s="149"/>
      <c r="J78" s="148"/>
      <c r="K78" s="178"/>
      <c r="L78" s="178"/>
      <c r="M78" s="178"/>
      <c r="N78" s="178"/>
      <c r="O78" s="178"/>
      <c r="P78" s="178"/>
      <c r="Q78" s="178"/>
      <c r="R78" s="178"/>
      <c r="S78" s="178"/>
      <c r="T78" s="178"/>
      <c r="U78" s="178"/>
      <c r="V78" s="178"/>
      <c r="W78" s="184"/>
      <c r="X78" s="184"/>
      <c r="Y78" s="184"/>
      <c r="Z78" s="184"/>
      <c r="AA78" s="217"/>
      <c r="AB78" s="217"/>
      <c r="AC78" s="217"/>
      <c r="AD78" s="217"/>
      <c r="AE78" s="217"/>
      <c r="AF78" s="217"/>
      <c r="AG78" s="217"/>
      <c r="AH78" s="218"/>
      <c r="AI78" s="218"/>
      <c r="AJ78" s="218"/>
      <c r="AK78" s="218"/>
      <c r="AL78" s="218"/>
      <c r="AM78" s="218"/>
      <c r="AN78" s="218"/>
      <c r="AO78" s="218"/>
      <c r="AP78" s="218"/>
      <c r="AQ78" s="218"/>
      <c r="AR78" s="218"/>
      <c r="AS78" s="218"/>
      <c r="AT78" s="218"/>
      <c r="AU78" s="218"/>
      <c r="AV78" s="218"/>
      <c r="AW78" s="218"/>
      <c r="AX78" s="218"/>
      <c r="AY78" s="218"/>
      <c r="AZ78" s="218"/>
      <c r="BA78" s="218"/>
      <c r="BB78" s="218"/>
      <c r="BC78" s="218"/>
      <c r="BD78" s="218"/>
      <c r="BE78" s="218"/>
      <c r="BF78" s="218"/>
      <c r="BG78" s="218"/>
      <c r="BH78" s="218"/>
      <c r="BI78" s="218"/>
      <c r="BJ78" s="218"/>
      <c r="BK78" s="218"/>
      <c r="BL78" s="218"/>
      <c r="BM78" s="218"/>
      <c r="BN78" s="218"/>
      <c r="BO78" s="218"/>
      <c r="BP78" s="218"/>
      <c r="BQ78" s="218"/>
      <c r="BR78" s="218"/>
      <c r="BS78" s="218"/>
      <c r="BT78" s="218"/>
      <c r="BU78" s="218"/>
      <c r="BV78" s="218"/>
      <c r="BW78" s="218"/>
      <c r="BX78" s="218"/>
      <c r="BY78" s="218"/>
      <c r="BZ78" s="218"/>
      <c r="CA78" s="218"/>
      <c r="CB78" s="218"/>
      <c r="CC78" s="218"/>
      <c r="CD78" s="218"/>
      <c r="CE78" s="218"/>
      <c r="CF78" s="218"/>
      <c r="CG78" s="218"/>
      <c r="CH78" s="218"/>
      <c r="CI78" s="218"/>
      <c r="CJ78" s="218"/>
      <c r="CK78" s="218"/>
      <c r="CL78" s="218"/>
    </row>
    <row r="79" s="127" customFormat="1" ht="100" customHeight="1" spans="1:90">
      <c r="A79" s="156" t="s">
        <v>58</v>
      </c>
      <c r="B79" s="148" t="s">
        <v>196</v>
      </c>
      <c r="C79" s="148"/>
      <c r="D79" s="148"/>
      <c r="E79" s="149"/>
      <c r="F79" s="149"/>
      <c r="G79" s="149"/>
      <c r="H79" s="149"/>
      <c r="I79" s="149"/>
      <c r="J79" s="148"/>
      <c r="K79" s="178"/>
      <c r="L79" s="178"/>
      <c r="M79" s="178"/>
      <c r="N79" s="178"/>
      <c r="O79" s="178"/>
      <c r="P79" s="178"/>
      <c r="Q79" s="178"/>
      <c r="R79" s="178"/>
      <c r="S79" s="178"/>
      <c r="T79" s="178"/>
      <c r="U79" s="178"/>
      <c r="V79" s="178"/>
      <c r="W79" s="184"/>
      <c r="X79" s="184"/>
      <c r="Y79" s="184"/>
      <c r="Z79" s="184"/>
      <c r="AA79" s="217"/>
      <c r="AB79" s="217"/>
      <c r="AC79" s="217"/>
      <c r="AD79" s="217"/>
      <c r="AE79" s="217"/>
      <c r="AF79" s="217"/>
      <c r="AG79" s="217"/>
      <c r="AH79" s="218"/>
      <c r="AI79" s="218"/>
      <c r="AJ79" s="218"/>
      <c r="AK79" s="218"/>
      <c r="AL79" s="218"/>
      <c r="AM79" s="218"/>
      <c r="AN79" s="218"/>
      <c r="AO79" s="218"/>
      <c r="AP79" s="218"/>
      <c r="AQ79" s="218"/>
      <c r="AR79" s="218"/>
      <c r="AS79" s="218"/>
      <c r="AT79" s="218"/>
      <c r="AU79" s="218"/>
      <c r="AV79" s="218"/>
      <c r="AW79" s="218"/>
      <c r="AX79" s="218"/>
      <c r="AY79" s="218"/>
      <c r="AZ79" s="218"/>
      <c r="BA79" s="218"/>
      <c r="BB79" s="218"/>
      <c r="BC79" s="218"/>
      <c r="BD79" s="218"/>
      <c r="BE79" s="218"/>
      <c r="BF79" s="218"/>
      <c r="BG79" s="218"/>
      <c r="BH79" s="218"/>
      <c r="BI79" s="218"/>
      <c r="BJ79" s="218"/>
      <c r="BK79" s="218"/>
      <c r="BL79" s="218"/>
      <c r="BM79" s="218"/>
      <c r="BN79" s="218"/>
      <c r="BO79" s="218"/>
      <c r="BP79" s="218"/>
      <c r="BQ79" s="218"/>
      <c r="BR79" s="218"/>
      <c r="BS79" s="218"/>
      <c r="BT79" s="218"/>
      <c r="BU79" s="218"/>
      <c r="BV79" s="218"/>
      <c r="BW79" s="218"/>
      <c r="BX79" s="218"/>
      <c r="BY79" s="218"/>
      <c r="BZ79" s="218"/>
      <c r="CA79" s="218"/>
      <c r="CB79" s="218"/>
      <c r="CC79" s="218"/>
      <c r="CD79" s="218"/>
      <c r="CE79" s="218"/>
      <c r="CF79" s="218"/>
      <c r="CG79" s="218"/>
      <c r="CH79" s="218"/>
      <c r="CI79" s="218"/>
      <c r="CJ79" s="218"/>
      <c r="CK79" s="218"/>
      <c r="CL79" s="218"/>
    </row>
    <row r="80" s="127" customFormat="1" ht="100" customHeight="1" spans="1:90">
      <c r="A80" s="156" t="s">
        <v>58</v>
      </c>
      <c r="B80" s="148" t="s">
        <v>197</v>
      </c>
      <c r="C80" s="148"/>
      <c r="D80" s="148"/>
      <c r="E80" s="149"/>
      <c r="F80" s="149"/>
      <c r="G80" s="149"/>
      <c r="H80" s="149"/>
      <c r="I80" s="149"/>
      <c r="J80" s="148"/>
      <c r="K80" s="178">
        <f>SUM(K81:K83)</f>
        <v>19.18</v>
      </c>
      <c r="L80" s="178">
        <f t="shared" ref="L80:V80" si="26">SUM(L81:L83)</f>
        <v>6091</v>
      </c>
      <c r="M80" s="178">
        <f t="shared" si="26"/>
        <v>30843</v>
      </c>
      <c r="N80" s="178">
        <f t="shared" si="26"/>
        <v>4219.41</v>
      </c>
      <c r="O80" s="178">
        <f t="shared" si="26"/>
        <v>2000</v>
      </c>
      <c r="P80" s="178">
        <f t="shared" si="26"/>
        <v>1369.41</v>
      </c>
      <c r="Q80" s="178">
        <f t="shared" si="26"/>
        <v>0</v>
      </c>
      <c r="R80" s="178">
        <f t="shared" si="26"/>
        <v>0</v>
      </c>
      <c r="S80" s="178">
        <f t="shared" si="26"/>
        <v>0</v>
      </c>
      <c r="T80" s="178">
        <f t="shared" si="26"/>
        <v>850</v>
      </c>
      <c r="U80" s="178">
        <f t="shared" si="26"/>
        <v>0</v>
      </c>
      <c r="V80" s="178">
        <f t="shared" si="26"/>
        <v>0</v>
      </c>
      <c r="W80" s="184"/>
      <c r="X80" s="184"/>
      <c r="Y80" s="184"/>
      <c r="Z80" s="184"/>
      <c r="AA80" s="217"/>
      <c r="AB80" s="217"/>
      <c r="AC80" s="217"/>
      <c r="AD80" s="217"/>
      <c r="AE80" s="217"/>
      <c r="AF80" s="217"/>
      <c r="AG80" s="217"/>
      <c r="AH80" s="218"/>
      <c r="AI80" s="218"/>
      <c r="AJ80" s="218"/>
      <c r="AK80" s="218"/>
      <c r="AL80" s="218"/>
      <c r="AM80" s="218"/>
      <c r="AN80" s="218"/>
      <c r="AO80" s="218"/>
      <c r="AP80" s="218"/>
      <c r="AQ80" s="218"/>
      <c r="AR80" s="218"/>
      <c r="AS80" s="218"/>
      <c r="AT80" s="218"/>
      <c r="AU80" s="218"/>
      <c r="AV80" s="218"/>
      <c r="AW80" s="218"/>
      <c r="AX80" s="218"/>
      <c r="AY80" s="218"/>
      <c r="AZ80" s="218"/>
      <c r="BA80" s="218"/>
      <c r="BB80" s="218"/>
      <c r="BC80" s="218"/>
      <c r="BD80" s="218"/>
      <c r="BE80" s="218"/>
      <c r="BF80" s="218"/>
      <c r="BG80" s="218"/>
      <c r="BH80" s="218"/>
      <c r="BI80" s="218"/>
      <c r="BJ80" s="218"/>
      <c r="BK80" s="218"/>
      <c r="BL80" s="218"/>
      <c r="BM80" s="218"/>
      <c r="BN80" s="218"/>
      <c r="BO80" s="218"/>
      <c r="BP80" s="218"/>
      <c r="BQ80" s="218"/>
      <c r="BR80" s="218"/>
      <c r="BS80" s="218"/>
      <c r="BT80" s="218"/>
      <c r="BU80" s="218"/>
      <c r="BV80" s="218"/>
      <c r="BW80" s="218"/>
      <c r="BX80" s="218"/>
      <c r="BY80" s="218"/>
      <c r="BZ80" s="218"/>
      <c r="CA80" s="218"/>
      <c r="CB80" s="218"/>
      <c r="CC80" s="218"/>
      <c r="CD80" s="218"/>
      <c r="CE80" s="218"/>
      <c r="CF80" s="218"/>
      <c r="CG80" s="218"/>
      <c r="CH80" s="218"/>
      <c r="CI80" s="218"/>
      <c r="CJ80" s="218"/>
      <c r="CK80" s="218"/>
      <c r="CL80" s="218"/>
    </row>
    <row r="81" s="124" customFormat="1" ht="409" customHeight="1" spans="1:91">
      <c r="A81" s="151">
        <v>17</v>
      </c>
      <c r="B81" s="152" t="s">
        <v>198</v>
      </c>
      <c r="C81" s="161">
        <v>2025</v>
      </c>
      <c r="D81" s="215" t="s">
        <v>199</v>
      </c>
      <c r="E81" s="152" t="s">
        <v>123</v>
      </c>
      <c r="F81" s="152" t="s">
        <v>142</v>
      </c>
      <c r="G81" s="154" t="s">
        <v>200</v>
      </c>
      <c r="H81" s="152" t="s">
        <v>201</v>
      </c>
      <c r="I81" s="154" t="s">
        <v>202</v>
      </c>
      <c r="J81" s="215" t="s">
        <v>337</v>
      </c>
      <c r="K81" s="152">
        <v>4.18</v>
      </c>
      <c r="L81" s="175">
        <v>2363</v>
      </c>
      <c r="M81" s="175">
        <v>8581</v>
      </c>
      <c r="N81" s="175">
        <v>2579.41</v>
      </c>
      <c r="O81" s="152">
        <v>2000</v>
      </c>
      <c r="P81" s="175">
        <v>579.41</v>
      </c>
      <c r="Q81" s="175"/>
      <c r="R81" s="175"/>
      <c r="S81" s="175"/>
      <c r="T81" s="175"/>
      <c r="U81" s="175"/>
      <c r="V81" s="175"/>
      <c r="W81" s="152" t="s">
        <v>204</v>
      </c>
      <c r="X81" s="152" t="s">
        <v>205</v>
      </c>
      <c r="Y81" s="152" t="s">
        <v>135</v>
      </c>
      <c r="Z81" s="152" t="s">
        <v>136</v>
      </c>
      <c r="AA81" s="152" t="s">
        <v>137</v>
      </c>
      <c r="AB81" s="153" t="s">
        <v>338</v>
      </c>
      <c r="AC81" s="153" t="s">
        <v>207</v>
      </c>
      <c r="AD81" s="175" t="s">
        <v>402</v>
      </c>
      <c r="AE81" s="152" t="s">
        <v>403</v>
      </c>
      <c r="AF81" s="152" t="s">
        <v>367</v>
      </c>
      <c r="AH81" s="134"/>
      <c r="AI81" s="134"/>
      <c r="AJ81" s="134"/>
      <c r="AK81" s="134"/>
      <c r="AL81" s="134"/>
      <c r="AM81" s="134"/>
      <c r="AN81" s="134"/>
      <c r="AO81" s="134"/>
      <c r="AP81" s="134"/>
      <c r="AQ81" s="134"/>
      <c r="AR81" s="134"/>
      <c r="AS81" s="134"/>
      <c r="AT81" s="134"/>
      <c r="AU81" s="134"/>
      <c r="AV81" s="134"/>
      <c r="AW81" s="134"/>
      <c r="AX81" s="134"/>
      <c r="AY81" s="134"/>
      <c r="AZ81" s="134"/>
      <c r="BA81" s="134"/>
      <c r="BB81" s="134"/>
      <c r="BC81" s="134"/>
      <c r="BD81" s="134"/>
      <c r="BE81" s="134"/>
      <c r="BF81" s="134"/>
      <c r="BG81" s="134"/>
      <c r="BH81" s="134"/>
      <c r="BI81" s="134"/>
      <c r="BJ81" s="134"/>
      <c r="BK81" s="134"/>
      <c r="BL81" s="134"/>
      <c r="BM81" s="134"/>
      <c r="BN81" s="134"/>
      <c r="BO81" s="134"/>
      <c r="BP81" s="134"/>
      <c r="BQ81" s="134"/>
      <c r="BR81" s="134"/>
      <c r="BS81" s="134"/>
      <c r="BT81" s="134"/>
      <c r="BU81" s="134"/>
      <c r="BV81" s="134"/>
      <c r="BW81" s="134"/>
      <c r="BX81" s="134"/>
      <c r="BY81" s="134"/>
      <c r="BZ81" s="134"/>
      <c r="CA81" s="134"/>
      <c r="CB81" s="134"/>
      <c r="CC81" s="134"/>
      <c r="CD81" s="134"/>
      <c r="CE81" s="134"/>
      <c r="CF81" s="134"/>
      <c r="CG81" s="134"/>
      <c r="CH81" s="134"/>
      <c r="CI81" s="134"/>
      <c r="CJ81" s="134"/>
      <c r="CK81" s="134"/>
      <c r="CL81" s="134"/>
      <c r="CM81" s="213"/>
    </row>
    <row r="82" s="124" customFormat="1" ht="202.5" spans="1:91">
      <c r="A82" s="151">
        <v>18</v>
      </c>
      <c r="B82" s="152" t="s">
        <v>208</v>
      </c>
      <c r="C82" s="152">
        <v>2025</v>
      </c>
      <c r="D82" s="153" t="s">
        <v>209</v>
      </c>
      <c r="E82" s="152" t="s">
        <v>123</v>
      </c>
      <c r="F82" s="152" t="s">
        <v>142</v>
      </c>
      <c r="G82" s="154" t="s">
        <v>200</v>
      </c>
      <c r="H82" s="152" t="s">
        <v>210</v>
      </c>
      <c r="I82" s="152" t="s">
        <v>211</v>
      </c>
      <c r="J82" s="167" t="s">
        <v>339</v>
      </c>
      <c r="K82" s="152">
        <v>10</v>
      </c>
      <c r="L82" s="175">
        <v>132</v>
      </c>
      <c r="M82" s="175">
        <v>684</v>
      </c>
      <c r="N82" s="152">
        <v>800</v>
      </c>
      <c r="O82" s="152"/>
      <c r="P82" s="152">
        <v>100</v>
      </c>
      <c r="Q82" s="152"/>
      <c r="R82" s="152"/>
      <c r="S82" s="152"/>
      <c r="T82" s="152">
        <v>700</v>
      </c>
      <c r="U82" s="152" t="s">
        <v>213</v>
      </c>
      <c r="V82" s="152"/>
      <c r="W82" s="152" t="s">
        <v>204</v>
      </c>
      <c r="X82" s="152" t="s">
        <v>205</v>
      </c>
      <c r="Y82" s="152" t="s">
        <v>135</v>
      </c>
      <c r="Z82" s="152" t="s">
        <v>136</v>
      </c>
      <c r="AA82" s="152" t="s">
        <v>137</v>
      </c>
      <c r="AB82" s="153" t="s">
        <v>340</v>
      </c>
      <c r="AC82" s="153" t="s">
        <v>215</v>
      </c>
      <c r="AD82" s="175" t="s">
        <v>402</v>
      </c>
      <c r="AE82" s="152" t="s">
        <v>403</v>
      </c>
      <c r="AF82" s="152" t="s">
        <v>367</v>
      </c>
      <c r="AH82" s="134"/>
      <c r="AI82" s="134"/>
      <c r="AJ82" s="134"/>
      <c r="AK82" s="134"/>
      <c r="AL82" s="134"/>
      <c r="AM82" s="134"/>
      <c r="AN82" s="134"/>
      <c r="AO82" s="134"/>
      <c r="AP82" s="134"/>
      <c r="AQ82" s="134"/>
      <c r="AR82" s="134"/>
      <c r="AS82" s="134"/>
      <c r="AT82" s="134"/>
      <c r="AU82" s="134"/>
      <c r="AV82" s="134"/>
      <c r="AW82" s="134"/>
      <c r="AX82" s="134"/>
      <c r="AY82" s="134"/>
      <c r="AZ82" s="134"/>
      <c r="BA82" s="134"/>
      <c r="BB82" s="134"/>
      <c r="BC82" s="134"/>
      <c r="BD82" s="134"/>
      <c r="BE82" s="134"/>
      <c r="BF82" s="134"/>
      <c r="BG82" s="134"/>
      <c r="BH82" s="134"/>
      <c r="BI82" s="134"/>
      <c r="BJ82" s="134"/>
      <c r="BK82" s="134"/>
      <c r="BL82" s="134"/>
      <c r="BM82" s="134"/>
      <c r="BN82" s="134"/>
      <c r="BO82" s="134"/>
      <c r="BP82" s="134"/>
      <c r="BQ82" s="134"/>
      <c r="BR82" s="134"/>
      <c r="BS82" s="134"/>
      <c r="BT82" s="134"/>
      <c r="BU82" s="134"/>
      <c r="BV82" s="134"/>
      <c r="BW82" s="134"/>
      <c r="BX82" s="134"/>
      <c r="BY82" s="134"/>
      <c r="BZ82" s="134"/>
      <c r="CA82" s="134"/>
      <c r="CB82" s="134"/>
      <c r="CC82" s="134"/>
      <c r="CD82" s="134"/>
      <c r="CE82" s="134"/>
      <c r="CF82" s="134"/>
      <c r="CG82" s="134"/>
      <c r="CH82" s="134"/>
      <c r="CI82" s="134"/>
      <c r="CJ82" s="134"/>
      <c r="CK82" s="134"/>
      <c r="CL82" s="134"/>
      <c r="CM82" s="213"/>
    </row>
    <row r="83" s="131" customFormat="1" ht="168" customHeight="1" spans="1:90">
      <c r="A83" s="151">
        <v>19</v>
      </c>
      <c r="B83" s="152" t="s">
        <v>407</v>
      </c>
      <c r="C83" s="224">
        <v>2025</v>
      </c>
      <c r="D83" s="225" t="s">
        <v>408</v>
      </c>
      <c r="E83" s="225" t="s">
        <v>123</v>
      </c>
      <c r="F83" s="225" t="s">
        <v>142</v>
      </c>
      <c r="G83" s="224" t="s">
        <v>47</v>
      </c>
      <c r="H83" s="224" t="s">
        <v>48</v>
      </c>
      <c r="I83" s="224" t="s">
        <v>409</v>
      </c>
      <c r="J83" s="256" t="s">
        <v>410</v>
      </c>
      <c r="K83" s="230">
        <v>5</v>
      </c>
      <c r="L83" s="230">
        <v>3596</v>
      </c>
      <c r="M83" s="230">
        <v>21578</v>
      </c>
      <c r="N83" s="230">
        <v>840</v>
      </c>
      <c r="O83" s="230"/>
      <c r="P83" s="230">
        <v>690</v>
      </c>
      <c r="Q83" s="230"/>
      <c r="R83" s="230"/>
      <c r="S83" s="230"/>
      <c r="T83" s="230">
        <v>150</v>
      </c>
      <c r="U83" s="224" t="s">
        <v>411</v>
      </c>
      <c r="V83" s="230"/>
      <c r="W83" s="224" t="s">
        <v>204</v>
      </c>
      <c r="X83" s="224" t="s">
        <v>205</v>
      </c>
      <c r="Y83" s="224" t="s">
        <v>412</v>
      </c>
      <c r="Z83" s="224" t="s">
        <v>136</v>
      </c>
      <c r="AA83" s="230" t="s">
        <v>137</v>
      </c>
      <c r="AB83" s="224" t="s">
        <v>413</v>
      </c>
      <c r="AC83" s="239" t="s">
        <v>414</v>
      </c>
      <c r="AD83" s="230"/>
      <c r="AE83" s="224"/>
      <c r="AF83" s="224" t="s">
        <v>334</v>
      </c>
      <c r="AG83" s="124"/>
      <c r="AH83" s="134"/>
      <c r="AI83" s="134"/>
      <c r="AJ83" s="134"/>
      <c r="AK83" s="134"/>
      <c r="AL83" s="134"/>
      <c r="AM83" s="134"/>
      <c r="AN83" s="134"/>
      <c r="AO83" s="134"/>
      <c r="AP83" s="134"/>
      <c r="AQ83" s="134"/>
      <c r="AR83" s="134"/>
      <c r="AS83" s="134"/>
      <c r="AT83" s="134"/>
      <c r="AU83" s="134"/>
      <c r="AV83" s="134"/>
      <c r="AW83" s="134"/>
      <c r="AX83" s="134"/>
      <c r="AY83" s="134"/>
      <c r="AZ83" s="134"/>
      <c r="BA83" s="134"/>
      <c r="BB83" s="134"/>
      <c r="BC83" s="134"/>
      <c r="BD83" s="134"/>
      <c r="BE83" s="134"/>
      <c r="BF83" s="134"/>
      <c r="BG83" s="134"/>
      <c r="BH83" s="134"/>
      <c r="BI83" s="134"/>
      <c r="BJ83" s="134"/>
      <c r="BK83" s="134"/>
      <c r="BL83" s="134"/>
      <c r="BM83" s="134"/>
      <c r="BN83" s="134"/>
      <c r="BO83" s="134"/>
      <c r="BP83" s="134"/>
      <c r="BQ83" s="134"/>
      <c r="BR83" s="134"/>
      <c r="BS83" s="134"/>
      <c r="BT83" s="134"/>
      <c r="BU83" s="134"/>
      <c r="BV83" s="134"/>
      <c r="BW83" s="134"/>
      <c r="BX83" s="134"/>
      <c r="BY83" s="134"/>
      <c r="BZ83" s="134"/>
      <c r="CA83" s="134"/>
      <c r="CB83" s="134"/>
      <c r="CC83" s="134"/>
      <c r="CD83" s="134"/>
      <c r="CE83" s="134"/>
      <c r="CF83" s="134"/>
      <c r="CG83" s="134"/>
      <c r="CH83" s="134"/>
      <c r="CI83" s="134"/>
      <c r="CJ83" s="134"/>
      <c r="CK83" s="134"/>
      <c r="CL83" s="134"/>
    </row>
    <row r="84" s="127" customFormat="1" ht="100" customHeight="1" spans="1:90">
      <c r="A84" s="156" t="s">
        <v>58</v>
      </c>
      <c r="B84" s="148" t="s">
        <v>216</v>
      </c>
      <c r="C84" s="148"/>
      <c r="D84" s="148"/>
      <c r="E84" s="149"/>
      <c r="F84" s="149"/>
      <c r="G84" s="149"/>
      <c r="H84" s="149"/>
      <c r="I84" s="149"/>
      <c r="J84" s="148"/>
      <c r="K84" s="178"/>
      <c r="L84" s="178"/>
      <c r="M84" s="178"/>
      <c r="N84" s="178"/>
      <c r="O84" s="178"/>
      <c r="P84" s="178"/>
      <c r="Q84" s="178"/>
      <c r="R84" s="178"/>
      <c r="S84" s="178"/>
      <c r="T84" s="178"/>
      <c r="U84" s="178"/>
      <c r="V84" s="178"/>
      <c r="W84" s="184"/>
      <c r="X84" s="184"/>
      <c r="Y84" s="184"/>
      <c r="Z84" s="184"/>
      <c r="AA84" s="217"/>
      <c r="AB84" s="217"/>
      <c r="AC84" s="217"/>
      <c r="AD84" s="217"/>
      <c r="AE84" s="217"/>
      <c r="AF84" s="217"/>
      <c r="AG84" s="217"/>
      <c r="AH84" s="218"/>
      <c r="AI84" s="218"/>
      <c r="AJ84" s="218"/>
      <c r="AK84" s="218"/>
      <c r="AL84" s="218"/>
      <c r="AM84" s="218"/>
      <c r="AN84" s="218"/>
      <c r="AO84" s="218"/>
      <c r="AP84" s="218"/>
      <c r="AQ84" s="218"/>
      <c r="AR84" s="218"/>
      <c r="AS84" s="218"/>
      <c r="AT84" s="218"/>
      <c r="AU84" s="218"/>
      <c r="AV84" s="218"/>
      <c r="AW84" s="218"/>
      <c r="AX84" s="218"/>
      <c r="AY84" s="218"/>
      <c r="AZ84" s="218"/>
      <c r="BA84" s="218"/>
      <c r="BB84" s="218"/>
      <c r="BC84" s="218"/>
      <c r="BD84" s="218"/>
      <c r="BE84" s="218"/>
      <c r="BF84" s="218"/>
      <c r="BG84" s="218"/>
      <c r="BH84" s="218"/>
      <c r="BI84" s="218"/>
      <c r="BJ84" s="218"/>
      <c r="BK84" s="218"/>
      <c r="BL84" s="218"/>
      <c r="BM84" s="218"/>
      <c r="BN84" s="218"/>
      <c r="BO84" s="218"/>
      <c r="BP84" s="218"/>
      <c r="BQ84" s="218"/>
      <c r="BR84" s="218"/>
      <c r="BS84" s="218"/>
      <c r="BT84" s="218"/>
      <c r="BU84" s="218"/>
      <c r="BV84" s="218"/>
      <c r="BW84" s="218"/>
      <c r="BX84" s="218"/>
      <c r="BY84" s="218"/>
      <c r="BZ84" s="218"/>
      <c r="CA84" s="218"/>
      <c r="CB84" s="218"/>
      <c r="CC84" s="218"/>
      <c r="CD84" s="218"/>
      <c r="CE84" s="218"/>
      <c r="CF84" s="218"/>
      <c r="CG84" s="218"/>
      <c r="CH84" s="218"/>
      <c r="CI84" s="218"/>
      <c r="CJ84" s="218"/>
      <c r="CK84" s="218"/>
      <c r="CL84" s="218"/>
    </row>
    <row r="85" s="127" customFormat="1" ht="100" customHeight="1" spans="1:90">
      <c r="A85" s="156" t="s">
        <v>58</v>
      </c>
      <c r="B85" s="148" t="s">
        <v>217</v>
      </c>
      <c r="C85" s="148"/>
      <c r="D85" s="148"/>
      <c r="E85" s="149"/>
      <c r="F85" s="149"/>
      <c r="G85" s="149"/>
      <c r="H85" s="149"/>
      <c r="I85" s="149"/>
      <c r="J85" s="148"/>
      <c r="K85" s="178"/>
      <c r="L85" s="178"/>
      <c r="M85" s="178"/>
      <c r="N85" s="178"/>
      <c r="O85" s="178"/>
      <c r="P85" s="178"/>
      <c r="Q85" s="178"/>
      <c r="R85" s="178"/>
      <c r="S85" s="178"/>
      <c r="T85" s="178"/>
      <c r="U85" s="178"/>
      <c r="V85" s="178"/>
      <c r="W85" s="184"/>
      <c r="X85" s="184"/>
      <c r="Y85" s="184"/>
      <c r="Z85" s="184"/>
      <c r="AA85" s="217"/>
      <c r="AB85" s="217"/>
      <c r="AC85" s="217"/>
      <c r="AD85" s="217"/>
      <c r="AE85" s="217"/>
      <c r="AF85" s="217"/>
      <c r="AG85" s="217"/>
      <c r="AH85" s="218"/>
      <c r="AI85" s="218"/>
      <c r="AJ85" s="218"/>
      <c r="AK85" s="218"/>
      <c r="AL85" s="218"/>
      <c r="AM85" s="218"/>
      <c r="AN85" s="218"/>
      <c r="AO85" s="218"/>
      <c r="AP85" s="218"/>
      <c r="AQ85" s="218"/>
      <c r="AR85" s="218"/>
      <c r="AS85" s="218"/>
      <c r="AT85" s="218"/>
      <c r="AU85" s="218"/>
      <c r="AV85" s="218"/>
      <c r="AW85" s="218"/>
      <c r="AX85" s="218"/>
      <c r="AY85" s="218"/>
      <c r="AZ85" s="218"/>
      <c r="BA85" s="218"/>
      <c r="BB85" s="218"/>
      <c r="BC85" s="218"/>
      <c r="BD85" s="218"/>
      <c r="BE85" s="218"/>
      <c r="BF85" s="218"/>
      <c r="BG85" s="218"/>
      <c r="BH85" s="218"/>
      <c r="BI85" s="218"/>
      <c r="BJ85" s="218"/>
      <c r="BK85" s="218"/>
      <c r="BL85" s="218"/>
      <c r="BM85" s="218"/>
      <c r="BN85" s="218"/>
      <c r="BO85" s="218"/>
      <c r="BP85" s="218"/>
      <c r="BQ85" s="218"/>
      <c r="BR85" s="218"/>
      <c r="BS85" s="218"/>
      <c r="BT85" s="218"/>
      <c r="BU85" s="218"/>
      <c r="BV85" s="218"/>
      <c r="BW85" s="218"/>
      <c r="BX85" s="218"/>
      <c r="BY85" s="218"/>
      <c r="BZ85" s="218"/>
      <c r="CA85" s="218"/>
      <c r="CB85" s="218"/>
      <c r="CC85" s="218"/>
      <c r="CD85" s="218"/>
      <c r="CE85" s="218"/>
      <c r="CF85" s="218"/>
      <c r="CG85" s="218"/>
      <c r="CH85" s="218"/>
      <c r="CI85" s="218"/>
      <c r="CJ85" s="218"/>
      <c r="CK85" s="218"/>
      <c r="CL85" s="218"/>
    </row>
    <row r="86" s="127" customFormat="1" ht="100" customHeight="1" spans="1:90">
      <c r="A86" s="156" t="s">
        <v>58</v>
      </c>
      <c r="B86" s="148" t="s">
        <v>405</v>
      </c>
      <c r="C86" s="148"/>
      <c r="D86" s="148"/>
      <c r="E86" s="149"/>
      <c r="F86" s="149"/>
      <c r="G86" s="149"/>
      <c r="H86" s="149"/>
      <c r="I86" s="149"/>
      <c r="J86" s="148"/>
      <c r="K86" s="178"/>
      <c r="L86" s="178"/>
      <c r="M86" s="178"/>
      <c r="N86" s="178"/>
      <c r="O86" s="178"/>
      <c r="P86" s="178"/>
      <c r="Q86" s="178"/>
      <c r="R86" s="178"/>
      <c r="S86" s="178"/>
      <c r="T86" s="178"/>
      <c r="U86" s="178"/>
      <c r="V86" s="178"/>
      <c r="W86" s="184"/>
      <c r="X86" s="184"/>
      <c r="Y86" s="184"/>
      <c r="Z86" s="184"/>
      <c r="AA86" s="217"/>
      <c r="AB86" s="217"/>
      <c r="AC86" s="217"/>
      <c r="AD86" s="217"/>
      <c r="AE86" s="217"/>
      <c r="AF86" s="217"/>
      <c r="AG86" s="217"/>
      <c r="AH86" s="218"/>
      <c r="AI86" s="218"/>
      <c r="AJ86" s="218"/>
      <c r="AK86" s="218"/>
      <c r="AL86" s="218"/>
      <c r="AM86" s="218"/>
      <c r="AN86" s="218"/>
      <c r="AO86" s="218"/>
      <c r="AP86" s="218"/>
      <c r="AQ86" s="218"/>
      <c r="AR86" s="218"/>
      <c r="AS86" s="218"/>
      <c r="AT86" s="218"/>
      <c r="AU86" s="218"/>
      <c r="AV86" s="218"/>
      <c r="AW86" s="218"/>
      <c r="AX86" s="218"/>
      <c r="AY86" s="218"/>
      <c r="AZ86" s="218"/>
      <c r="BA86" s="218"/>
      <c r="BB86" s="218"/>
      <c r="BC86" s="218"/>
      <c r="BD86" s="218"/>
      <c r="BE86" s="218"/>
      <c r="BF86" s="218"/>
      <c r="BG86" s="218"/>
      <c r="BH86" s="218"/>
      <c r="BI86" s="218"/>
      <c r="BJ86" s="218"/>
      <c r="BK86" s="218"/>
      <c r="BL86" s="218"/>
      <c r="BM86" s="218"/>
      <c r="BN86" s="218"/>
      <c r="BO86" s="218"/>
      <c r="BP86" s="218"/>
      <c r="BQ86" s="218"/>
      <c r="BR86" s="218"/>
      <c r="BS86" s="218"/>
      <c r="BT86" s="218"/>
      <c r="BU86" s="218"/>
      <c r="BV86" s="218"/>
      <c r="BW86" s="218"/>
      <c r="BX86" s="218"/>
      <c r="BY86" s="218"/>
      <c r="BZ86" s="218"/>
      <c r="CA86" s="218"/>
      <c r="CB86" s="218"/>
      <c r="CC86" s="218"/>
      <c r="CD86" s="218"/>
      <c r="CE86" s="218"/>
      <c r="CF86" s="218"/>
      <c r="CG86" s="218"/>
      <c r="CH86" s="218"/>
      <c r="CI86" s="218"/>
      <c r="CJ86" s="218"/>
      <c r="CK86" s="218"/>
      <c r="CL86" s="218"/>
    </row>
    <row r="87" s="127" customFormat="1" ht="100" customHeight="1" spans="1:90">
      <c r="A87" s="156" t="s">
        <v>58</v>
      </c>
      <c r="B87" s="148" t="s">
        <v>219</v>
      </c>
      <c r="C87" s="148"/>
      <c r="D87" s="148"/>
      <c r="E87" s="149"/>
      <c r="F87" s="149"/>
      <c r="G87" s="149"/>
      <c r="H87" s="149"/>
      <c r="I87" s="149"/>
      <c r="J87" s="148"/>
      <c r="K87" s="178"/>
      <c r="L87" s="178"/>
      <c r="M87" s="178"/>
      <c r="N87" s="178"/>
      <c r="O87" s="178"/>
      <c r="P87" s="178"/>
      <c r="Q87" s="178"/>
      <c r="R87" s="178"/>
      <c r="S87" s="178"/>
      <c r="T87" s="178"/>
      <c r="U87" s="178"/>
      <c r="V87" s="178"/>
      <c r="W87" s="184"/>
      <c r="X87" s="184"/>
      <c r="Y87" s="184"/>
      <c r="Z87" s="184"/>
      <c r="AA87" s="217"/>
      <c r="AB87" s="217"/>
      <c r="AC87" s="217"/>
      <c r="AD87" s="217"/>
      <c r="AE87" s="217"/>
      <c r="AF87" s="217"/>
      <c r="AG87" s="217"/>
      <c r="AH87" s="218"/>
      <c r="AI87" s="218"/>
      <c r="AJ87" s="218"/>
      <c r="AK87" s="218"/>
      <c r="AL87" s="218"/>
      <c r="AM87" s="218"/>
      <c r="AN87" s="218"/>
      <c r="AO87" s="218"/>
      <c r="AP87" s="218"/>
      <c r="AQ87" s="218"/>
      <c r="AR87" s="218"/>
      <c r="AS87" s="218"/>
      <c r="AT87" s="218"/>
      <c r="AU87" s="218"/>
      <c r="AV87" s="218"/>
      <c r="AW87" s="218"/>
      <c r="AX87" s="218"/>
      <c r="AY87" s="218"/>
      <c r="AZ87" s="218"/>
      <c r="BA87" s="218"/>
      <c r="BB87" s="218"/>
      <c r="BC87" s="218"/>
      <c r="BD87" s="218"/>
      <c r="BE87" s="218"/>
      <c r="BF87" s="218"/>
      <c r="BG87" s="218"/>
      <c r="BH87" s="218"/>
      <c r="BI87" s="218"/>
      <c r="BJ87" s="218"/>
      <c r="BK87" s="218"/>
      <c r="BL87" s="218"/>
      <c r="BM87" s="218"/>
      <c r="BN87" s="218"/>
      <c r="BO87" s="218"/>
      <c r="BP87" s="218"/>
      <c r="BQ87" s="218"/>
      <c r="BR87" s="218"/>
      <c r="BS87" s="218"/>
      <c r="BT87" s="218"/>
      <c r="BU87" s="218"/>
      <c r="BV87" s="218"/>
      <c r="BW87" s="218"/>
      <c r="BX87" s="218"/>
      <c r="BY87" s="218"/>
      <c r="BZ87" s="218"/>
      <c r="CA87" s="218"/>
      <c r="CB87" s="218"/>
      <c r="CC87" s="218"/>
      <c r="CD87" s="218"/>
      <c r="CE87" s="218"/>
      <c r="CF87" s="218"/>
      <c r="CG87" s="218"/>
      <c r="CH87" s="218"/>
      <c r="CI87" s="218"/>
      <c r="CJ87" s="218"/>
      <c r="CK87" s="218"/>
      <c r="CL87" s="218"/>
    </row>
    <row r="88" s="127" customFormat="1" ht="100" customHeight="1" spans="1:90">
      <c r="A88" s="156" t="s">
        <v>58</v>
      </c>
      <c r="B88" s="148" t="s">
        <v>220</v>
      </c>
      <c r="C88" s="148"/>
      <c r="D88" s="148"/>
      <c r="E88" s="149"/>
      <c r="F88" s="149"/>
      <c r="G88" s="149"/>
      <c r="H88" s="149"/>
      <c r="I88" s="149"/>
      <c r="J88" s="148"/>
      <c r="K88" s="178">
        <f t="shared" ref="K88:AA88" si="27">SUM(K89)</f>
        <v>9.113</v>
      </c>
      <c r="L88" s="178">
        <f t="shared" si="27"/>
        <v>468</v>
      </c>
      <c r="M88" s="178">
        <f t="shared" si="27"/>
        <v>2004</v>
      </c>
      <c r="N88" s="178">
        <f t="shared" si="27"/>
        <v>2800</v>
      </c>
      <c r="O88" s="178">
        <f t="shared" si="27"/>
        <v>0</v>
      </c>
      <c r="P88" s="178">
        <f t="shared" si="27"/>
        <v>2800</v>
      </c>
      <c r="Q88" s="178">
        <f t="shared" si="27"/>
        <v>0</v>
      </c>
      <c r="R88" s="178">
        <f t="shared" si="27"/>
        <v>0</v>
      </c>
      <c r="S88" s="178">
        <f t="shared" si="27"/>
        <v>0</v>
      </c>
      <c r="T88" s="178">
        <f t="shared" si="27"/>
        <v>0</v>
      </c>
      <c r="U88" s="178">
        <f t="shared" si="27"/>
        <v>0</v>
      </c>
      <c r="V88" s="178">
        <f t="shared" si="27"/>
        <v>0</v>
      </c>
      <c r="W88" s="178">
        <f t="shared" si="27"/>
        <v>0</v>
      </c>
      <c r="X88" s="178">
        <f t="shared" si="27"/>
        <v>0</v>
      </c>
      <c r="Y88" s="178">
        <f t="shared" si="27"/>
        <v>0</v>
      </c>
      <c r="Z88" s="178">
        <f t="shared" si="27"/>
        <v>0</v>
      </c>
      <c r="AA88" s="178">
        <f t="shared" si="27"/>
        <v>0</v>
      </c>
      <c r="AB88" s="217"/>
      <c r="AC88" s="217"/>
      <c r="AD88" s="217"/>
      <c r="AE88" s="217"/>
      <c r="AF88" s="217"/>
      <c r="AG88" s="217"/>
      <c r="AH88" s="218"/>
      <c r="AI88" s="218"/>
      <c r="AJ88" s="218"/>
      <c r="AK88" s="218"/>
      <c r="AL88" s="218"/>
      <c r="AM88" s="218"/>
      <c r="AN88" s="218"/>
      <c r="AO88" s="218"/>
      <c r="AP88" s="218"/>
      <c r="AQ88" s="218"/>
      <c r="AR88" s="218"/>
      <c r="AS88" s="218"/>
      <c r="AT88" s="218"/>
      <c r="AU88" s="218"/>
      <c r="AV88" s="218"/>
      <c r="AW88" s="218"/>
      <c r="AX88" s="218"/>
      <c r="AY88" s="218"/>
      <c r="AZ88" s="218"/>
      <c r="BA88" s="218"/>
      <c r="BB88" s="218"/>
      <c r="BC88" s="218"/>
      <c r="BD88" s="218"/>
      <c r="BE88" s="218"/>
      <c r="BF88" s="218"/>
      <c r="BG88" s="218"/>
      <c r="BH88" s="218"/>
      <c r="BI88" s="218"/>
      <c r="BJ88" s="218"/>
      <c r="BK88" s="218"/>
      <c r="BL88" s="218"/>
      <c r="BM88" s="218"/>
      <c r="BN88" s="218"/>
      <c r="BO88" s="218"/>
      <c r="BP88" s="218"/>
      <c r="BQ88" s="218"/>
      <c r="BR88" s="218"/>
      <c r="BS88" s="218"/>
      <c r="BT88" s="218"/>
      <c r="BU88" s="218"/>
      <c r="BV88" s="218"/>
      <c r="BW88" s="218"/>
      <c r="BX88" s="218"/>
      <c r="BY88" s="218"/>
      <c r="BZ88" s="218"/>
      <c r="CA88" s="218"/>
      <c r="CB88" s="218"/>
      <c r="CC88" s="218"/>
      <c r="CD88" s="218"/>
      <c r="CE88" s="218"/>
      <c r="CF88" s="218"/>
      <c r="CG88" s="218"/>
      <c r="CH88" s="218"/>
      <c r="CI88" s="218"/>
      <c r="CJ88" s="218"/>
      <c r="CK88" s="218"/>
      <c r="CL88" s="218"/>
    </row>
    <row r="89" s="124" customFormat="1" ht="218" customHeight="1" spans="1:91">
      <c r="A89" s="151">
        <v>20</v>
      </c>
      <c r="B89" s="152" t="s">
        <v>128</v>
      </c>
      <c r="C89" s="152">
        <v>2025</v>
      </c>
      <c r="D89" s="153" t="s">
        <v>129</v>
      </c>
      <c r="E89" s="154" t="s">
        <v>123</v>
      </c>
      <c r="F89" s="154" t="s">
        <v>79</v>
      </c>
      <c r="G89" s="154" t="s">
        <v>47</v>
      </c>
      <c r="H89" s="154" t="s">
        <v>130</v>
      </c>
      <c r="I89" s="154" t="s">
        <v>131</v>
      </c>
      <c r="J89" s="153" t="s">
        <v>335</v>
      </c>
      <c r="K89" s="154">
        <v>9.113</v>
      </c>
      <c r="L89" s="175">
        <v>468</v>
      </c>
      <c r="M89" s="175">
        <v>2004</v>
      </c>
      <c r="N89" s="152">
        <v>2800</v>
      </c>
      <c r="O89" s="152"/>
      <c r="P89" s="175">
        <v>2800</v>
      </c>
      <c r="Q89" s="175"/>
      <c r="R89" s="175"/>
      <c r="S89" s="175"/>
      <c r="T89" s="175"/>
      <c r="U89" s="175"/>
      <c r="V89" s="175"/>
      <c r="W89" s="152" t="s">
        <v>133</v>
      </c>
      <c r="X89" s="152" t="s">
        <v>134</v>
      </c>
      <c r="Y89" s="152" t="s">
        <v>135</v>
      </c>
      <c r="Z89" s="152" t="s">
        <v>136</v>
      </c>
      <c r="AA89" s="152" t="s">
        <v>137</v>
      </c>
      <c r="AB89" s="153" t="s">
        <v>336</v>
      </c>
      <c r="AC89" s="153" t="s">
        <v>139</v>
      </c>
      <c r="AD89" s="175" t="s">
        <v>402</v>
      </c>
      <c r="AE89" s="152" t="s">
        <v>403</v>
      </c>
      <c r="AF89" s="233" t="s">
        <v>334</v>
      </c>
      <c r="AH89" s="134"/>
      <c r="AI89" s="134"/>
      <c r="AJ89" s="134"/>
      <c r="AK89" s="134"/>
      <c r="AL89" s="134"/>
      <c r="AM89" s="134"/>
      <c r="AN89" s="134"/>
      <c r="AO89" s="134"/>
      <c r="AP89" s="134"/>
      <c r="AQ89" s="134"/>
      <c r="AR89" s="134"/>
      <c r="AS89" s="134"/>
      <c r="AT89" s="134"/>
      <c r="AU89" s="134"/>
      <c r="AV89" s="134"/>
      <c r="AW89" s="134"/>
      <c r="AX89" s="134"/>
      <c r="AY89" s="134"/>
      <c r="AZ89" s="134"/>
      <c r="BA89" s="134"/>
      <c r="BB89" s="134"/>
      <c r="BC89" s="134"/>
      <c r="BD89" s="134"/>
      <c r="BE89" s="134"/>
      <c r="BF89" s="134"/>
      <c r="BG89" s="134"/>
      <c r="BH89" s="134"/>
      <c r="BI89" s="134"/>
      <c r="BJ89" s="134"/>
      <c r="BK89" s="134"/>
      <c r="BL89" s="134"/>
      <c r="BM89" s="134"/>
      <c r="BN89" s="134"/>
      <c r="BO89" s="134"/>
      <c r="BP89" s="134"/>
      <c r="BQ89" s="134"/>
      <c r="BR89" s="134"/>
      <c r="BS89" s="134"/>
      <c r="BT89" s="134"/>
      <c r="BU89" s="134"/>
      <c r="BV89" s="134"/>
      <c r="BW89" s="134"/>
      <c r="BX89" s="134"/>
      <c r="BY89" s="134"/>
      <c r="BZ89" s="134"/>
      <c r="CA89" s="134"/>
      <c r="CB89" s="134"/>
      <c r="CC89" s="134"/>
      <c r="CD89" s="134"/>
      <c r="CE89" s="134"/>
      <c r="CF89" s="134"/>
      <c r="CG89" s="134"/>
      <c r="CH89" s="134"/>
      <c r="CI89" s="134"/>
      <c r="CJ89" s="134"/>
      <c r="CK89" s="134"/>
      <c r="CL89" s="134"/>
      <c r="CM89" s="213"/>
    </row>
    <row r="90" s="127" customFormat="1" ht="100" customHeight="1" spans="1:90">
      <c r="A90" s="149" t="s">
        <v>41</v>
      </c>
      <c r="B90" s="148" t="s">
        <v>221</v>
      </c>
      <c r="C90" s="148"/>
      <c r="D90" s="148"/>
      <c r="E90" s="149"/>
      <c r="F90" s="149"/>
      <c r="G90" s="149"/>
      <c r="H90" s="149"/>
      <c r="I90" s="149"/>
      <c r="J90" s="148"/>
      <c r="K90" s="178">
        <f t="shared" ref="K90:V90" si="28">K91+K92+K96+K97</f>
        <v>31.564</v>
      </c>
      <c r="L90" s="178">
        <f t="shared" si="28"/>
        <v>839</v>
      </c>
      <c r="M90" s="178">
        <f t="shared" si="28"/>
        <v>2792</v>
      </c>
      <c r="N90" s="178">
        <f t="shared" si="28"/>
        <v>1950</v>
      </c>
      <c r="O90" s="178">
        <f t="shared" si="28"/>
        <v>1050</v>
      </c>
      <c r="P90" s="178">
        <f t="shared" si="28"/>
        <v>900</v>
      </c>
      <c r="Q90" s="178">
        <f t="shared" si="28"/>
        <v>0</v>
      </c>
      <c r="R90" s="178">
        <f t="shared" si="28"/>
        <v>0</v>
      </c>
      <c r="S90" s="178">
        <f t="shared" si="28"/>
        <v>0</v>
      </c>
      <c r="T90" s="178">
        <f t="shared" si="28"/>
        <v>0</v>
      </c>
      <c r="U90" s="178">
        <f t="shared" si="28"/>
        <v>0</v>
      </c>
      <c r="V90" s="178">
        <f t="shared" si="28"/>
        <v>0</v>
      </c>
      <c r="W90" s="184"/>
      <c r="X90" s="184"/>
      <c r="Y90" s="184"/>
      <c r="Z90" s="184"/>
      <c r="AA90" s="217"/>
      <c r="AB90" s="217"/>
      <c r="AC90" s="217"/>
      <c r="AD90" s="217"/>
      <c r="AE90" s="217"/>
      <c r="AF90" s="217"/>
      <c r="AG90" s="217"/>
      <c r="AH90" s="218"/>
      <c r="AI90" s="218"/>
      <c r="AJ90" s="218"/>
      <c r="AK90" s="218"/>
      <c r="AL90" s="218"/>
      <c r="AM90" s="218"/>
      <c r="AN90" s="218"/>
      <c r="AO90" s="218"/>
      <c r="AP90" s="218"/>
      <c r="AQ90" s="218"/>
      <c r="AR90" s="218"/>
      <c r="AS90" s="218"/>
      <c r="AT90" s="218"/>
      <c r="AU90" s="218"/>
      <c r="AV90" s="218"/>
      <c r="AW90" s="218"/>
      <c r="AX90" s="218"/>
      <c r="AY90" s="218"/>
      <c r="AZ90" s="218"/>
      <c r="BA90" s="218"/>
      <c r="BB90" s="218"/>
      <c r="BC90" s="218"/>
      <c r="BD90" s="218"/>
      <c r="BE90" s="218"/>
      <c r="BF90" s="218"/>
      <c r="BG90" s="218"/>
      <c r="BH90" s="218"/>
      <c r="BI90" s="218"/>
      <c r="BJ90" s="218"/>
      <c r="BK90" s="218"/>
      <c r="BL90" s="218"/>
      <c r="BM90" s="218"/>
      <c r="BN90" s="218"/>
      <c r="BO90" s="218"/>
      <c r="BP90" s="218"/>
      <c r="BQ90" s="218"/>
      <c r="BR90" s="218"/>
      <c r="BS90" s="218"/>
      <c r="BT90" s="218"/>
      <c r="BU90" s="218"/>
      <c r="BV90" s="218"/>
      <c r="BW90" s="218"/>
      <c r="BX90" s="218"/>
      <c r="BY90" s="218"/>
      <c r="BZ90" s="218"/>
      <c r="CA90" s="218"/>
      <c r="CB90" s="218"/>
      <c r="CC90" s="218"/>
      <c r="CD90" s="218"/>
      <c r="CE90" s="218"/>
      <c r="CF90" s="218"/>
      <c r="CG90" s="218"/>
      <c r="CH90" s="218"/>
      <c r="CI90" s="218"/>
      <c r="CJ90" s="218"/>
      <c r="CK90" s="218"/>
      <c r="CL90" s="218"/>
    </row>
    <row r="91" s="127" customFormat="1" ht="100" customHeight="1" spans="1:90">
      <c r="A91" s="156" t="s">
        <v>58</v>
      </c>
      <c r="B91" s="148" t="s">
        <v>222</v>
      </c>
      <c r="C91" s="148"/>
      <c r="D91" s="148"/>
      <c r="E91" s="149"/>
      <c r="F91" s="149"/>
      <c r="G91" s="149"/>
      <c r="H91" s="149"/>
      <c r="I91" s="149"/>
      <c r="J91" s="148"/>
      <c r="K91" s="178"/>
      <c r="L91" s="178"/>
      <c r="M91" s="178"/>
      <c r="N91" s="178"/>
      <c r="O91" s="178"/>
      <c r="P91" s="178"/>
      <c r="Q91" s="178"/>
      <c r="R91" s="178"/>
      <c r="S91" s="178"/>
      <c r="T91" s="178"/>
      <c r="U91" s="178"/>
      <c r="V91" s="178"/>
      <c r="W91" s="184"/>
      <c r="X91" s="184"/>
      <c r="Y91" s="184"/>
      <c r="Z91" s="184"/>
      <c r="AA91" s="217"/>
      <c r="AB91" s="217"/>
      <c r="AC91" s="217"/>
      <c r="AD91" s="217"/>
      <c r="AE91" s="217"/>
      <c r="AF91" s="217"/>
      <c r="AG91" s="217"/>
      <c r="AH91" s="218"/>
      <c r="AI91" s="218"/>
      <c r="AJ91" s="218"/>
      <c r="AK91" s="218"/>
      <c r="AL91" s="218"/>
      <c r="AM91" s="218"/>
      <c r="AN91" s="218"/>
      <c r="AO91" s="218"/>
      <c r="AP91" s="218"/>
      <c r="AQ91" s="218"/>
      <c r="AR91" s="218"/>
      <c r="AS91" s="218"/>
      <c r="AT91" s="218"/>
      <c r="AU91" s="218"/>
      <c r="AV91" s="218"/>
      <c r="AW91" s="218"/>
      <c r="AX91" s="218"/>
      <c r="AY91" s="218"/>
      <c r="AZ91" s="218"/>
      <c r="BA91" s="218"/>
      <c r="BB91" s="218"/>
      <c r="BC91" s="218"/>
      <c r="BD91" s="218"/>
      <c r="BE91" s="218"/>
      <c r="BF91" s="218"/>
      <c r="BG91" s="218"/>
      <c r="BH91" s="218"/>
      <c r="BI91" s="218"/>
      <c r="BJ91" s="218"/>
      <c r="BK91" s="218"/>
      <c r="BL91" s="218"/>
      <c r="BM91" s="218"/>
      <c r="BN91" s="218"/>
      <c r="BO91" s="218"/>
      <c r="BP91" s="218"/>
      <c r="BQ91" s="218"/>
      <c r="BR91" s="218"/>
      <c r="BS91" s="218"/>
      <c r="BT91" s="218"/>
      <c r="BU91" s="218"/>
      <c r="BV91" s="218"/>
      <c r="BW91" s="218"/>
      <c r="BX91" s="218"/>
      <c r="BY91" s="218"/>
      <c r="BZ91" s="218"/>
      <c r="CA91" s="218"/>
      <c r="CB91" s="218"/>
      <c r="CC91" s="218"/>
      <c r="CD91" s="218"/>
      <c r="CE91" s="218"/>
      <c r="CF91" s="218"/>
      <c r="CG91" s="218"/>
      <c r="CH91" s="218"/>
      <c r="CI91" s="218"/>
      <c r="CJ91" s="218"/>
      <c r="CK91" s="218"/>
      <c r="CL91" s="218"/>
    </row>
    <row r="92" s="127" customFormat="1" ht="100" customHeight="1" spans="1:90">
      <c r="A92" s="156" t="s">
        <v>58</v>
      </c>
      <c r="B92" s="148" t="s">
        <v>223</v>
      </c>
      <c r="C92" s="148"/>
      <c r="D92" s="148"/>
      <c r="E92" s="149"/>
      <c r="F92" s="149"/>
      <c r="G92" s="149"/>
      <c r="H92" s="149"/>
      <c r="I92" s="149"/>
      <c r="J92" s="148"/>
      <c r="K92" s="178">
        <f t="shared" ref="K92:V92" si="29">SUM(K93:K95)</f>
        <v>31.564</v>
      </c>
      <c r="L92" s="178">
        <f t="shared" si="29"/>
        <v>839</v>
      </c>
      <c r="M92" s="178">
        <f t="shared" si="29"/>
        <v>2792</v>
      </c>
      <c r="N92" s="178">
        <f t="shared" si="29"/>
        <v>1950</v>
      </c>
      <c r="O92" s="178">
        <f t="shared" si="29"/>
        <v>1050</v>
      </c>
      <c r="P92" s="178">
        <f t="shared" si="29"/>
        <v>900</v>
      </c>
      <c r="Q92" s="178">
        <f t="shared" si="29"/>
        <v>0</v>
      </c>
      <c r="R92" s="178">
        <f t="shared" si="29"/>
        <v>0</v>
      </c>
      <c r="S92" s="178">
        <f t="shared" si="29"/>
        <v>0</v>
      </c>
      <c r="T92" s="178">
        <f t="shared" si="29"/>
        <v>0</v>
      </c>
      <c r="U92" s="178">
        <f t="shared" si="29"/>
        <v>0</v>
      </c>
      <c r="V92" s="178">
        <f t="shared" si="29"/>
        <v>0</v>
      </c>
      <c r="W92" s="184"/>
      <c r="X92" s="184"/>
      <c r="Y92" s="184"/>
      <c r="Z92" s="184"/>
      <c r="AA92" s="217"/>
      <c r="AB92" s="217"/>
      <c r="AC92" s="217"/>
      <c r="AD92" s="217"/>
      <c r="AE92" s="217"/>
      <c r="AF92" s="217"/>
      <c r="AG92" s="217"/>
      <c r="AH92" s="218"/>
      <c r="AI92" s="218"/>
      <c r="AJ92" s="218"/>
      <c r="AK92" s="218"/>
      <c r="AL92" s="218"/>
      <c r="AM92" s="218"/>
      <c r="AN92" s="218"/>
      <c r="AO92" s="218"/>
      <c r="AP92" s="218"/>
      <c r="AQ92" s="218"/>
      <c r="AR92" s="218"/>
      <c r="AS92" s="218"/>
      <c r="AT92" s="218"/>
      <c r="AU92" s="218"/>
      <c r="AV92" s="218"/>
      <c r="AW92" s="218"/>
      <c r="AX92" s="218"/>
      <c r="AY92" s="218"/>
      <c r="AZ92" s="218"/>
      <c r="BA92" s="218"/>
      <c r="BB92" s="218"/>
      <c r="BC92" s="218"/>
      <c r="BD92" s="218"/>
      <c r="BE92" s="218"/>
      <c r="BF92" s="218"/>
      <c r="BG92" s="218"/>
      <c r="BH92" s="218"/>
      <c r="BI92" s="218"/>
      <c r="BJ92" s="218"/>
      <c r="BK92" s="218"/>
      <c r="BL92" s="218"/>
      <c r="BM92" s="218"/>
      <c r="BN92" s="218"/>
      <c r="BO92" s="218"/>
      <c r="BP92" s="218"/>
      <c r="BQ92" s="218"/>
      <c r="BR92" s="218"/>
      <c r="BS92" s="218"/>
      <c r="BT92" s="218"/>
      <c r="BU92" s="218"/>
      <c r="BV92" s="218"/>
      <c r="BW92" s="218"/>
      <c r="BX92" s="218"/>
      <c r="BY92" s="218"/>
      <c r="BZ92" s="218"/>
      <c r="CA92" s="218"/>
      <c r="CB92" s="218"/>
      <c r="CC92" s="218"/>
      <c r="CD92" s="218"/>
      <c r="CE92" s="218"/>
      <c r="CF92" s="218"/>
      <c r="CG92" s="218"/>
      <c r="CH92" s="218"/>
      <c r="CI92" s="218"/>
      <c r="CJ92" s="218"/>
      <c r="CK92" s="218"/>
      <c r="CL92" s="218"/>
    </row>
    <row r="93" s="124" customFormat="1" ht="241" customHeight="1" spans="1:91">
      <c r="A93" s="151">
        <v>21</v>
      </c>
      <c r="B93" s="153" t="s">
        <v>341</v>
      </c>
      <c r="C93" s="161">
        <v>2025</v>
      </c>
      <c r="D93" s="153" t="s">
        <v>342</v>
      </c>
      <c r="E93" s="152" t="s">
        <v>123</v>
      </c>
      <c r="F93" s="154" t="s">
        <v>223</v>
      </c>
      <c r="G93" s="154" t="s">
        <v>47</v>
      </c>
      <c r="H93" s="154" t="s">
        <v>343</v>
      </c>
      <c r="I93" s="154" t="s">
        <v>100</v>
      </c>
      <c r="J93" s="153" t="s">
        <v>400</v>
      </c>
      <c r="K93" s="154">
        <v>12.559</v>
      </c>
      <c r="L93" s="154">
        <v>367</v>
      </c>
      <c r="M93" s="154">
        <v>1386</v>
      </c>
      <c r="N93" s="154">
        <v>850</v>
      </c>
      <c r="O93" s="152">
        <v>300</v>
      </c>
      <c r="P93" s="175">
        <v>550</v>
      </c>
      <c r="Q93" s="175"/>
      <c r="R93" s="175"/>
      <c r="S93" s="175"/>
      <c r="T93" s="175"/>
      <c r="U93" s="175"/>
      <c r="V93" s="175"/>
      <c r="W93" s="152" t="s">
        <v>345</v>
      </c>
      <c r="X93" s="152" t="s">
        <v>346</v>
      </c>
      <c r="Y93" s="152" t="s">
        <v>72</v>
      </c>
      <c r="Z93" s="152" t="s">
        <v>54</v>
      </c>
      <c r="AA93" s="152" t="s">
        <v>55</v>
      </c>
      <c r="AB93" s="167" t="s">
        <v>347</v>
      </c>
      <c r="AC93" s="167" t="s">
        <v>229</v>
      </c>
      <c r="AD93" s="175" t="s">
        <v>402</v>
      </c>
      <c r="AE93" s="152" t="s">
        <v>403</v>
      </c>
      <c r="AF93" s="152" t="s">
        <v>367</v>
      </c>
      <c r="AH93" s="134"/>
      <c r="AI93" s="134"/>
      <c r="AJ93" s="134"/>
      <c r="AK93" s="134"/>
      <c r="AL93" s="134"/>
      <c r="AM93" s="134"/>
      <c r="AN93" s="134"/>
      <c r="AO93" s="134"/>
      <c r="AP93" s="134"/>
      <c r="AQ93" s="134"/>
      <c r="AR93" s="134"/>
      <c r="AS93" s="134"/>
      <c r="AT93" s="134"/>
      <c r="AU93" s="134"/>
      <c r="AV93" s="134"/>
      <c r="AW93" s="134"/>
      <c r="AX93" s="134"/>
      <c r="AY93" s="134"/>
      <c r="AZ93" s="134"/>
      <c r="BA93" s="134"/>
      <c r="BB93" s="134"/>
      <c r="BC93" s="134"/>
      <c r="BD93" s="134"/>
      <c r="BE93" s="134"/>
      <c r="BF93" s="134"/>
      <c r="BG93" s="134"/>
      <c r="BH93" s="134"/>
      <c r="BI93" s="134"/>
      <c r="BJ93" s="134"/>
      <c r="BK93" s="134"/>
      <c r="BL93" s="134"/>
      <c r="BM93" s="134"/>
      <c r="BN93" s="134"/>
      <c r="BO93" s="134"/>
      <c r="BP93" s="134"/>
      <c r="BQ93" s="134"/>
      <c r="BR93" s="134"/>
      <c r="BS93" s="134"/>
      <c r="BT93" s="134"/>
      <c r="BU93" s="134"/>
      <c r="BV93" s="134"/>
      <c r="BW93" s="134"/>
      <c r="BX93" s="134"/>
      <c r="BY93" s="134"/>
      <c r="BZ93" s="134"/>
      <c r="CA93" s="134"/>
      <c r="CB93" s="134"/>
      <c r="CC93" s="134"/>
      <c r="CD93" s="134"/>
      <c r="CE93" s="134"/>
      <c r="CF93" s="134"/>
      <c r="CG93" s="134"/>
      <c r="CH93" s="134"/>
      <c r="CI93" s="134"/>
      <c r="CJ93" s="134"/>
      <c r="CK93" s="134"/>
      <c r="CL93" s="134"/>
      <c r="CM93" s="213"/>
    </row>
    <row r="94" s="124" customFormat="1" ht="241" customHeight="1" spans="1:91">
      <c r="A94" s="151">
        <v>22</v>
      </c>
      <c r="B94" s="153" t="s">
        <v>348</v>
      </c>
      <c r="C94" s="161">
        <v>2025</v>
      </c>
      <c r="D94" s="153" t="s">
        <v>349</v>
      </c>
      <c r="E94" s="152" t="s">
        <v>123</v>
      </c>
      <c r="F94" s="154" t="s">
        <v>223</v>
      </c>
      <c r="G94" s="154" t="s">
        <v>47</v>
      </c>
      <c r="H94" s="154" t="s">
        <v>350</v>
      </c>
      <c r="I94" s="154" t="s">
        <v>100</v>
      </c>
      <c r="J94" s="153" t="s">
        <v>351</v>
      </c>
      <c r="K94" s="154">
        <v>12.405</v>
      </c>
      <c r="L94" s="152">
        <v>122</v>
      </c>
      <c r="M94" s="152">
        <v>441</v>
      </c>
      <c r="N94" s="154">
        <v>450</v>
      </c>
      <c r="O94" s="152">
        <v>100</v>
      </c>
      <c r="P94" s="175">
        <v>350</v>
      </c>
      <c r="Q94" s="175"/>
      <c r="R94" s="175"/>
      <c r="S94" s="175"/>
      <c r="T94" s="175"/>
      <c r="U94" s="175"/>
      <c r="V94" s="175"/>
      <c r="W94" s="152" t="s">
        <v>325</v>
      </c>
      <c r="X94" s="152" t="s">
        <v>326</v>
      </c>
      <c r="Y94" s="152" t="s">
        <v>72</v>
      </c>
      <c r="Z94" s="152" t="s">
        <v>54</v>
      </c>
      <c r="AA94" s="152" t="s">
        <v>55</v>
      </c>
      <c r="AB94" s="167" t="s">
        <v>352</v>
      </c>
      <c r="AC94" s="167" t="s">
        <v>229</v>
      </c>
      <c r="AD94" s="175" t="s">
        <v>402</v>
      </c>
      <c r="AE94" s="152" t="s">
        <v>403</v>
      </c>
      <c r="AF94" s="152" t="s">
        <v>367</v>
      </c>
      <c r="AH94" s="134"/>
      <c r="AI94" s="134"/>
      <c r="AJ94" s="134"/>
      <c r="AK94" s="134"/>
      <c r="AL94" s="134"/>
      <c r="AM94" s="134"/>
      <c r="AN94" s="134"/>
      <c r="AO94" s="134"/>
      <c r="AP94" s="134"/>
      <c r="AQ94" s="134"/>
      <c r="AR94" s="134"/>
      <c r="AS94" s="134"/>
      <c r="AT94" s="134"/>
      <c r="AU94" s="134"/>
      <c r="AV94" s="134"/>
      <c r="AW94" s="134"/>
      <c r="AX94" s="134"/>
      <c r="AY94" s="134"/>
      <c r="AZ94" s="134"/>
      <c r="BA94" s="134"/>
      <c r="BB94" s="134"/>
      <c r="BC94" s="134"/>
      <c r="BD94" s="134"/>
      <c r="BE94" s="134"/>
      <c r="BF94" s="134"/>
      <c r="BG94" s="134"/>
      <c r="BH94" s="134"/>
      <c r="BI94" s="134"/>
      <c r="BJ94" s="134"/>
      <c r="BK94" s="134"/>
      <c r="BL94" s="134"/>
      <c r="BM94" s="134"/>
      <c r="BN94" s="134"/>
      <c r="BO94" s="134"/>
      <c r="BP94" s="134"/>
      <c r="BQ94" s="134"/>
      <c r="BR94" s="134"/>
      <c r="BS94" s="134"/>
      <c r="BT94" s="134"/>
      <c r="BU94" s="134"/>
      <c r="BV94" s="134"/>
      <c r="BW94" s="134"/>
      <c r="BX94" s="134"/>
      <c r="BY94" s="134"/>
      <c r="BZ94" s="134"/>
      <c r="CA94" s="134"/>
      <c r="CB94" s="134"/>
      <c r="CC94" s="134"/>
      <c r="CD94" s="134"/>
      <c r="CE94" s="134"/>
      <c r="CF94" s="134"/>
      <c r="CG94" s="134"/>
      <c r="CH94" s="134"/>
      <c r="CI94" s="134"/>
      <c r="CJ94" s="134"/>
      <c r="CK94" s="134"/>
      <c r="CL94" s="134"/>
      <c r="CM94" s="213"/>
    </row>
    <row r="95" s="124" customFormat="1" ht="241" customHeight="1" spans="1:91">
      <c r="A95" s="151">
        <v>23</v>
      </c>
      <c r="B95" s="153" t="s">
        <v>353</v>
      </c>
      <c r="C95" s="161">
        <v>2025</v>
      </c>
      <c r="D95" s="153" t="s">
        <v>406</v>
      </c>
      <c r="E95" s="152" t="s">
        <v>123</v>
      </c>
      <c r="F95" s="154" t="s">
        <v>223</v>
      </c>
      <c r="G95" s="154" t="s">
        <v>47</v>
      </c>
      <c r="H95" s="154" t="s">
        <v>355</v>
      </c>
      <c r="I95" s="154" t="s">
        <v>100</v>
      </c>
      <c r="J95" s="153" t="s">
        <v>356</v>
      </c>
      <c r="K95" s="154">
        <v>6.6</v>
      </c>
      <c r="L95" s="152">
        <v>350</v>
      </c>
      <c r="M95" s="154">
        <v>965</v>
      </c>
      <c r="N95" s="152">
        <v>650</v>
      </c>
      <c r="O95" s="152">
        <v>650</v>
      </c>
      <c r="P95" s="175"/>
      <c r="Q95" s="175"/>
      <c r="R95" s="175"/>
      <c r="S95" s="175"/>
      <c r="T95" s="175"/>
      <c r="U95" s="175"/>
      <c r="V95" s="175"/>
      <c r="W95" s="152" t="s">
        <v>317</v>
      </c>
      <c r="X95" s="152" t="s">
        <v>318</v>
      </c>
      <c r="Y95" s="152" t="s">
        <v>72</v>
      </c>
      <c r="Z95" s="152" t="s">
        <v>54</v>
      </c>
      <c r="AA95" s="152" t="s">
        <v>55</v>
      </c>
      <c r="AB95" s="167" t="s">
        <v>401</v>
      </c>
      <c r="AC95" s="167" t="s">
        <v>229</v>
      </c>
      <c r="AD95" s="175" t="s">
        <v>402</v>
      </c>
      <c r="AE95" s="152" t="s">
        <v>403</v>
      </c>
      <c r="AF95" s="233" t="s">
        <v>312</v>
      </c>
      <c r="AH95" s="134"/>
      <c r="AI95" s="134"/>
      <c r="AJ95" s="134"/>
      <c r="AK95" s="134"/>
      <c r="AL95" s="134"/>
      <c r="AM95" s="134"/>
      <c r="AN95" s="134"/>
      <c r="AO95" s="134"/>
      <c r="AP95" s="134"/>
      <c r="AQ95" s="134"/>
      <c r="AR95" s="134"/>
      <c r="AS95" s="134"/>
      <c r="AT95" s="134"/>
      <c r="AU95" s="134"/>
      <c r="AV95" s="134"/>
      <c r="AW95" s="134"/>
      <c r="AX95" s="134"/>
      <c r="AY95" s="134"/>
      <c r="AZ95" s="134"/>
      <c r="BA95" s="134"/>
      <c r="BB95" s="134"/>
      <c r="BC95" s="134"/>
      <c r="BD95" s="134"/>
      <c r="BE95" s="134"/>
      <c r="BF95" s="134"/>
      <c r="BG95" s="134"/>
      <c r="BH95" s="134"/>
      <c r="BI95" s="134"/>
      <c r="BJ95" s="134"/>
      <c r="BK95" s="134"/>
      <c r="BL95" s="134"/>
      <c r="BM95" s="134"/>
      <c r="BN95" s="134"/>
      <c r="BO95" s="134"/>
      <c r="BP95" s="134"/>
      <c r="BQ95" s="134"/>
      <c r="BR95" s="134"/>
      <c r="BS95" s="134"/>
      <c r="BT95" s="134"/>
      <c r="BU95" s="134"/>
      <c r="BV95" s="134"/>
      <c r="BW95" s="134"/>
      <c r="BX95" s="134"/>
      <c r="BY95" s="134"/>
      <c r="BZ95" s="134"/>
      <c r="CA95" s="134"/>
      <c r="CB95" s="134"/>
      <c r="CC95" s="134"/>
      <c r="CD95" s="134"/>
      <c r="CE95" s="134"/>
      <c r="CF95" s="134"/>
      <c r="CG95" s="134"/>
      <c r="CH95" s="134"/>
      <c r="CI95" s="134"/>
      <c r="CJ95" s="134"/>
      <c r="CK95" s="134"/>
      <c r="CL95" s="134"/>
      <c r="CM95" s="213"/>
    </row>
    <row r="96" s="127" customFormat="1" ht="100" customHeight="1" spans="1:90">
      <c r="A96" s="156" t="s">
        <v>58</v>
      </c>
      <c r="B96" s="148" t="s">
        <v>230</v>
      </c>
      <c r="C96" s="148"/>
      <c r="D96" s="148"/>
      <c r="E96" s="149"/>
      <c r="F96" s="149"/>
      <c r="G96" s="149"/>
      <c r="H96" s="149"/>
      <c r="I96" s="149"/>
      <c r="J96" s="148"/>
      <c r="K96" s="178"/>
      <c r="L96" s="178"/>
      <c r="M96" s="178"/>
      <c r="N96" s="178"/>
      <c r="O96" s="178"/>
      <c r="P96" s="178"/>
      <c r="Q96" s="178"/>
      <c r="R96" s="178"/>
      <c r="S96" s="178"/>
      <c r="T96" s="178"/>
      <c r="U96" s="178"/>
      <c r="V96" s="178"/>
      <c r="W96" s="184"/>
      <c r="X96" s="184"/>
      <c r="Y96" s="184"/>
      <c r="Z96" s="184"/>
      <c r="AA96" s="217"/>
      <c r="AB96" s="217"/>
      <c r="AC96" s="217"/>
      <c r="AD96" s="217"/>
      <c r="AE96" s="217"/>
      <c r="AF96" s="217"/>
      <c r="AG96" s="217"/>
      <c r="AH96" s="218"/>
      <c r="AI96" s="218"/>
      <c r="AJ96" s="218"/>
      <c r="AK96" s="218"/>
      <c r="AL96" s="218"/>
      <c r="AM96" s="218"/>
      <c r="AN96" s="218"/>
      <c r="AO96" s="218"/>
      <c r="AP96" s="218"/>
      <c r="AQ96" s="218"/>
      <c r="AR96" s="218"/>
      <c r="AS96" s="218"/>
      <c r="AT96" s="218"/>
      <c r="AU96" s="218"/>
      <c r="AV96" s="218"/>
      <c r="AW96" s="218"/>
      <c r="AX96" s="218"/>
      <c r="AY96" s="218"/>
      <c r="AZ96" s="218"/>
      <c r="BA96" s="218"/>
      <c r="BB96" s="218"/>
      <c r="BC96" s="218"/>
      <c r="BD96" s="218"/>
      <c r="BE96" s="218"/>
      <c r="BF96" s="218"/>
      <c r="BG96" s="218"/>
      <c r="BH96" s="218"/>
      <c r="BI96" s="218"/>
      <c r="BJ96" s="218"/>
      <c r="BK96" s="218"/>
      <c r="BL96" s="218"/>
      <c r="BM96" s="218"/>
      <c r="BN96" s="218"/>
      <c r="BO96" s="218"/>
      <c r="BP96" s="218"/>
      <c r="BQ96" s="218"/>
      <c r="BR96" s="218"/>
      <c r="BS96" s="218"/>
      <c r="BT96" s="218"/>
      <c r="BU96" s="218"/>
      <c r="BV96" s="218"/>
      <c r="BW96" s="218"/>
      <c r="BX96" s="218"/>
      <c r="BY96" s="218"/>
      <c r="BZ96" s="218"/>
      <c r="CA96" s="218"/>
      <c r="CB96" s="218"/>
      <c r="CC96" s="218"/>
      <c r="CD96" s="218"/>
      <c r="CE96" s="218"/>
      <c r="CF96" s="218"/>
      <c r="CG96" s="218"/>
      <c r="CH96" s="218"/>
      <c r="CI96" s="218"/>
      <c r="CJ96" s="218"/>
      <c r="CK96" s="218"/>
      <c r="CL96" s="218"/>
    </row>
    <row r="97" s="127" customFormat="1" ht="100" customHeight="1" spans="1:90">
      <c r="A97" s="156" t="s">
        <v>58</v>
      </c>
      <c r="B97" s="148" t="s">
        <v>231</v>
      </c>
      <c r="C97" s="148"/>
      <c r="D97" s="148"/>
      <c r="E97" s="149"/>
      <c r="F97" s="149"/>
      <c r="G97" s="149"/>
      <c r="H97" s="149"/>
      <c r="I97" s="149"/>
      <c r="J97" s="148"/>
      <c r="K97" s="178"/>
      <c r="L97" s="178"/>
      <c r="M97" s="178"/>
      <c r="N97" s="178"/>
      <c r="O97" s="178"/>
      <c r="P97" s="178"/>
      <c r="Q97" s="178"/>
      <c r="R97" s="178"/>
      <c r="S97" s="178"/>
      <c r="T97" s="178"/>
      <c r="U97" s="178"/>
      <c r="V97" s="178"/>
      <c r="W97" s="184"/>
      <c r="X97" s="184"/>
      <c r="Y97" s="184"/>
      <c r="Z97" s="184"/>
      <c r="AA97" s="217"/>
      <c r="AB97" s="217"/>
      <c r="AC97" s="217"/>
      <c r="AD97" s="217"/>
      <c r="AE97" s="217"/>
      <c r="AF97" s="217"/>
      <c r="AG97" s="217"/>
      <c r="AH97" s="218"/>
      <c r="AI97" s="218"/>
      <c r="AJ97" s="218"/>
      <c r="AK97" s="218"/>
      <c r="AL97" s="218"/>
      <c r="AM97" s="218"/>
      <c r="AN97" s="218"/>
      <c r="AO97" s="218"/>
      <c r="AP97" s="218"/>
      <c r="AQ97" s="218"/>
      <c r="AR97" s="218"/>
      <c r="AS97" s="218"/>
      <c r="AT97" s="218"/>
      <c r="AU97" s="218"/>
      <c r="AV97" s="218"/>
      <c r="AW97" s="218"/>
      <c r="AX97" s="218"/>
      <c r="AY97" s="218"/>
      <c r="AZ97" s="218"/>
      <c r="BA97" s="218"/>
      <c r="BB97" s="218"/>
      <c r="BC97" s="218"/>
      <c r="BD97" s="218"/>
      <c r="BE97" s="218"/>
      <c r="BF97" s="218"/>
      <c r="BG97" s="218"/>
      <c r="BH97" s="218"/>
      <c r="BI97" s="218"/>
      <c r="BJ97" s="218"/>
      <c r="BK97" s="218"/>
      <c r="BL97" s="218"/>
      <c r="BM97" s="218"/>
      <c r="BN97" s="218"/>
      <c r="BO97" s="218"/>
      <c r="BP97" s="218"/>
      <c r="BQ97" s="218"/>
      <c r="BR97" s="218"/>
      <c r="BS97" s="218"/>
      <c r="BT97" s="218"/>
      <c r="BU97" s="218"/>
      <c r="BV97" s="218"/>
      <c r="BW97" s="218"/>
      <c r="BX97" s="218"/>
      <c r="BY97" s="218"/>
      <c r="BZ97" s="218"/>
      <c r="CA97" s="218"/>
      <c r="CB97" s="218"/>
      <c r="CC97" s="218"/>
      <c r="CD97" s="218"/>
      <c r="CE97" s="218"/>
      <c r="CF97" s="218"/>
      <c r="CG97" s="218"/>
      <c r="CH97" s="218"/>
      <c r="CI97" s="218"/>
      <c r="CJ97" s="218"/>
      <c r="CK97" s="218"/>
      <c r="CL97" s="218"/>
    </row>
    <row r="98" s="127" customFormat="1" ht="100" customHeight="1" spans="1:90">
      <c r="A98" s="149" t="s">
        <v>41</v>
      </c>
      <c r="B98" s="148" t="s">
        <v>232</v>
      </c>
      <c r="C98" s="148"/>
      <c r="D98" s="148"/>
      <c r="E98" s="149"/>
      <c r="F98" s="149"/>
      <c r="G98" s="149"/>
      <c r="H98" s="149"/>
      <c r="I98" s="149"/>
      <c r="J98" s="148"/>
      <c r="K98" s="178">
        <f t="shared" ref="K98:V98" si="30">K99+K100+K101+K102+K103+K104</f>
        <v>0</v>
      </c>
      <c r="L98" s="178">
        <f t="shared" si="30"/>
        <v>0</v>
      </c>
      <c r="M98" s="178">
        <f t="shared" si="30"/>
        <v>0</v>
      </c>
      <c r="N98" s="178">
        <f t="shared" si="30"/>
        <v>0</v>
      </c>
      <c r="O98" s="178">
        <f t="shared" si="30"/>
        <v>0</v>
      </c>
      <c r="P98" s="178">
        <f t="shared" si="30"/>
        <v>0</v>
      </c>
      <c r="Q98" s="178">
        <f t="shared" si="30"/>
        <v>0</v>
      </c>
      <c r="R98" s="178">
        <f t="shared" si="30"/>
        <v>0</v>
      </c>
      <c r="S98" s="178">
        <f t="shared" si="30"/>
        <v>0</v>
      </c>
      <c r="T98" s="178">
        <f t="shared" si="30"/>
        <v>0</v>
      </c>
      <c r="U98" s="178">
        <f t="shared" si="30"/>
        <v>0</v>
      </c>
      <c r="V98" s="178">
        <f t="shared" si="30"/>
        <v>0</v>
      </c>
      <c r="W98" s="184"/>
      <c r="X98" s="184"/>
      <c r="Y98" s="184"/>
      <c r="Z98" s="184"/>
      <c r="AA98" s="217"/>
      <c r="AB98" s="217"/>
      <c r="AC98" s="217"/>
      <c r="AD98" s="217"/>
      <c r="AE98" s="217"/>
      <c r="AF98" s="217"/>
      <c r="AG98" s="217"/>
      <c r="AH98" s="218"/>
      <c r="AI98" s="218"/>
      <c r="AJ98" s="218"/>
      <c r="AK98" s="218"/>
      <c r="AL98" s="218"/>
      <c r="AM98" s="218"/>
      <c r="AN98" s="218"/>
      <c r="AO98" s="218"/>
      <c r="AP98" s="218"/>
      <c r="AQ98" s="218"/>
      <c r="AR98" s="218"/>
      <c r="AS98" s="218"/>
      <c r="AT98" s="218"/>
      <c r="AU98" s="218"/>
      <c r="AV98" s="218"/>
      <c r="AW98" s="218"/>
      <c r="AX98" s="218"/>
      <c r="AY98" s="218"/>
      <c r="AZ98" s="218"/>
      <c r="BA98" s="218"/>
      <c r="BB98" s="218"/>
      <c r="BC98" s="218"/>
      <c r="BD98" s="218"/>
      <c r="BE98" s="218"/>
      <c r="BF98" s="218"/>
      <c r="BG98" s="218"/>
      <c r="BH98" s="218"/>
      <c r="BI98" s="218"/>
      <c r="BJ98" s="218"/>
      <c r="BK98" s="218"/>
      <c r="BL98" s="218"/>
      <c r="BM98" s="218"/>
      <c r="BN98" s="218"/>
      <c r="BO98" s="218"/>
      <c r="BP98" s="218"/>
      <c r="BQ98" s="218"/>
      <c r="BR98" s="218"/>
      <c r="BS98" s="218"/>
      <c r="BT98" s="218"/>
      <c r="BU98" s="218"/>
      <c r="BV98" s="218"/>
      <c r="BW98" s="218"/>
      <c r="BX98" s="218"/>
      <c r="BY98" s="218"/>
      <c r="BZ98" s="218"/>
      <c r="CA98" s="218"/>
      <c r="CB98" s="218"/>
      <c r="CC98" s="218"/>
      <c r="CD98" s="218"/>
      <c r="CE98" s="218"/>
      <c r="CF98" s="218"/>
      <c r="CG98" s="218"/>
      <c r="CH98" s="218"/>
      <c r="CI98" s="218"/>
      <c r="CJ98" s="218"/>
      <c r="CK98" s="218"/>
      <c r="CL98" s="218"/>
    </row>
    <row r="99" s="127" customFormat="1" ht="100" customHeight="1" spans="1:90">
      <c r="A99" s="156" t="s">
        <v>58</v>
      </c>
      <c r="B99" s="148" t="s">
        <v>233</v>
      </c>
      <c r="C99" s="148"/>
      <c r="D99" s="148"/>
      <c r="E99" s="149"/>
      <c r="F99" s="149"/>
      <c r="G99" s="149"/>
      <c r="H99" s="149"/>
      <c r="I99" s="149"/>
      <c r="J99" s="148"/>
      <c r="K99" s="178"/>
      <c r="L99" s="178"/>
      <c r="M99" s="178"/>
      <c r="N99" s="178"/>
      <c r="O99" s="178"/>
      <c r="P99" s="178"/>
      <c r="Q99" s="178"/>
      <c r="R99" s="178"/>
      <c r="S99" s="178"/>
      <c r="T99" s="178"/>
      <c r="U99" s="178"/>
      <c r="V99" s="178"/>
      <c r="W99" s="184"/>
      <c r="X99" s="184"/>
      <c r="Y99" s="184"/>
      <c r="Z99" s="184"/>
      <c r="AA99" s="217"/>
      <c r="AB99" s="217"/>
      <c r="AC99" s="217"/>
      <c r="AD99" s="217"/>
      <c r="AE99" s="217"/>
      <c r="AF99" s="217"/>
      <c r="AG99" s="217"/>
      <c r="AH99" s="218"/>
      <c r="AI99" s="218"/>
      <c r="AJ99" s="218"/>
      <c r="AK99" s="218"/>
      <c r="AL99" s="218"/>
      <c r="AM99" s="218"/>
      <c r="AN99" s="218"/>
      <c r="AO99" s="218"/>
      <c r="AP99" s="218"/>
      <c r="AQ99" s="218"/>
      <c r="AR99" s="218"/>
      <c r="AS99" s="218"/>
      <c r="AT99" s="218"/>
      <c r="AU99" s="218"/>
      <c r="AV99" s="218"/>
      <c r="AW99" s="218"/>
      <c r="AX99" s="218"/>
      <c r="AY99" s="218"/>
      <c r="AZ99" s="218"/>
      <c r="BA99" s="218"/>
      <c r="BB99" s="218"/>
      <c r="BC99" s="218"/>
      <c r="BD99" s="218"/>
      <c r="BE99" s="218"/>
      <c r="BF99" s="218"/>
      <c r="BG99" s="218"/>
      <c r="BH99" s="218"/>
      <c r="BI99" s="218"/>
      <c r="BJ99" s="218"/>
      <c r="BK99" s="218"/>
      <c r="BL99" s="218"/>
      <c r="BM99" s="218"/>
      <c r="BN99" s="218"/>
      <c r="BO99" s="218"/>
      <c r="BP99" s="218"/>
      <c r="BQ99" s="218"/>
      <c r="BR99" s="218"/>
      <c r="BS99" s="218"/>
      <c r="BT99" s="218"/>
      <c r="BU99" s="218"/>
      <c r="BV99" s="218"/>
      <c r="BW99" s="218"/>
      <c r="BX99" s="218"/>
      <c r="BY99" s="218"/>
      <c r="BZ99" s="218"/>
      <c r="CA99" s="218"/>
      <c r="CB99" s="218"/>
      <c r="CC99" s="218"/>
      <c r="CD99" s="218"/>
      <c r="CE99" s="218"/>
      <c r="CF99" s="218"/>
      <c r="CG99" s="218"/>
      <c r="CH99" s="218"/>
      <c r="CI99" s="218"/>
      <c r="CJ99" s="218"/>
      <c r="CK99" s="218"/>
      <c r="CL99" s="218"/>
    </row>
    <row r="100" s="127" customFormat="1" ht="100" customHeight="1" spans="1:90">
      <c r="A100" s="156" t="s">
        <v>58</v>
      </c>
      <c r="B100" s="148" t="s">
        <v>234</v>
      </c>
      <c r="C100" s="148"/>
      <c r="D100" s="148"/>
      <c r="E100" s="149"/>
      <c r="F100" s="149"/>
      <c r="G100" s="149"/>
      <c r="H100" s="149"/>
      <c r="I100" s="149"/>
      <c r="J100" s="148"/>
      <c r="K100" s="178"/>
      <c r="L100" s="178"/>
      <c r="M100" s="178"/>
      <c r="N100" s="178"/>
      <c r="O100" s="178"/>
      <c r="P100" s="178"/>
      <c r="Q100" s="178"/>
      <c r="R100" s="178"/>
      <c r="S100" s="178"/>
      <c r="T100" s="178"/>
      <c r="U100" s="178"/>
      <c r="V100" s="178"/>
      <c r="W100" s="184"/>
      <c r="X100" s="184"/>
      <c r="Y100" s="184"/>
      <c r="Z100" s="184"/>
      <c r="AA100" s="217"/>
      <c r="AB100" s="217"/>
      <c r="AC100" s="217"/>
      <c r="AD100" s="217"/>
      <c r="AE100" s="217"/>
      <c r="AF100" s="217"/>
      <c r="AG100" s="217"/>
      <c r="AH100" s="218"/>
      <c r="AI100" s="218"/>
      <c r="AJ100" s="218"/>
      <c r="AK100" s="218"/>
      <c r="AL100" s="218"/>
      <c r="AM100" s="218"/>
      <c r="AN100" s="218"/>
      <c r="AO100" s="218"/>
      <c r="AP100" s="218"/>
      <c r="AQ100" s="218"/>
      <c r="AR100" s="218"/>
      <c r="AS100" s="218"/>
      <c r="AT100" s="218"/>
      <c r="AU100" s="218"/>
      <c r="AV100" s="218"/>
      <c r="AW100" s="218"/>
      <c r="AX100" s="218"/>
      <c r="AY100" s="218"/>
      <c r="AZ100" s="218"/>
      <c r="BA100" s="218"/>
      <c r="BB100" s="218"/>
      <c r="BC100" s="218"/>
      <c r="BD100" s="218"/>
      <c r="BE100" s="218"/>
      <c r="BF100" s="218"/>
      <c r="BG100" s="218"/>
      <c r="BH100" s="218"/>
      <c r="BI100" s="218"/>
      <c r="BJ100" s="218"/>
      <c r="BK100" s="218"/>
      <c r="BL100" s="218"/>
      <c r="BM100" s="218"/>
      <c r="BN100" s="218"/>
      <c r="BO100" s="218"/>
      <c r="BP100" s="218"/>
      <c r="BQ100" s="218"/>
      <c r="BR100" s="218"/>
      <c r="BS100" s="218"/>
      <c r="BT100" s="218"/>
      <c r="BU100" s="218"/>
      <c r="BV100" s="218"/>
      <c r="BW100" s="218"/>
      <c r="BX100" s="218"/>
      <c r="BY100" s="218"/>
      <c r="BZ100" s="218"/>
      <c r="CA100" s="218"/>
      <c r="CB100" s="218"/>
      <c r="CC100" s="218"/>
      <c r="CD100" s="218"/>
      <c r="CE100" s="218"/>
      <c r="CF100" s="218"/>
      <c r="CG100" s="218"/>
      <c r="CH100" s="218"/>
      <c r="CI100" s="218"/>
      <c r="CJ100" s="218"/>
      <c r="CK100" s="218"/>
      <c r="CL100" s="218"/>
    </row>
    <row r="101" s="127" customFormat="1" ht="100" customHeight="1" spans="1:90">
      <c r="A101" s="156" t="s">
        <v>58</v>
      </c>
      <c r="B101" s="148" t="s">
        <v>235</v>
      </c>
      <c r="C101" s="148"/>
      <c r="D101" s="148"/>
      <c r="E101" s="149"/>
      <c r="F101" s="149"/>
      <c r="G101" s="149"/>
      <c r="H101" s="149"/>
      <c r="I101" s="149"/>
      <c r="J101" s="148"/>
      <c r="K101" s="178"/>
      <c r="L101" s="178"/>
      <c r="M101" s="178"/>
      <c r="N101" s="178"/>
      <c r="O101" s="178"/>
      <c r="P101" s="178"/>
      <c r="Q101" s="178"/>
      <c r="R101" s="178"/>
      <c r="S101" s="178"/>
      <c r="T101" s="178"/>
      <c r="U101" s="178"/>
      <c r="V101" s="178"/>
      <c r="W101" s="184"/>
      <c r="X101" s="184"/>
      <c r="Y101" s="184"/>
      <c r="Z101" s="184"/>
      <c r="AA101" s="217"/>
      <c r="AB101" s="217"/>
      <c r="AC101" s="217"/>
      <c r="AD101" s="217"/>
      <c r="AE101" s="217"/>
      <c r="AF101" s="217"/>
      <c r="AG101" s="217"/>
      <c r="AH101" s="218"/>
      <c r="AI101" s="218"/>
      <c r="AJ101" s="218"/>
      <c r="AK101" s="218"/>
      <c r="AL101" s="218"/>
      <c r="AM101" s="218"/>
      <c r="AN101" s="218"/>
      <c r="AO101" s="218"/>
      <c r="AP101" s="218"/>
      <c r="AQ101" s="218"/>
      <c r="AR101" s="218"/>
      <c r="AS101" s="218"/>
      <c r="AT101" s="218"/>
      <c r="AU101" s="218"/>
      <c r="AV101" s="218"/>
      <c r="AW101" s="218"/>
      <c r="AX101" s="218"/>
      <c r="AY101" s="218"/>
      <c r="AZ101" s="218"/>
      <c r="BA101" s="218"/>
      <c r="BB101" s="218"/>
      <c r="BC101" s="218"/>
      <c r="BD101" s="218"/>
      <c r="BE101" s="218"/>
      <c r="BF101" s="218"/>
      <c r="BG101" s="218"/>
      <c r="BH101" s="218"/>
      <c r="BI101" s="218"/>
      <c r="BJ101" s="218"/>
      <c r="BK101" s="218"/>
      <c r="BL101" s="218"/>
      <c r="BM101" s="218"/>
      <c r="BN101" s="218"/>
      <c r="BO101" s="218"/>
      <c r="BP101" s="218"/>
      <c r="BQ101" s="218"/>
      <c r="BR101" s="218"/>
      <c r="BS101" s="218"/>
      <c r="BT101" s="218"/>
      <c r="BU101" s="218"/>
      <c r="BV101" s="218"/>
      <c r="BW101" s="218"/>
      <c r="BX101" s="218"/>
      <c r="BY101" s="218"/>
      <c r="BZ101" s="218"/>
      <c r="CA101" s="218"/>
      <c r="CB101" s="218"/>
      <c r="CC101" s="218"/>
      <c r="CD101" s="218"/>
      <c r="CE101" s="218"/>
      <c r="CF101" s="218"/>
      <c r="CG101" s="218"/>
      <c r="CH101" s="218"/>
      <c r="CI101" s="218"/>
      <c r="CJ101" s="218"/>
      <c r="CK101" s="218"/>
      <c r="CL101" s="218"/>
    </row>
    <row r="102" s="127" customFormat="1" ht="100" customHeight="1" spans="1:90">
      <c r="A102" s="156" t="s">
        <v>58</v>
      </c>
      <c r="B102" s="148" t="s">
        <v>236</v>
      </c>
      <c r="C102" s="148"/>
      <c r="D102" s="148"/>
      <c r="E102" s="149"/>
      <c r="F102" s="149"/>
      <c r="G102" s="149"/>
      <c r="H102" s="149"/>
      <c r="I102" s="149"/>
      <c r="J102" s="148"/>
      <c r="K102" s="178"/>
      <c r="L102" s="178"/>
      <c r="M102" s="178"/>
      <c r="N102" s="178"/>
      <c r="O102" s="178"/>
      <c r="P102" s="178"/>
      <c r="Q102" s="178"/>
      <c r="R102" s="178"/>
      <c r="S102" s="178"/>
      <c r="T102" s="178"/>
      <c r="U102" s="178"/>
      <c r="V102" s="178"/>
      <c r="W102" s="184"/>
      <c r="X102" s="184"/>
      <c r="Y102" s="184"/>
      <c r="Z102" s="184"/>
      <c r="AA102" s="217"/>
      <c r="AB102" s="217"/>
      <c r="AC102" s="217"/>
      <c r="AD102" s="217"/>
      <c r="AE102" s="217"/>
      <c r="AF102" s="217"/>
      <c r="AG102" s="217"/>
      <c r="AH102" s="218"/>
      <c r="AI102" s="218"/>
      <c r="AJ102" s="218"/>
      <c r="AK102" s="218"/>
      <c r="AL102" s="218"/>
      <c r="AM102" s="218"/>
      <c r="AN102" s="218"/>
      <c r="AO102" s="218"/>
      <c r="AP102" s="218"/>
      <c r="AQ102" s="218"/>
      <c r="AR102" s="218"/>
      <c r="AS102" s="218"/>
      <c r="AT102" s="218"/>
      <c r="AU102" s="218"/>
      <c r="AV102" s="218"/>
      <c r="AW102" s="218"/>
      <c r="AX102" s="218"/>
      <c r="AY102" s="218"/>
      <c r="AZ102" s="218"/>
      <c r="BA102" s="218"/>
      <c r="BB102" s="218"/>
      <c r="BC102" s="218"/>
      <c r="BD102" s="218"/>
      <c r="BE102" s="218"/>
      <c r="BF102" s="218"/>
      <c r="BG102" s="218"/>
      <c r="BH102" s="218"/>
      <c r="BI102" s="218"/>
      <c r="BJ102" s="218"/>
      <c r="BK102" s="218"/>
      <c r="BL102" s="218"/>
      <c r="BM102" s="218"/>
      <c r="BN102" s="218"/>
      <c r="BO102" s="218"/>
      <c r="BP102" s="218"/>
      <c r="BQ102" s="218"/>
      <c r="BR102" s="218"/>
      <c r="BS102" s="218"/>
      <c r="BT102" s="218"/>
      <c r="BU102" s="218"/>
      <c r="BV102" s="218"/>
      <c r="BW102" s="218"/>
      <c r="BX102" s="218"/>
      <c r="BY102" s="218"/>
      <c r="BZ102" s="218"/>
      <c r="CA102" s="218"/>
      <c r="CB102" s="218"/>
      <c r="CC102" s="218"/>
      <c r="CD102" s="218"/>
      <c r="CE102" s="218"/>
      <c r="CF102" s="218"/>
      <c r="CG102" s="218"/>
      <c r="CH102" s="218"/>
      <c r="CI102" s="218"/>
      <c r="CJ102" s="218"/>
      <c r="CK102" s="218"/>
      <c r="CL102" s="218"/>
    </row>
    <row r="103" s="127" customFormat="1" ht="100" customHeight="1" spans="1:90">
      <c r="A103" s="156" t="s">
        <v>58</v>
      </c>
      <c r="B103" s="148" t="s">
        <v>237</v>
      </c>
      <c r="C103" s="148"/>
      <c r="D103" s="148"/>
      <c r="E103" s="149"/>
      <c r="F103" s="149"/>
      <c r="G103" s="149"/>
      <c r="H103" s="149"/>
      <c r="I103" s="149"/>
      <c r="J103" s="148"/>
      <c r="K103" s="178"/>
      <c r="L103" s="178"/>
      <c r="M103" s="178"/>
      <c r="N103" s="178"/>
      <c r="O103" s="178"/>
      <c r="P103" s="178"/>
      <c r="Q103" s="178"/>
      <c r="R103" s="178"/>
      <c r="S103" s="178"/>
      <c r="T103" s="178"/>
      <c r="U103" s="178"/>
      <c r="V103" s="178"/>
      <c r="W103" s="184"/>
      <c r="X103" s="184"/>
      <c r="Y103" s="184"/>
      <c r="Z103" s="184"/>
      <c r="AA103" s="217"/>
      <c r="AB103" s="217"/>
      <c r="AC103" s="217"/>
      <c r="AD103" s="217"/>
      <c r="AE103" s="217"/>
      <c r="AF103" s="217"/>
      <c r="AG103" s="217"/>
      <c r="AH103" s="218"/>
      <c r="AI103" s="218"/>
      <c r="AJ103" s="218"/>
      <c r="AK103" s="218"/>
      <c r="AL103" s="218"/>
      <c r="AM103" s="218"/>
      <c r="AN103" s="218"/>
      <c r="AO103" s="218"/>
      <c r="AP103" s="218"/>
      <c r="AQ103" s="218"/>
      <c r="AR103" s="218"/>
      <c r="AS103" s="218"/>
      <c r="AT103" s="218"/>
      <c r="AU103" s="218"/>
      <c r="AV103" s="218"/>
      <c r="AW103" s="218"/>
      <c r="AX103" s="218"/>
      <c r="AY103" s="218"/>
      <c r="AZ103" s="218"/>
      <c r="BA103" s="218"/>
      <c r="BB103" s="218"/>
      <c r="BC103" s="218"/>
      <c r="BD103" s="218"/>
      <c r="BE103" s="218"/>
      <c r="BF103" s="218"/>
      <c r="BG103" s="218"/>
      <c r="BH103" s="218"/>
      <c r="BI103" s="218"/>
      <c r="BJ103" s="218"/>
      <c r="BK103" s="218"/>
      <c r="BL103" s="218"/>
      <c r="BM103" s="218"/>
      <c r="BN103" s="218"/>
      <c r="BO103" s="218"/>
      <c r="BP103" s="218"/>
      <c r="BQ103" s="218"/>
      <c r="BR103" s="218"/>
      <c r="BS103" s="218"/>
      <c r="BT103" s="218"/>
      <c r="BU103" s="218"/>
      <c r="BV103" s="218"/>
      <c r="BW103" s="218"/>
      <c r="BX103" s="218"/>
      <c r="BY103" s="218"/>
      <c r="BZ103" s="218"/>
      <c r="CA103" s="218"/>
      <c r="CB103" s="218"/>
      <c r="CC103" s="218"/>
      <c r="CD103" s="218"/>
      <c r="CE103" s="218"/>
      <c r="CF103" s="218"/>
      <c r="CG103" s="218"/>
      <c r="CH103" s="218"/>
      <c r="CI103" s="218"/>
      <c r="CJ103" s="218"/>
      <c r="CK103" s="218"/>
      <c r="CL103" s="218"/>
    </row>
    <row r="104" s="127" customFormat="1" ht="100" customHeight="1" spans="1:90">
      <c r="A104" s="156" t="s">
        <v>58</v>
      </c>
      <c r="B104" s="148" t="s">
        <v>238</v>
      </c>
      <c r="C104" s="148"/>
      <c r="D104" s="148"/>
      <c r="E104" s="149"/>
      <c r="F104" s="149"/>
      <c r="G104" s="149"/>
      <c r="H104" s="149"/>
      <c r="I104" s="149"/>
      <c r="J104" s="148"/>
      <c r="K104" s="178"/>
      <c r="L104" s="178"/>
      <c r="M104" s="178"/>
      <c r="N104" s="178"/>
      <c r="O104" s="178"/>
      <c r="P104" s="178"/>
      <c r="Q104" s="178"/>
      <c r="R104" s="178"/>
      <c r="S104" s="178"/>
      <c r="T104" s="178"/>
      <c r="U104" s="178"/>
      <c r="V104" s="178"/>
      <c r="W104" s="184"/>
      <c r="X104" s="184"/>
      <c r="Y104" s="184"/>
      <c r="Z104" s="184"/>
      <c r="AA104" s="217"/>
      <c r="AB104" s="217"/>
      <c r="AC104" s="217"/>
      <c r="AD104" s="217"/>
      <c r="AE104" s="217"/>
      <c r="AF104" s="217"/>
      <c r="AG104" s="217"/>
      <c r="AH104" s="218"/>
      <c r="AI104" s="218"/>
      <c r="AJ104" s="218"/>
      <c r="AK104" s="218"/>
      <c r="AL104" s="218"/>
      <c r="AM104" s="218"/>
      <c r="AN104" s="218"/>
      <c r="AO104" s="218"/>
      <c r="AP104" s="218"/>
      <c r="AQ104" s="218"/>
      <c r="AR104" s="218"/>
      <c r="AS104" s="218"/>
      <c r="AT104" s="218"/>
      <c r="AU104" s="218"/>
      <c r="AV104" s="218"/>
      <c r="AW104" s="218"/>
      <c r="AX104" s="218"/>
      <c r="AY104" s="218"/>
      <c r="AZ104" s="218"/>
      <c r="BA104" s="218"/>
      <c r="BB104" s="218"/>
      <c r="BC104" s="218"/>
      <c r="BD104" s="218"/>
      <c r="BE104" s="218"/>
      <c r="BF104" s="218"/>
      <c r="BG104" s="218"/>
      <c r="BH104" s="218"/>
      <c r="BI104" s="218"/>
      <c r="BJ104" s="218"/>
      <c r="BK104" s="218"/>
      <c r="BL104" s="218"/>
      <c r="BM104" s="218"/>
      <c r="BN104" s="218"/>
      <c r="BO104" s="218"/>
      <c r="BP104" s="218"/>
      <c r="BQ104" s="218"/>
      <c r="BR104" s="218"/>
      <c r="BS104" s="218"/>
      <c r="BT104" s="218"/>
      <c r="BU104" s="218"/>
      <c r="BV104" s="218"/>
      <c r="BW104" s="218"/>
      <c r="BX104" s="218"/>
      <c r="BY104" s="218"/>
      <c r="BZ104" s="218"/>
      <c r="CA104" s="218"/>
      <c r="CB104" s="218"/>
      <c r="CC104" s="218"/>
      <c r="CD104" s="218"/>
      <c r="CE104" s="218"/>
      <c r="CF104" s="218"/>
      <c r="CG104" s="218"/>
      <c r="CH104" s="218"/>
      <c r="CI104" s="218"/>
      <c r="CJ104" s="218"/>
      <c r="CK104" s="218"/>
      <c r="CL104" s="218"/>
    </row>
    <row r="105" s="127" customFormat="1" ht="100" customHeight="1" spans="1:90">
      <c r="A105" s="147" t="s">
        <v>39</v>
      </c>
      <c r="B105" s="148" t="s">
        <v>239</v>
      </c>
      <c r="C105" s="148"/>
      <c r="D105" s="148"/>
      <c r="E105" s="149"/>
      <c r="F105" s="149"/>
      <c r="G105" s="149"/>
      <c r="H105" s="149"/>
      <c r="I105" s="149"/>
      <c r="J105" s="148"/>
      <c r="K105" s="178">
        <f t="shared" ref="K105:V105" si="31">K106</f>
        <v>0</v>
      </c>
      <c r="L105" s="178">
        <f t="shared" si="31"/>
        <v>0</v>
      </c>
      <c r="M105" s="178">
        <f t="shared" si="31"/>
        <v>0</v>
      </c>
      <c r="N105" s="178">
        <f t="shared" si="31"/>
        <v>0</v>
      </c>
      <c r="O105" s="178">
        <f t="shared" si="31"/>
        <v>0</v>
      </c>
      <c r="P105" s="178">
        <f t="shared" si="31"/>
        <v>0</v>
      </c>
      <c r="Q105" s="178">
        <f t="shared" si="31"/>
        <v>0</v>
      </c>
      <c r="R105" s="178">
        <f t="shared" si="31"/>
        <v>0</v>
      </c>
      <c r="S105" s="178">
        <f t="shared" si="31"/>
        <v>0</v>
      </c>
      <c r="T105" s="178">
        <f t="shared" si="31"/>
        <v>0</v>
      </c>
      <c r="U105" s="178">
        <f t="shared" si="31"/>
        <v>0</v>
      </c>
      <c r="V105" s="178">
        <f t="shared" si="31"/>
        <v>0</v>
      </c>
      <c r="W105" s="184"/>
      <c r="X105" s="184"/>
      <c r="Y105" s="184"/>
      <c r="Z105" s="184"/>
      <c r="AA105" s="217"/>
      <c r="AB105" s="217"/>
      <c r="AC105" s="217"/>
      <c r="AD105" s="217"/>
      <c r="AE105" s="217"/>
      <c r="AF105" s="217"/>
      <c r="AG105" s="217"/>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row>
    <row r="106" s="127" customFormat="1" ht="100" customHeight="1" spans="1:90">
      <c r="A106" s="147" t="s">
        <v>41</v>
      </c>
      <c r="B106" s="148" t="s">
        <v>239</v>
      </c>
      <c r="C106" s="148"/>
      <c r="D106" s="148"/>
      <c r="E106" s="149"/>
      <c r="F106" s="149"/>
      <c r="G106" s="149"/>
      <c r="H106" s="149"/>
      <c r="I106" s="149"/>
      <c r="J106" s="148"/>
      <c r="K106" s="178">
        <f t="shared" ref="K106:V106" si="32">K107+K108+K109+K110+K111+K112</f>
        <v>0</v>
      </c>
      <c r="L106" s="178">
        <f t="shared" si="32"/>
        <v>0</v>
      </c>
      <c r="M106" s="178">
        <f t="shared" si="32"/>
        <v>0</v>
      </c>
      <c r="N106" s="178">
        <f t="shared" si="32"/>
        <v>0</v>
      </c>
      <c r="O106" s="178">
        <f t="shared" si="32"/>
        <v>0</v>
      </c>
      <c r="P106" s="178">
        <f t="shared" si="32"/>
        <v>0</v>
      </c>
      <c r="Q106" s="178">
        <f t="shared" si="32"/>
        <v>0</v>
      </c>
      <c r="R106" s="178">
        <f t="shared" si="32"/>
        <v>0</v>
      </c>
      <c r="S106" s="178">
        <f t="shared" si="32"/>
        <v>0</v>
      </c>
      <c r="T106" s="178">
        <f t="shared" si="32"/>
        <v>0</v>
      </c>
      <c r="U106" s="178">
        <f t="shared" si="32"/>
        <v>0</v>
      </c>
      <c r="V106" s="178">
        <f t="shared" si="32"/>
        <v>0</v>
      </c>
      <c r="W106" s="184"/>
      <c r="X106" s="184"/>
      <c r="Y106" s="184"/>
      <c r="Z106" s="184"/>
      <c r="AA106" s="217"/>
      <c r="AB106" s="217"/>
      <c r="AC106" s="217"/>
      <c r="AD106" s="217"/>
      <c r="AE106" s="217"/>
      <c r="AF106" s="217"/>
      <c r="AG106" s="217"/>
      <c r="AH106" s="218"/>
      <c r="AI106" s="218"/>
      <c r="AJ106" s="218"/>
      <c r="AK106" s="218"/>
      <c r="AL106" s="218"/>
      <c r="AM106" s="218"/>
      <c r="AN106" s="218"/>
      <c r="AO106" s="218"/>
      <c r="AP106" s="218"/>
      <c r="AQ106" s="218"/>
      <c r="AR106" s="218"/>
      <c r="AS106" s="218"/>
      <c r="AT106" s="218"/>
      <c r="AU106" s="218"/>
      <c r="AV106" s="218"/>
      <c r="AW106" s="218"/>
      <c r="AX106" s="218"/>
      <c r="AY106" s="218"/>
      <c r="AZ106" s="218"/>
      <c r="BA106" s="218"/>
      <c r="BB106" s="218"/>
      <c r="BC106" s="218"/>
      <c r="BD106" s="218"/>
      <c r="BE106" s="218"/>
      <c r="BF106" s="218"/>
      <c r="BG106" s="218"/>
      <c r="BH106" s="218"/>
      <c r="BI106" s="218"/>
      <c r="BJ106" s="218"/>
      <c r="BK106" s="218"/>
      <c r="BL106" s="218"/>
      <c r="BM106" s="218"/>
      <c r="BN106" s="218"/>
      <c r="BO106" s="218"/>
      <c r="BP106" s="218"/>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row>
    <row r="107" s="127" customFormat="1" ht="100" customHeight="1" spans="1:90">
      <c r="A107" s="156" t="s">
        <v>58</v>
      </c>
      <c r="B107" s="148" t="s">
        <v>240</v>
      </c>
      <c r="C107" s="148"/>
      <c r="D107" s="148"/>
      <c r="E107" s="149"/>
      <c r="F107" s="149"/>
      <c r="G107" s="149"/>
      <c r="H107" s="149"/>
      <c r="I107" s="149"/>
      <c r="J107" s="148"/>
      <c r="K107" s="178"/>
      <c r="L107" s="178"/>
      <c r="M107" s="178"/>
      <c r="N107" s="178"/>
      <c r="O107" s="178"/>
      <c r="P107" s="178"/>
      <c r="Q107" s="178"/>
      <c r="R107" s="178"/>
      <c r="S107" s="178"/>
      <c r="T107" s="178"/>
      <c r="U107" s="178"/>
      <c r="V107" s="178"/>
      <c r="W107" s="184"/>
      <c r="X107" s="184"/>
      <c r="Y107" s="184"/>
      <c r="Z107" s="184"/>
      <c r="AA107" s="217"/>
      <c r="AB107" s="217"/>
      <c r="AC107" s="217"/>
      <c r="AD107" s="217"/>
      <c r="AE107" s="217"/>
      <c r="AF107" s="217"/>
      <c r="AG107" s="217"/>
      <c r="AH107" s="218"/>
      <c r="AI107" s="218"/>
      <c r="AJ107" s="218"/>
      <c r="AK107" s="218"/>
      <c r="AL107" s="218"/>
      <c r="AM107" s="218"/>
      <c r="AN107" s="218"/>
      <c r="AO107" s="218"/>
      <c r="AP107" s="218"/>
      <c r="AQ107" s="218"/>
      <c r="AR107" s="218"/>
      <c r="AS107" s="218"/>
      <c r="AT107" s="218"/>
      <c r="AU107" s="218"/>
      <c r="AV107" s="218"/>
      <c r="AW107" s="218"/>
      <c r="AX107" s="218"/>
      <c r="AY107" s="218"/>
      <c r="AZ107" s="218"/>
      <c r="BA107" s="218"/>
      <c r="BB107" s="218"/>
      <c r="BC107" s="218"/>
      <c r="BD107" s="218"/>
      <c r="BE107" s="218"/>
      <c r="BF107" s="218"/>
      <c r="BG107" s="218"/>
      <c r="BH107" s="218"/>
      <c r="BI107" s="218"/>
      <c r="BJ107" s="218"/>
      <c r="BK107" s="218"/>
      <c r="BL107" s="218"/>
      <c r="BM107" s="218"/>
      <c r="BN107" s="218"/>
      <c r="BO107" s="218"/>
      <c r="BP107" s="218"/>
      <c r="BQ107" s="218"/>
      <c r="BR107" s="218"/>
      <c r="BS107" s="218"/>
      <c r="BT107" s="218"/>
      <c r="BU107" s="218"/>
      <c r="BV107" s="218"/>
      <c r="BW107" s="218"/>
      <c r="BX107" s="218"/>
      <c r="BY107" s="218"/>
      <c r="BZ107" s="218"/>
      <c r="CA107" s="218"/>
      <c r="CB107" s="218"/>
      <c r="CC107" s="218"/>
      <c r="CD107" s="218"/>
      <c r="CE107" s="218"/>
      <c r="CF107" s="218"/>
      <c r="CG107" s="218"/>
      <c r="CH107" s="218"/>
      <c r="CI107" s="218"/>
      <c r="CJ107" s="218"/>
      <c r="CK107" s="218"/>
      <c r="CL107" s="218"/>
    </row>
    <row r="108" s="127" customFormat="1" ht="100" customHeight="1" spans="1:90">
      <c r="A108" s="156" t="s">
        <v>58</v>
      </c>
      <c r="B108" s="148" t="s">
        <v>241</v>
      </c>
      <c r="C108" s="148"/>
      <c r="D108" s="148"/>
      <c r="E108" s="149"/>
      <c r="F108" s="149"/>
      <c r="G108" s="149"/>
      <c r="H108" s="149"/>
      <c r="I108" s="149"/>
      <c r="J108" s="148"/>
      <c r="K108" s="178"/>
      <c r="L108" s="178"/>
      <c r="M108" s="178"/>
      <c r="N108" s="178"/>
      <c r="O108" s="178"/>
      <c r="P108" s="178"/>
      <c r="Q108" s="178"/>
      <c r="R108" s="178"/>
      <c r="S108" s="178"/>
      <c r="T108" s="178"/>
      <c r="U108" s="178"/>
      <c r="V108" s="178"/>
      <c r="W108" s="184"/>
      <c r="X108" s="184"/>
      <c r="Y108" s="184"/>
      <c r="Z108" s="184"/>
      <c r="AA108" s="217"/>
      <c r="AB108" s="217"/>
      <c r="AC108" s="217"/>
      <c r="AD108" s="217"/>
      <c r="AE108" s="217"/>
      <c r="AF108" s="217"/>
      <c r="AG108" s="217"/>
      <c r="AH108" s="218"/>
      <c r="AI108" s="218"/>
      <c r="AJ108" s="218"/>
      <c r="AK108" s="218"/>
      <c r="AL108" s="218"/>
      <c r="AM108" s="218"/>
      <c r="AN108" s="218"/>
      <c r="AO108" s="218"/>
      <c r="AP108" s="218"/>
      <c r="AQ108" s="218"/>
      <c r="AR108" s="218"/>
      <c r="AS108" s="218"/>
      <c r="AT108" s="218"/>
      <c r="AU108" s="218"/>
      <c r="AV108" s="218"/>
      <c r="AW108" s="218"/>
      <c r="AX108" s="218"/>
      <c r="AY108" s="218"/>
      <c r="AZ108" s="218"/>
      <c r="BA108" s="218"/>
      <c r="BB108" s="218"/>
      <c r="BC108" s="218"/>
      <c r="BD108" s="218"/>
      <c r="BE108" s="218"/>
      <c r="BF108" s="218"/>
      <c r="BG108" s="218"/>
      <c r="BH108" s="218"/>
      <c r="BI108" s="218"/>
      <c r="BJ108" s="218"/>
      <c r="BK108" s="218"/>
      <c r="BL108" s="218"/>
      <c r="BM108" s="218"/>
      <c r="BN108" s="218"/>
      <c r="BO108" s="218"/>
      <c r="BP108" s="218"/>
      <c r="BQ108" s="218"/>
      <c r="BR108" s="218"/>
      <c r="BS108" s="218"/>
      <c r="BT108" s="218"/>
      <c r="BU108" s="218"/>
      <c r="BV108" s="218"/>
      <c r="BW108" s="218"/>
      <c r="BX108" s="218"/>
      <c r="BY108" s="218"/>
      <c r="BZ108" s="218"/>
      <c r="CA108" s="218"/>
      <c r="CB108" s="218"/>
      <c r="CC108" s="218"/>
      <c r="CD108" s="218"/>
      <c r="CE108" s="218"/>
      <c r="CF108" s="218"/>
      <c r="CG108" s="218"/>
      <c r="CH108" s="218"/>
      <c r="CI108" s="218"/>
      <c r="CJ108" s="218"/>
      <c r="CK108" s="218"/>
      <c r="CL108" s="218"/>
    </row>
    <row r="109" s="127" customFormat="1" ht="100" customHeight="1" spans="1:90">
      <c r="A109" s="156" t="s">
        <v>58</v>
      </c>
      <c r="B109" s="148" t="s">
        <v>242</v>
      </c>
      <c r="C109" s="148"/>
      <c r="D109" s="148"/>
      <c r="E109" s="149"/>
      <c r="F109" s="149"/>
      <c r="G109" s="149"/>
      <c r="H109" s="149"/>
      <c r="I109" s="149"/>
      <c r="J109" s="148"/>
      <c r="K109" s="178"/>
      <c r="L109" s="178"/>
      <c r="M109" s="178"/>
      <c r="N109" s="178"/>
      <c r="O109" s="178"/>
      <c r="P109" s="178"/>
      <c r="Q109" s="178"/>
      <c r="R109" s="178"/>
      <c r="S109" s="178"/>
      <c r="T109" s="178"/>
      <c r="U109" s="178"/>
      <c r="V109" s="178"/>
      <c r="W109" s="184"/>
      <c r="X109" s="184"/>
      <c r="Y109" s="184"/>
      <c r="Z109" s="184"/>
      <c r="AA109" s="217"/>
      <c r="AB109" s="217"/>
      <c r="AC109" s="217"/>
      <c r="AD109" s="217"/>
      <c r="AE109" s="217"/>
      <c r="AF109" s="217"/>
      <c r="AG109" s="217"/>
      <c r="AH109" s="218"/>
      <c r="AI109" s="218"/>
      <c r="AJ109" s="218"/>
      <c r="AK109" s="218"/>
      <c r="AL109" s="218"/>
      <c r="AM109" s="218"/>
      <c r="AN109" s="218"/>
      <c r="AO109" s="218"/>
      <c r="AP109" s="218"/>
      <c r="AQ109" s="218"/>
      <c r="AR109" s="218"/>
      <c r="AS109" s="218"/>
      <c r="AT109" s="218"/>
      <c r="AU109" s="218"/>
      <c r="AV109" s="218"/>
      <c r="AW109" s="218"/>
      <c r="AX109" s="218"/>
      <c r="AY109" s="218"/>
      <c r="AZ109" s="218"/>
      <c r="BA109" s="218"/>
      <c r="BB109" s="218"/>
      <c r="BC109" s="218"/>
      <c r="BD109" s="218"/>
      <c r="BE109" s="218"/>
      <c r="BF109" s="218"/>
      <c r="BG109" s="218"/>
      <c r="BH109" s="218"/>
      <c r="BI109" s="218"/>
      <c r="BJ109" s="218"/>
      <c r="BK109" s="218"/>
      <c r="BL109" s="218"/>
      <c r="BM109" s="218"/>
      <c r="BN109" s="218"/>
      <c r="BO109" s="218"/>
      <c r="BP109" s="218"/>
      <c r="BQ109" s="218"/>
      <c r="BR109" s="218"/>
      <c r="BS109" s="218"/>
      <c r="BT109" s="218"/>
      <c r="BU109" s="218"/>
      <c r="BV109" s="218"/>
      <c r="BW109" s="218"/>
      <c r="BX109" s="218"/>
      <c r="BY109" s="218"/>
      <c r="BZ109" s="218"/>
      <c r="CA109" s="218"/>
      <c r="CB109" s="218"/>
      <c r="CC109" s="218"/>
      <c r="CD109" s="218"/>
      <c r="CE109" s="218"/>
      <c r="CF109" s="218"/>
      <c r="CG109" s="218"/>
      <c r="CH109" s="218"/>
      <c r="CI109" s="218"/>
      <c r="CJ109" s="218"/>
      <c r="CK109" s="218"/>
      <c r="CL109" s="218"/>
    </row>
    <row r="110" s="127" customFormat="1" ht="100" customHeight="1" spans="1:90">
      <c r="A110" s="156" t="s">
        <v>58</v>
      </c>
      <c r="B110" s="148" t="s">
        <v>243</v>
      </c>
      <c r="C110" s="148"/>
      <c r="D110" s="148"/>
      <c r="E110" s="149"/>
      <c r="F110" s="149"/>
      <c r="G110" s="149"/>
      <c r="H110" s="149"/>
      <c r="I110" s="149"/>
      <c r="J110" s="148"/>
      <c r="K110" s="178"/>
      <c r="L110" s="178"/>
      <c r="M110" s="178"/>
      <c r="N110" s="178"/>
      <c r="O110" s="178"/>
      <c r="P110" s="178"/>
      <c r="Q110" s="178"/>
      <c r="R110" s="178"/>
      <c r="S110" s="178"/>
      <c r="T110" s="178"/>
      <c r="U110" s="178"/>
      <c r="V110" s="178"/>
      <c r="W110" s="184"/>
      <c r="X110" s="184"/>
      <c r="Y110" s="184"/>
      <c r="Z110" s="184"/>
      <c r="AA110" s="217"/>
      <c r="AB110" s="217"/>
      <c r="AC110" s="217"/>
      <c r="AD110" s="217"/>
      <c r="AE110" s="217"/>
      <c r="AF110" s="217"/>
      <c r="AG110" s="217"/>
      <c r="AH110" s="218"/>
      <c r="AI110" s="218"/>
      <c r="AJ110" s="218"/>
      <c r="AK110" s="218"/>
      <c r="AL110" s="218"/>
      <c r="AM110" s="218"/>
      <c r="AN110" s="218"/>
      <c r="AO110" s="218"/>
      <c r="AP110" s="218"/>
      <c r="AQ110" s="218"/>
      <c r="AR110" s="218"/>
      <c r="AS110" s="218"/>
      <c r="AT110" s="218"/>
      <c r="AU110" s="218"/>
      <c r="AV110" s="218"/>
      <c r="AW110" s="218"/>
      <c r="AX110" s="218"/>
      <c r="AY110" s="218"/>
      <c r="AZ110" s="218"/>
      <c r="BA110" s="218"/>
      <c r="BB110" s="218"/>
      <c r="BC110" s="218"/>
      <c r="BD110" s="218"/>
      <c r="BE110" s="218"/>
      <c r="BF110" s="218"/>
      <c r="BG110" s="218"/>
      <c r="BH110" s="218"/>
      <c r="BI110" s="218"/>
      <c r="BJ110" s="218"/>
      <c r="BK110" s="218"/>
      <c r="BL110" s="218"/>
      <c r="BM110" s="218"/>
      <c r="BN110" s="218"/>
      <c r="BO110" s="218"/>
      <c r="BP110" s="218"/>
      <c r="BQ110" s="218"/>
      <c r="BR110" s="218"/>
      <c r="BS110" s="218"/>
      <c r="BT110" s="218"/>
      <c r="BU110" s="218"/>
      <c r="BV110" s="218"/>
      <c r="BW110" s="218"/>
      <c r="BX110" s="218"/>
      <c r="BY110" s="218"/>
      <c r="BZ110" s="218"/>
      <c r="CA110" s="218"/>
      <c r="CB110" s="218"/>
      <c r="CC110" s="218"/>
      <c r="CD110" s="218"/>
      <c r="CE110" s="218"/>
      <c r="CF110" s="218"/>
      <c r="CG110" s="218"/>
      <c r="CH110" s="218"/>
      <c r="CI110" s="218"/>
      <c r="CJ110" s="218"/>
      <c r="CK110" s="218"/>
      <c r="CL110" s="218"/>
    </row>
    <row r="111" s="127" customFormat="1" ht="100" customHeight="1" spans="1:90">
      <c r="A111" s="156" t="s">
        <v>58</v>
      </c>
      <c r="B111" s="148" t="s">
        <v>244</v>
      </c>
      <c r="C111" s="148"/>
      <c r="D111" s="148"/>
      <c r="E111" s="149"/>
      <c r="F111" s="149"/>
      <c r="G111" s="149"/>
      <c r="H111" s="149"/>
      <c r="I111" s="149"/>
      <c r="J111" s="148"/>
      <c r="K111" s="178"/>
      <c r="L111" s="178"/>
      <c r="M111" s="178"/>
      <c r="N111" s="178"/>
      <c r="O111" s="178"/>
      <c r="P111" s="178"/>
      <c r="Q111" s="178"/>
      <c r="R111" s="178"/>
      <c r="S111" s="178"/>
      <c r="T111" s="178"/>
      <c r="U111" s="178"/>
      <c r="V111" s="178"/>
      <c r="W111" s="184"/>
      <c r="X111" s="184"/>
      <c r="Y111" s="184"/>
      <c r="Z111" s="184"/>
      <c r="AA111" s="217"/>
      <c r="AB111" s="217"/>
      <c r="AC111" s="217"/>
      <c r="AD111" s="217"/>
      <c r="AE111" s="217"/>
      <c r="AF111" s="217"/>
      <c r="AG111" s="217"/>
      <c r="AH111" s="218"/>
      <c r="AI111" s="218"/>
      <c r="AJ111" s="218"/>
      <c r="AK111" s="218"/>
      <c r="AL111" s="218"/>
      <c r="AM111" s="218"/>
      <c r="AN111" s="218"/>
      <c r="AO111" s="218"/>
      <c r="AP111" s="218"/>
      <c r="AQ111" s="218"/>
      <c r="AR111" s="218"/>
      <c r="AS111" s="218"/>
      <c r="AT111" s="218"/>
      <c r="AU111" s="218"/>
      <c r="AV111" s="218"/>
      <c r="AW111" s="218"/>
      <c r="AX111" s="218"/>
      <c r="AY111" s="218"/>
      <c r="AZ111" s="218"/>
      <c r="BA111" s="218"/>
      <c r="BB111" s="218"/>
      <c r="BC111" s="218"/>
      <c r="BD111" s="218"/>
      <c r="BE111" s="218"/>
      <c r="BF111" s="218"/>
      <c r="BG111" s="218"/>
      <c r="BH111" s="218"/>
      <c r="BI111" s="218"/>
      <c r="BJ111" s="218"/>
      <c r="BK111" s="218"/>
      <c r="BL111" s="218"/>
      <c r="BM111" s="218"/>
      <c r="BN111" s="218"/>
      <c r="BO111" s="218"/>
      <c r="BP111" s="218"/>
      <c r="BQ111" s="218"/>
      <c r="BR111" s="218"/>
      <c r="BS111" s="218"/>
      <c r="BT111" s="218"/>
      <c r="BU111" s="218"/>
      <c r="BV111" s="218"/>
      <c r="BW111" s="218"/>
      <c r="BX111" s="218"/>
      <c r="BY111" s="218"/>
      <c r="BZ111" s="218"/>
      <c r="CA111" s="218"/>
      <c r="CB111" s="218"/>
      <c r="CC111" s="218"/>
      <c r="CD111" s="218"/>
      <c r="CE111" s="218"/>
      <c r="CF111" s="218"/>
      <c r="CG111" s="218"/>
      <c r="CH111" s="218"/>
      <c r="CI111" s="218"/>
      <c r="CJ111" s="218"/>
      <c r="CK111" s="218"/>
      <c r="CL111" s="218"/>
    </row>
    <row r="112" s="127" customFormat="1" ht="100" customHeight="1" spans="1:90">
      <c r="A112" s="156" t="s">
        <v>58</v>
      </c>
      <c r="B112" s="148" t="s">
        <v>245</v>
      </c>
      <c r="C112" s="148"/>
      <c r="D112" s="148"/>
      <c r="E112" s="149"/>
      <c r="F112" s="149"/>
      <c r="G112" s="149"/>
      <c r="H112" s="149"/>
      <c r="I112" s="149"/>
      <c r="J112" s="148"/>
      <c r="K112" s="178"/>
      <c r="L112" s="178"/>
      <c r="M112" s="178"/>
      <c r="N112" s="178"/>
      <c r="O112" s="178"/>
      <c r="P112" s="178"/>
      <c r="Q112" s="178"/>
      <c r="R112" s="178"/>
      <c r="S112" s="178"/>
      <c r="T112" s="178"/>
      <c r="U112" s="178"/>
      <c r="V112" s="178"/>
      <c r="W112" s="184"/>
      <c r="X112" s="184"/>
      <c r="Y112" s="184"/>
      <c r="Z112" s="184"/>
      <c r="AA112" s="217"/>
      <c r="AB112" s="217"/>
      <c r="AC112" s="217"/>
      <c r="AD112" s="217"/>
      <c r="AE112" s="217"/>
      <c r="AF112" s="217"/>
      <c r="AG112" s="217"/>
      <c r="AH112" s="218"/>
      <c r="AI112" s="218"/>
      <c r="AJ112" s="218"/>
      <c r="AK112" s="218"/>
      <c r="AL112" s="218"/>
      <c r="AM112" s="218"/>
      <c r="AN112" s="218"/>
      <c r="AO112" s="218"/>
      <c r="AP112" s="218"/>
      <c r="AQ112" s="218"/>
      <c r="AR112" s="218"/>
      <c r="AS112" s="218"/>
      <c r="AT112" s="218"/>
      <c r="AU112" s="218"/>
      <c r="AV112" s="218"/>
      <c r="AW112" s="218"/>
      <c r="AX112" s="218"/>
      <c r="AY112" s="218"/>
      <c r="AZ112" s="218"/>
      <c r="BA112" s="218"/>
      <c r="BB112" s="218"/>
      <c r="BC112" s="218"/>
      <c r="BD112" s="218"/>
      <c r="BE112" s="218"/>
      <c r="BF112" s="218"/>
      <c r="BG112" s="218"/>
      <c r="BH112" s="218"/>
      <c r="BI112" s="218"/>
      <c r="BJ112" s="218"/>
      <c r="BK112" s="218"/>
      <c r="BL112" s="218"/>
      <c r="BM112" s="218"/>
      <c r="BN112" s="218"/>
      <c r="BO112" s="218"/>
      <c r="BP112" s="218"/>
      <c r="BQ112" s="218"/>
      <c r="BR112" s="218"/>
      <c r="BS112" s="218"/>
      <c r="BT112" s="218"/>
      <c r="BU112" s="218"/>
      <c r="BV112" s="218"/>
      <c r="BW112" s="218"/>
      <c r="BX112" s="218"/>
      <c r="BY112" s="218"/>
      <c r="BZ112" s="218"/>
      <c r="CA112" s="218"/>
      <c r="CB112" s="218"/>
      <c r="CC112" s="218"/>
      <c r="CD112" s="218"/>
      <c r="CE112" s="218"/>
      <c r="CF112" s="218"/>
      <c r="CG112" s="218"/>
      <c r="CH112" s="218"/>
      <c r="CI112" s="218"/>
      <c r="CJ112" s="218"/>
      <c r="CK112" s="218"/>
      <c r="CL112" s="218"/>
    </row>
    <row r="113" s="127" customFormat="1" ht="100" customHeight="1" spans="1:90">
      <c r="A113" s="147" t="s">
        <v>39</v>
      </c>
      <c r="B113" s="148" t="s">
        <v>246</v>
      </c>
      <c r="C113" s="148"/>
      <c r="D113" s="148"/>
      <c r="E113" s="149"/>
      <c r="F113" s="149"/>
      <c r="G113" s="149"/>
      <c r="H113" s="149"/>
      <c r="I113" s="149"/>
      <c r="J113" s="148"/>
      <c r="K113" s="178">
        <f t="shared" ref="K113:V113" si="33">K114+K116+K119</f>
        <v>850</v>
      </c>
      <c r="L113" s="178">
        <f t="shared" si="33"/>
        <v>850</v>
      </c>
      <c r="M113" s="178">
        <f t="shared" si="33"/>
        <v>0</v>
      </c>
      <c r="N113" s="178">
        <f t="shared" si="33"/>
        <v>255</v>
      </c>
      <c r="O113" s="178">
        <f t="shared" si="33"/>
        <v>255</v>
      </c>
      <c r="P113" s="178">
        <f t="shared" si="33"/>
        <v>0</v>
      </c>
      <c r="Q113" s="178">
        <f t="shared" si="33"/>
        <v>0</v>
      </c>
      <c r="R113" s="178">
        <f t="shared" si="33"/>
        <v>0</v>
      </c>
      <c r="S113" s="178">
        <f t="shared" si="33"/>
        <v>0</v>
      </c>
      <c r="T113" s="178">
        <f t="shared" si="33"/>
        <v>0</v>
      </c>
      <c r="U113" s="178">
        <f t="shared" si="33"/>
        <v>0</v>
      </c>
      <c r="V113" s="178">
        <f t="shared" si="33"/>
        <v>0</v>
      </c>
      <c r="W113" s="184"/>
      <c r="X113" s="184"/>
      <c r="Y113" s="184"/>
      <c r="Z113" s="184"/>
      <c r="AA113" s="217"/>
      <c r="AB113" s="217"/>
      <c r="AC113" s="217"/>
      <c r="AD113" s="217"/>
      <c r="AE113" s="217"/>
      <c r="AF113" s="217"/>
      <c r="AG113" s="217"/>
      <c r="AH113" s="218"/>
      <c r="AI113" s="218"/>
      <c r="AJ113" s="218"/>
      <c r="AK113" s="218"/>
      <c r="AL113" s="218"/>
      <c r="AM113" s="218"/>
      <c r="AN113" s="218"/>
      <c r="AO113" s="218"/>
      <c r="AP113" s="218"/>
      <c r="AQ113" s="218"/>
      <c r="AR113" s="218"/>
      <c r="AS113" s="218"/>
      <c r="AT113" s="218"/>
      <c r="AU113" s="218"/>
      <c r="AV113" s="218"/>
      <c r="AW113" s="218"/>
      <c r="AX113" s="218"/>
      <c r="AY113" s="218"/>
      <c r="AZ113" s="218"/>
      <c r="BA113" s="218"/>
      <c r="BB113" s="218"/>
      <c r="BC113" s="218"/>
      <c r="BD113" s="218"/>
      <c r="BE113" s="218"/>
      <c r="BF113" s="218"/>
      <c r="BG113" s="218"/>
      <c r="BH113" s="218"/>
      <c r="BI113" s="218"/>
      <c r="BJ113" s="218"/>
      <c r="BK113" s="218"/>
      <c r="BL113" s="218"/>
      <c r="BM113" s="218"/>
      <c r="BN113" s="218"/>
      <c r="BO113" s="218"/>
      <c r="BP113" s="218"/>
      <c r="BQ113" s="218"/>
      <c r="BR113" s="218"/>
      <c r="BS113" s="218"/>
      <c r="BT113" s="218"/>
      <c r="BU113" s="218"/>
      <c r="BV113" s="218"/>
      <c r="BW113" s="218"/>
      <c r="BX113" s="218"/>
      <c r="BY113" s="218"/>
      <c r="BZ113" s="218"/>
      <c r="CA113" s="218"/>
      <c r="CB113" s="218"/>
      <c r="CC113" s="218"/>
      <c r="CD113" s="218"/>
      <c r="CE113" s="218"/>
      <c r="CF113" s="218"/>
      <c r="CG113" s="218"/>
      <c r="CH113" s="218"/>
      <c r="CI113" s="218"/>
      <c r="CJ113" s="218"/>
      <c r="CK113" s="218"/>
      <c r="CL113" s="218"/>
    </row>
    <row r="114" s="127" customFormat="1" ht="100" customHeight="1" spans="1:90">
      <c r="A114" s="149" t="s">
        <v>41</v>
      </c>
      <c r="B114" s="148" t="s">
        <v>247</v>
      </c>
      <c r="C114" s="148"/>
      <c r="D114" s="148"/>
      <c r="E114" s="149"/>
      <c r="F114" s="149"/>
      <c r="G114" s="149"/>
      <c r="H114" s="149"/>
      <c r="I114" s="149"/>
      <c r="J114" s="148"/>
      <c r="K114" s="178">
        <f t="shared" ref="K114:V114" si="34">K115</f>
        <v>0</v>
      </c>
      <c r="L114" s="178">
        <f t="shared" si="34"/>
        <v>0</v>
      </c>
      <c r="M114" s="178">
        <f t="shared" si="34"/>
        <v>0</v>
      </c>
      <c r="N114" s="178">
        <f t="shared" si="34"/>
        <v>0</v>
      </c>
      <c r="O114" s="178">
        <f t="shared" si="34"/>
        <v>0</v>
      </c>
      <c r="P114" s="178">
        <f t="shared" si="34"/>
        <v>0</v>
      </c>
      <c r="Q114" s="178">
        <f t="shared" si="34"/>
        <v>0</v>
      </c>
      <c r="R114" s="178">
        <f t="shared" si="34"/>
        <v>0</v>
      </c>
      <c r="S114" s="178">
        <f t="shared" si="34"/>
        <v>0</v>
      </c>
      <c r="T114" s="178">
        <f t="shared" si="34"/>
        <v>0</v>
      </c>
      <c r="U114" s="178">
        <f t="shared" si="34"/>
        <v>0</v>
      </c>
      <c r="V114" s="178">
        <f t="shared" si="34"/>
        <v>0</v>
      </c>
      <c r="W114" s="184"/>
      <c r="X114" s="184"/>
      <c r="Y114" s="184"/>
      <c r="Z114" s="184"/>
      <c r="AA114" s="217"/>
      <c r="AB114" s="217"/>
      <c r="AC114" s="217"/>
      <c r="AD114" s="217"/>
      <c r="AE114" s="217"/>
      <c r="AF114" s="217"/>
      <c r="AG114" s="217"/>
      <c r="AH114" s="218"/>
      <c r="AI114" s="218"/>
      <c r="AJ114" s="218"/>
      <c r="AK114" s="218"/>
      <c r="AL114" s="218"/>
      <c r="AM114" s="218"/>
      <c r="AN114" s="218"/>
      <c r="AO114" s="218"/>
      <c r="AP114" s="218"/>
      <c r="AQ114" s="218"/>
      <c r="AR114" s="218"/>
      <c r="AS114" s="218"/>
      <c r="AT114" s="218"/>
      <c r="AU114" s="218"/>
      <c r="AV114" s="218"/>
      <c r="AW114" s="218"/>
      <c r="AX114" s="218"/>
      <c r="AY114" s="218"/>
      <c r="AZ114" s="218"/>
      <c r="BA114" s="218"/>
      <c r="BB114" s="218"/>
      <c r="BC114" s="218"/>
      <c r="BD114" s="218"/>
      <c r="BE114" s="218"/>
      <c r="BF114" s="218"/>
      <c r="BG114" s="218"/>
      <c r="BH114" s="218"/>
      <c r="BI114" s="218"/>
      <c r="BJ114" s="218"/>
      <c r="BK114" s="218"/>
      <c r="BL114" s="218"/>
      <c r="BM114" s="218"/>
      <c r="BN114" s="218"/>
      <c r="BO114" s="218"/>
      <c r="BP114" s="218"/>
      <c r="BQ114" s="218"/>
      <c r="BR114" s="218"/>
      <c r="BS114" s="218"/>
      <c r="BT114" s="218"/>
      <c r="BU114" s="218"/>
      <c r="BV114" s="218"/>
      <c r="BW114" s="218"/>
      <c r="BX114" s="218"/>
      <c r="BY114" s="218"/>
      <c r="BZ114" s="218"/>
      <c r="CA114" s="218"/>
      <c r="CB114" s="218"/>
      <c r="CC114" s="218"/>
      <c r="CD114" s="218"/>
      <c r="CE114" s="218"/>
      <c r="CF114" s="218"/>
      <c r="CG114" s="218"/>
      <c r="CH114" s="218"/>
      <c r="CI114" s="218"/>
      <c r="CJ114" s="218"/>
      <c r="CK114" s="218"/>
      <c r="CL114" s="218"/>
    </row>
    <row r="115" s="127" customFormat="1" ht="100" customHeight="1" spans="1:90">
      <c r="A115" s="156" t="s">
        <v>58</v>
      </c>
      <c r="B115" s="148" t="s">
        <v>248</v>
      </c>
      <c r="C115" s="148"/>
      <c r="D115" s="148"/>
      <c r="E115" s="149"/>
      <c r="F115" s="149"/>
      <c r="G115" s="149"/>
      <c r="H115" s="149"/>
      <c r="I115" s="149"/>
      <c r="J115" s="148"/>
      <c r="K115" s="178"/>
      <c r="L115" s="178"/>
      <c r="M115" s="178"/>
      <c r="N115" s="178"/>
      <c r="O115" s="178"/>
      <c r="P115" s="178"/>
      <c r="Q115" s="178"/>
      <c r="R115" s="178"/>
      <c r="S115" s="178"/>
      <c r="T115" s="178"/>
      <c r="U115" s="178"/>
      <c r="V115" s="178"/>
      <c r="W115" s="184"/>
      <c r="X115" s="184"/>
      <c r="Y115" s="184"/>
      <c r="Z115" s="184"/>
      <c r="AA115" s="217"/>
      <c r="AB115" s="217"/>
      <c r="AC115" s="217"/>
      <c r="AD115" s="217"/>
      <c r="AE115" s="217"/>
      <c r="AF115" s="217"/>
      <c r="AG115" s="217"/>
      <c r="AH115" s="218"/>
      <c r="AI115" s="218"/>
      <c r="AJ115" s="218"/>
      <c r="AK115" s="218"/>
      <c r="AL115" s="218"/>
      <c r="AM115" s="218"/>
      <c r="AN115" s="218"/>
      <c r="AO115" s="218"/>
      <c r="AP115" s="218"/>
      <c r="AQ115" s="218"/>
      <c r="AR115" s="218"/>
      <c r="AS115" s="218"/>
      <c r="AT115" s="218"/>
      <c r="AU115" s="218"/>
      <c r="AV115" s="218"/>
      <c r="AW115" s="218"/>
      <c r="AX115" s="218"/>
      <c r="AY115" s="218"/>
      <c r="AZ115" s="218"/>
      <c r="BA115" s="218"/>
      <c r="BB115" s="218"/>
      <c r="BC115" s="218"/>
      <c r="BD115" s="218"/>
      <c r="BE115" s="218"/>
      <c r="BF115" s="218"/>
      <c r="BG115" s="218"/>
      <c r="BH115" s="218"/>
      <c r="BI115" s="218"/>
      <c r="BJ115" s="218"/>
      <c r="BK115" s="218"/>
      <c r="BL115" s="218"/>
      <c r="BM115" s="218"/>
      <c r="BN115" s="218"/>
      <c r="BO115" s="218"/>
      <c r="BP115" s="218"/>
      <c r="BQ115" s="218"/>
      <c r="BR115" s="218"/>
      <c r="BS115" s="218"/>
      <c r="BT115" s="218"/>
      <c r="BU115" s="218"/>
      <c r="BV115" s="218"/>
      <c r="BW115" s="218"/>
      <c r="BX115" s="218"/>
      <c r="BY115" s="218"/>
      <c r="BZ115" s="218"/>
      <c r="CA115" s="218"/>
      <c r="CB115" s="218"/>
      <c r="CC115" s="218"/>
      <c r="CD115" s="218"/>
      <c r="CE115" s="218"/>
      <c r="CF115" s="218"/>
      <c r="CG115" s="218"/>
      <c r="CH115" s="218"/>
      <c r="CI115" s="218"/>
      <c r="CJ115" s="218"/>
      <c r="CK115" s="218"/>
      <c r="CL115" s="218"/>
    </row>
    <row r="116" s="127" customFormat="1" ht="100" customHeight="1" spans="1:90">
      <c r="A116" s="149" t="s">
        <v>41</v>
      </c>
      <c r="B116" s="148" t="s">
        <v>249</v>
      </c>
      <c r="C116" s="148"/>
      <c r="D116" s="148"/>
      <c r="E116" s="149"/>
      <c r="F116" s="149"/>
      <c r="G116" s="149"/>
      <c r="H116" s="149"/>
      <c r="I116" s="149"/>
      <c r="J116" s="148"/>
      <c r="K116" s="178">
        <f t="shared" ref="K116:V116" si="35">K117</f>
        <v>850</v>
      </c>
      <c r="L116" s="178">
        <f t="shared" si="35"/>
        <v>850</v>
      </c>
      <c r="M116" s="178">
        <f t="shared" si="35"/>
        <v>0</v>
      </c>
      <c r="N116" s="178">
        <f t="shared" si="35"/>
        <v>255</v>
      </c>
      <c r="O116" s="178">
        <f t="shared" si="35"/>
        <v>255</v>
      </c>
      <c r="P116" s="178">
        <f t="shared" si="35"/>
        <v>0</v>
      </c>
      <c r="Q116" s="178">
        <f t="shared" si="35"/>
        <v>0</v>
      </c>
      <c r="R116" s="178">
        <f t="shared" si="35"/>
        <v>0</v>
      </c>
      <c r="S116" s="178">
        <f t="shared" si="35"/>
        <v>0</v>
      </c>
      <c r="T116" s="178">
        <f t="shared" si="35"/>
        <v>0</v>
      </c>
      <c r="U116" s="178">
        <f t="shared" si="35"/>
        <v>0</v>
      </c>
      <c r="V116" s="178">
        <f t="shared" si="35"/>
        <v>0</v>
      </c>
      <c r="W116" s="184"/>
      <c r="X116" s="184"/>
      <c r="Y116" s="184"/>
      <c r="Z116" s="184"/>
      <c r="AA116" s="217"/>
      <c r="AB116" s="217"/>
      <c r="AC116" s="217"/>
      <c r="AD116" s="217"/>
      <c r="AE116" s="217"/>
      <c r="AF116" s="217"/>
      <c r="AG116" s="217"/>
      <c r="AH116" s="218"/>
      <c r="AI116" s="218"/>
      <c r="AJ116" s="218"/>
      <c r="AK116" s="218"/>
      <c r="AL116" s="218"/>
      <c r="AM116" s="218"/>
      <c r="AN116" s="218"/>
      <c r="AO116" s="218"/>
      <c r="AP116" s="218"/>
      <c r="AQ116" s="218"/>
      <c r="AR116" s="218"/>
      <c r="AS116" s="218"/>
      <c r="AT116" s="218"/>
      <c r="AU116" s="218"/>
      <c r="AV116" s="218"/>
      <c r="AW116" s="218"/>
      <c r="AX116" s="218"/>
      <c r="AY116" s="218"/>
      <c r="AZ116" s="218"/>
      <c r="BA116" s="218"/>
      <c r="BB116" s="218"/>
      <c r="BC116" s="218"/>
      <c r="BD116" s="218"/>
      <c r="BE116" s="218"/>
      <c r="BF116" s="218"/>
      <c r="BG116" s="218"/>
      <c r="BH116" s="218"/>
      <c r="BI116" s="218"/>
      <c r="BJ116" s="218"/>
      <c r="BK116" s="218"/>
      <c r="BL116" s="218"/>
      <c r="BM116" s="218"/>
      <c r="BN116" s="218"/>
      <c r="BO116" s="218"/>
      <c r="BP116" s="218"/>
      <c r="BQ116" s="218"/>
      <c r="BR116" s="218"/>
      <c r="BS116" s="218"/>
      <c r="BT116" s="218"/>
      <c r="BU116" s="218"/>
      <c r="BV116" s="218"/>
      <c r="BW116" s="218"/>
      <c r="BX116" s="218"/>
      <c r="BY116" s="218"/>
      <c r="BZ116" s="218"/>
      <c r="CA116" s="218"/>
      <c r="CB116" s="218"/>
      <c r="CC116" s="218"/>
      <c r="CD116" s="218"/>
      <c r="CE116" s="218"/>
      <c r="CF116" s="218"/>
      <c r="CG116" s="218"/>
      <c r="CH116" s="218"/>
      <c r="CI116" s="218"/>
      <c r="CJ116" s="218"/>
      <c r="CK116" s="218"/>
      <c r="CL116" s="218"/>
    </row>
    <row r="117" s="127" customFormat="1" ht="100" customHeight="1" spans="1:90">
      <c r="A117" s="156" t="s">
        <v>58</v>
      </c>
      <c r="B117" s="148" t="s">
        <v>250</v>
      </c>
      <c r="C117" s="148"/>
      <c r="D117" s="148"/>
      <c r="E117" s="149"/>
      <c r="F117" s="149"/>
      <c r="G117" s="149"/>
      <c r="H117" s="149"/>
      <c r="I117" s="149"/>
      <c r="J117" s="148"/>
      <c r="K117" s="178">
        <f t="shared" ref="K117:V117" si="36">SUM(K118)</f>
        <v>850</v>
      </c>
      <c r="L117" s="178">
        <f t="shared" si="36"/>
        <v>850</v>
      </c>
      <c r="M117" s="178">
        <f t="shared" si="36"/>
        <v>0</v>
      </c>
      <c r="N117" s="178">
        <f t="shared" si="36"/>
        <v>255</v>
      </c>
      <c r="O117" s="178">
        <f t="shared" si="36"/>
        <v>255</v>
      </c>
      <c r="P117" s="178">
        <f t="shared" si="36"/>
        <v>0</v>
      </c>
      <c r="Q117" s="178">
        <f t="shared" si="36"/>
        <v>0</v>
      </c>
      <c r="R117" s="178">
        <f t="shared" si="36"/>
        <v>0</v>
      </c>
      <c r="S117" s="178">
        <f t="shared" si="36"/>
        <v>0</v>
      </c>
      <c r="T117" s="178">
        <f t="shared" si="36"/>
        <v>0</v>
      </c>
      <c r="U117" s="178">
        <f t="shared" si="36"/>
        <v>0</v>
      </c>
      <c r="V117" s="178">
        <f t="shared" si="36"/>
        <v>0</v>
      </c>
      <c r="W117" s="184"/>
      <c r="X117" s="184"/>
      <c r="Y117" s="184"/>
      <c r="Z117" s="184"/>
      <c r="AA117" s="217"/>
      <c r="AB117" s="217"/>
      <c r="AC117" s="217"/>
      <c r="AD117" s="217"/>
      <c r="AE117" s="217"/>
      <c r="AF117" s="217"/>
      <c r="AG117" s="217"/>
      <c r="AH117" s="218"/>
      <c r="AI117" s="218"/>
      <c r="AJ117" s="218"/>
      <c r="AK117" s="218"/>
      <c r="AL117" s="218"/>
      <c r="AM117" s="218"/>
      <c r="AN117" s="218"/>
      <c r="AO117" s="218"/>
      <c r="AP117" s="218"/>
      <c r="AQ117" s="218"/>
      <c r="AR117" s="218"/>
      <c r="AS117" s="218"/>
      <c r="AT117" s="218"/>
      <c r="AU117" s="218"/>
      <c r="AV117" s="218"/>
      <c r="AW117" s="218"/>
      <c r="AX117" s="218"/>
      <c r="AY117" s="218"/>
      <c r="AZ117" s="218"/>
      <c r="BA117" s="218"/>
      <c r="BB117" s="218"/>
      <c r="BC117" s="218"/>
      <c r="BD117" s="218"/>
      <c r="BE117" s="218"/>
      <c r="BF117" s="218"/>
      <c r="BG117" s="218"/>
      <c r="BH117" s="218"/>
      <c r="BI117" s="218"/>
      <c r="BJ117" s="218"/>
      <c r="BK117" s="218"/>
      <c r="BL117" s="218"/>
      <c r="BM117" s="218"/>
      <c r="BN117" s="218"/>
      <c r="BO117" s="218"/>
      <c r="BP117" s="218"/>
      <c r="BQ117" s="218"/>
      <c r="BR117" s="218"/>
      <c r="BS117" s="218"/>
      <c r="BT117" s="218"/>
      <c r="BU117" s="218"/>
      <c r="BV117" s="218"/>
      <c r="BW117" s="218"/>
      <c r="BX117" s="218"/>
      <c r="BY117" s="218"/>
      <c r="BZ117" s="218"/>
      <c r="CA117" s="218"/>
      <c r="CB117" s="218"/>
      <c r="CC117" s="218"/>
      <c r="CD117" s="218"/>
      <c r="CE117" s="218"/>
      <c r="CF117" s="218"/>
      <c r="CG117" s="218"/>
      <c r="CH117" s="218"/>
      <c r="CI117" s="218"/>
      <c r="CJ117" s="218"/>
      <c r="CK117" s="218"/>
      <c r="CL117" s="218"/>
    </row>
    <row r="118" s="124" customFormat="1" ht="153" customHeight="1" spans="1:91">
      <c r="A118" s="151">
        <v>24</v>
      </c>
      <c r="B118" s="152" t="s">
        <v>251</v>
      </c>
      <c r="C118" s="152">
        <v>2025</v>
      </c>
      <c r="D118" s="167" t="s">
        <v>252</v>
      </c>
      <c r="E118" s="152" t="s">
        <v>246</v>
      </c>
      <c r="F118" s="152" t="s">
        <v>253</v>
      </c>
      <c r="G118" s="152" t="s">
        <v>47</v>
      </c>
      <c r="H118" s="152" t="s">
        <v>48</v>
      </c>
      <c r="I118" s="152" t="s">
        <v>49</v>
      </c>
      <c r="J118" s="167" t="s">
        <v>254</v>
      </c>
      <c r="K118" s="175">
        <v>850</v>
      </c>
      <c r="L118" s="175">
        <v>850</v>
      </c>
      <c r="M118" s="175"/>
      <c r="N118" s="175">
        <v>255</v>
      </c>
      <c r="O118" s="152">
        <v>255</v>
      </c>
      <c r="P118" s="175"/>
      <c r="Q118" s="175"/>
      <c r="R118" s="175"/>
      <c r="S118" s="175"/>
      <c r="T118" s="175"/>
      <c r="U118" s="175"/>
      <c r="V118" s="175"/>
      <c r="W118" s="152" t="s">
        <v>255</v>
      </c>
      <c r="X118" s="152" t="s">
        <v>256</v>
      </c>
      <c r="Y118" s="152" t="s">
        <v>255</v>
      </c>
      <c r="Z118" s="152" t="s">
        <v>256</v>
      </c>
      <c r="AA118" s="152" t="s">
        <v>257</v>
      </c>
      <c r="AB118" s="167" t="s">
        <v>258</v>
      </c>
      <c r="AC118" s="167" t="s">
        <v>259</v>
      </c>
      <c r="AD118" s="175" t="s">
        <v>402</v>
      </c>
      <c r="AE118" s="152" t="s">
        <v>403</v>
      </c>
      <c r="AF118" s="152" t="s">
        <v>367</v>
      </c>
      <c r="AH118" s="134"/>
      <c r="AI118" s="134"/>
      <c r="AJ118" s="134"/>
      <c r="AK118" s="134"/>
      <c r="AL118" s="134"/>
      <c r="AM118" s="134"/>
      <c r="AN118" s="134"/>
      <c r="AO118" s="134"/>
      <c r="AP118" s="134"/>
      <c r="AQ118" s="134"/>
      <c r="AR118" s="134"/>
      <c r="AS118" s="134"/>
      <c r="AT118" s="134"/>
      <c r="AU118" s="134"/>
      <c r="AV118" s="134"/>
      <c r="AW118" s="134"/>
      <c r="AX118" s="134"/>
      <c r="AY118" s="134"/>
      <c r="AZ118" s="134"/>
      <c r="BA118" s="134"/>
      <c r="BB118" s="134"/>
      <c r="BC118" s="134"/>
      <c r="BD118" s="134"/>
      <c r="BE118" s="134"/>
      <c r="BF118" s="134"/>
      <c r="BG118" s="134"/>
      <c r="BH118" s="134"/>
      <c r="BI118" s="134"/>
      <c r="BJ118" s="134"/>
      <c r="BK118" s="134"/>
      <c r="BL118" s="134"/>
      <c r="BM118" s="134"/>
      <c r="BN118" s="134"/>
      <c r="BO118" s="134"/>
      <c r="BP118" s="134"/>
      <c r="BQ118" s="134"/>
      <c r="BR118" s="134"/>
      <c r="BS118" s="134"/>
      <c r="BT118" s="134"/>
      <c r="BU118" s="134"/>
      <c r="BV118" s="134"/>
      <c r="BW118" s="134"/>
      <c r="BX118" s="134"/>
      <c r="BY118" s="134"/>
      <c r="BZ118" s="134"/>
      <c r="CA118" s="134"/>
      <c r="CB118" s="134"/>
      <c r="CC118" s="134"/>
      <c r="CD118" s="134"/>
      <c r="CE118" s="134"/>
      <c r="CF118" s="134"/>
      <c r="CG118" s="134"/>
      <c r="CH118" s="134"/>
      <c r="CI118" s="134"/>
      <c r="CJ118" s="134"/>
      <c r="CK118" s="134"/>
      <c r="CL118" s="134"/>
      <c r="CM118" s="213"/>
    </row>
    <row r="119" s="127" customFormat="1" ht="100" customHeight="1" spans="1:90">
      <c r="A119" s="149" t="s">
        <v>41</v>
      </c>
      <c r="B119" s="148" t="s">
        <v>260</v>
      </c>
      <c r="C119" s="148"/>
      <c r="D119" s="148"/>
      <c r="E119" s="149"/>
      <c r="F119" s="149"/>
      <c r="G119" s="149"/>
      <c r="H119" s="149"/>
      <c r="I119" s="149"/>
      <c r="J119" s="148"/>
      <c r="K119" s="178">
        <f t="shared" ref="K119:V119" si="37">K120</f>
        <v>0</v>
      </c>
      <c r="L119" s="178">
        <f t="shared" si="37"/>
        <v>0</v>
      </c>
      <c r="M119" s="178">
        <f t="shared" si="37"/>
        <v>0</v>
      </c>
      <c r="N119" s="178">
        <f t="shared" si="37"/>
        <v>0</v>
      </c>
      <c r="O119" s="178">
        <f t="shared" si="37"/>
        <v>0</v>
      </c>
      <c r="P119" s="178">
        <f t="shared" si="37"/>
        <v>0</v>
      </c>
      <c r="Q119" s="178">
        <f t="shared" si="37"/>
        <v>0</v>
      </c>
      <c r="R119" s="178">
        <f t="shared" si="37"/>
        <v>0</v>
      </c>
      <c r="S119" s="178">
        <f t="shared" si="37"/>
        <v>0</v>
      </c>
      <c r="T119" s="178">
        <f t="shared" si="37"/>
        <v>0</v>
      </c>
      <c r="U119" s="178">
        <f t="shared" si="37"/>
        <v>0</v>
      </c>
      <c r="V119" s="178">
        <f t="shared" si="37"/>
        <v>0</v>
      </c>
      <c r="W119" s="184"/>
      <c r="X119" s="184"/>
      <c r="Y119" s="184"/>
      <c r="Z119" s="184"/>
      <c r="AA119" s="217"/>
      <c r="AB119" s="217"/>
      <c r="AC119" s="217"/>
      <c r="AD119" s="217"/>
      <c r="AE119" s="217"/>
      <c r="AF119" s="217"/>
      <c r="AG119" s="217"/>
      <c r="AH119" s="218"/>
      <c r="AI119" s="218"/>
      <c r="AJ119" s="218"/>
      <c r="AK119" s="218"/>
      <c r="AL119" s="218"/>
      <c r="AM119" s="218"/>
      <c r="AN119" s="218"/>
      <c r="AO119" s="218"/>
      <c r="AP119" s="218"/>
      <c r="AQ119" s="218"/>
      <c r="AR119" s="218"/>
      <c r="AS119" s="218"/>
      <c r="AT119" s="218"/>
      <c r="AU119" s="218"/>
      <c r="AV119" s="218"/>
      <c r="AW119" s="218"/>
      <c r="AX119" s="218"/>
      <c r="AY119" s="218"/>
      <c r="AZ119" s="218"/>
      <c r="BA119" s="218"/>
      <c r="BB119" s="218"/>
      <c r="BC119" s="218"/>
      <c r="BD119" s="218"/>
      <c r="BE119" s="218"/>
      <c r="BF119" s="218"/>
      <c r="BG119" s="218"/>
      <c r="BH119" s="218"/>
      <c r="BI119" s="218"/>
      <c r="BJ119" s="218"/>
      <c r="BK119" s="218"/>
      <c r="BL119" s="218"/>
      <c r="BM119" s="218"/>
      <c r="BN119" s="218"/>
      <c r="BO119" s="218"/>
      <c r="BP119" s="218"/>
      <c r="BQ119" s="218"/>
      <c r="BR119" s="218"/>
      <c r="BS119" s="218"/>
      <c r="BT119" s="218"/>
      <c r="BU119" s="218"/>
      <c r="BV119" s="218"/>
      <c r="BW119" s="218"/>
      <c r="BX119" s="218"/>
      <c r="BY119" s="218"/>
      <c r="BZ119" s="218"/>
      <c r="CA119" s="218"/>
      <c r="CB119" s="218"/>
      <c r="CC119" s="218"/>
      <c r="CD119" s="218"/>
      <c r="CE119" s="218"/>
      <c r="CF119" s="218"/>
      <c r="CG119" s="218"/>
      <c r="CH119" s="218"/>
      <c r="CI119" s="218"/>
      <c r="CJ119" s="218"/>
      <c r="CK119" s="218"/>
      <c r="CL119" s="218"/>
    </row>
    <row r="120" s="127" customFormat="1" ht="100" customHeight="1" spans="1:90">
      <c r="A120" s="156" t="s">
        <v>58</v>
      </c>
      <c r="B120" s="148" t="s">
        <v>261</v>
      </c>
      <c r="C120" s="148"/>
      <c r="D120" s="148"/>
      <c r="E120" s="149"/>
      <c r="F120" s="149"/>
      <c r="G120" s="149"/>
      <c r="H120" s="149"/>
      <c r="I120" s="149"/>
      <c r="J120" s="148"/>
      <c r="K120" s="178"/>
      <c r="L120" s="178"/>
      <c r="M120" s="178"/>
      <c r="N120" s="178"/>
      <c r="O120" s="178"/>
      <c r="P120" s="178"/>
      <c r="Q120" s="178"/>
      <c r="R120" s="178"/>
      <c r="S120" s="178"/>
      <c r="T120" s="178"/>
      <c r="U120" s="178"/>
      <c r="V120" s="178"/>
      <c r="W120" s="184"/>
      <c r="X120" s="184"/>
      <c r="Y120" s="184"/>
      <c r="Z120" s="184"/>
      <c r="AA120" s="217"/>
      <c r="AB120" s="217"/>
      <c r="AC120" s="217"/>
      <c r="AD120" s="217"/>
      <c r="AE120" s="217"/>
      <c r="AF120" s="217"/>
      <c r="AG120" s="217"/>
      <c r="AH120" s="218"/>
      <c r="AI120" s="218"/>
      <c r="AJ120" s="218"/>
      <c r="AK120" s="218"/>
      <c r="AL120" s="218"/>
      <c r="AM120" s="218"/>
      <c r="AN120" s="218"/>
      <c r="AO120" s="218"/>
      <c r="AP120" s="218"/>
      <c r="AQ120" s="218"/>
      <c r="AR120" s="218"/>
      <c r="AS120" s="218"/>
      <c r="AT120" s="218"/>
      <c r="AU120" s="218"/>
      <c r="AV120" s="218"/>
      <c r="AW120" s="218"/>
      <c r="AX120" s="218"/>
      <c r="AY120" s="218"/>
      <c r="AZ120" s="218"/>
      <c r="BA120" s="218"/>
      <c r="BB120" s="218"/>
      <c r="BC120" s="218"/>
      <c r="BD120" s="218"/>
      <c r="BE120" s="218"/>
      <c r="BF120" s="218"/>
      <c r="BG120" s="218"/>
      <c r="BH120" s="218"/>
      <c r="BI120" s="218"/>
      <c r="BJ120" s="218"/>
      <c r="BK120" s="218"/>
      <c r="BL120" s="218"/>
      <c r="BM120" s="218"/>
      <c r="BN120" s="218"/>
      <c r="BO120" s="218"/>
      <c r="BP120" s="218"/>
      <c r="BQ120" s="218"/>
      <c r="BR120" s="218"/>
      <c r="BS120" s="218"/>
      <c r="BT120" s="218"/>
      <c r="BU120" s="218"/>
      <c r="BV120" s="218"/>
      <c r="BW120" s="218"/>
      <c r="BX120" s="218"/>
      <c r="BY120" s="218"/>
      <c r="BZ120" s="218"/>
      <c r="CA120" s="218"/>
      <c r="CB120" s="218"/>
      <c r="CC120" s="218"/>
      <c r="CD120" s="218"/>
      <c r="CE120" s="218"/>
      <c r="CF120" s="218"/>
      <c r="CG120" s="218"/>
      <c r="CH120" s="218"/>
      <c r="CI120" s="218"/>
      <c r="CJ120" s="218"/>
      <c r="CK120" s="218"/>
      <c r="CL120" s="218"/>
    </row>
    <row r="121" s="127" customFormat="1" ht="100" customHeight="1" spans="1:90">
      <c r="A121" s="147" t="s">
        <v>39</v>
      </c>
      <c r="B121" s="148" t="s">
        <v>262</v>
      </c>
      <c r="C121" s="148"/>
      <c r="D121" s="148"/>
      <c r="E121" s="149"/>
      <c r="F121" s="149"/>
      <c r="G121" s="149"/>
      <c r="H121" s="149"/>
      <c r="I121" s="149"/>
      <c r="J121" s="148"/>
      <c r="K121" s="178">
        <f t="shared" ref="K121:V121" si="38">K122</f>
        <v>0</v>
      </c>
      <c r="L121" s="178">
        <f t="shared" si="38"/>
        <v>0</v>
      </c>
      <c r="M121" s="178">
        <f t="shared" si="38"/>
        <v>0</v>
      </c>
      <c r="N121" s="178">
        <f t="shared" si="38"/>
        <v>0</v>
      </c>
      <c r="O121" s="178">
        <f t="shared" si="38"/>
        <v>0</v>
      </c>
      <c r="P121" s="178">
        <f t="shared" si="38"/>
        <v>0</v>
      </c>
      <c r="Q121" s="178">
        <f t="shared" si="38"/>
        <v>0</v>
      </c>
      <c r="R121" s="178">
        <f t="shared" si="38"/>
        <v>0</v>
      </c>
      <c r="S121" s="178">
        <f t="shared" si="38"/>
        <v>0</v>
      </c>
      <c r="T121" s="178">
        <f t="shared" si="38"/>
        <v>0</v>
      </c>
      <c r="U121" s="178">
        <f t="shared" si="38"/>
        <v>0</v>
      </c>
      <c r="V121" s="178">
        <f t="shared" si="38"/>
        <v>0</v>
      </c>
      <c r="W121" s="184"/>
      <c r="X121" s="184"/>
      <c r="Y121" s="184"/>
      <c r="Z121" s="184"/>
      <c r="AA121" s="217"/>
      <c r="AB121" s="217"/>
      <c r="AC121" s="217"/>
      <c r="AD121" s="217"/>
      <c r="AE121" s="217"/>
      <c r="AF121" s="217"/>
      <c r="AG121" s="217"/>
      <c r="AH121" s="218"/>
      <c r="AI121" s="218"/>
      <c r="AJ121" s="218"/>
      <c r="AK121" s="218"/>
      <c r="AL121" s="218"/>
      <c r="AM121" s="218"/>
      <c r="AN121" s="218"/>
      <c r="AO121" s="218"/>
      <c r="AP121" s="218"/>
      <c r="AQ121" s="218"/>
      <c r="AR121" s="218"/>
      <c r="AS121" s="218"/>
      <c r="AT121" s="218"/>
      <c r="AU121" s="218"/>
      <c r="AV121" s="218"/>
      <c r="AW121" s="218"/>
      <c r="AX121" s="218"/>
      <c r="AY121" s="218"/>
      <c r="AZ121" s="218"/>
      <c r="BA121" s="218"/>
      <c r="BB121" s="218"/>
      <c r="BC121" s="218"/>
      <c r="BD121" s="218"/>
      <c r="BE121" s="218"/>
      <c r="BF121" s="218"/>
      <c r="BG121" s="218"/>
      <c r="BH121" s="218"/>
      <c r="BI121" s="218"/>
      <c r="BJ121" s="218"/>
      <c r="BK121" s="218"/>
      <c r="BL121" s="218"/>
      <c r="BM121" s="218"/>
      <c r="BN121" s="218"/>
      <c r="BO121" s="218"/>
      <c r="BP121" s="218"/>
      <c r="BQ121" s="218"/>
      <c r="BR121" s="218"/>
      <c r="BS121" s="218"/>
      <c r="BT121" s="218"/>
      <c r="BU121" s="218"/>
      <c r="BV121" s="218"/>
      <c r="BW121" s="218"/>
      <c r="BX121" s="218"/>
      <c r="BY121" s="218"/>
      <c r="BZ121" s="218"/>
      <c r="CA121" s="218"/>
      <c r="CB121" s="218"/>
      <c r="CC121" s="218"/>
      <c r="CD121" s="218"/>
      <c r="CE121" s="218"/>
      <c r="CF121" s="218"/>
      <c r="CG121" s="218"/>
      <c r="CH121" s="218"/>
      <c r="CI121" s="218"/>
      <c r="CJ121" s="218"/>
      <c r="CK121" s="218"/>
      <c r="CL121" s="218"/>
    </row>
    <row r="122" s="127" customFormat="1" ht="100" customHeight="1" spans="1:90">
      <c r="A122" s="147" t="s">
        <v>41</v>
      </c>
      <c r="B122" s="148" t="s">
        <v>262</v>
      </c>
      <c r="C122" s="148"/>
      <c r="D122" s="148"/>
      <c r="E122" s="149"/>
      <c r="F122" s="149"/>
      <c r="G122" s="149"/>
      <c r="H122" s="149"/>
      <c r="I122" s="149"/>
      <c r="J122" s="148"/>
      <c r="K122" s="178">
        <f t="shared" ref="K122:V122" si="39">K123</f>
        <v>0</v>
      </c>
      <c r="L122" s="178">
        <f t="shared" si="39"/>
        <v>0</v>
      </c>
      <c r="M122" s="178">
        <f t="shared" si="39"/>
        <v>0</v>
      </c>
      <c r="N122" s="178">
        <f t="shared" si="39"/>
        <v>0</v>
      </c>
      <c r="O122" s="178">
        <f t="shared" si="39"/>
        <v>0</v>
      </c>
      <c r="P122" s="178">
        <f t="shared" si="39"/>
        <v>0</v>
      </c>
      <c r="Q122" s="178">
        <f t="shared" si="39"/>
        <v>0</v>
      </c>
      <c r="R122" s="178">
        <f t="shared" si="39"/>
        <v>0</v>
      </c>
      <c r="S122" s="178">
        <f t="shared" si="39"/>
        <v>0</v>
      </c>
      <c r="T122" s="178">
        <f t="shared" si="39"/>
        <v>0</v>
      </c>
      <c r="U122" s="178">
        <f t="shared" si="39"/>
        <v>0</v>
      </c>
      <c r="V122" s="178">
        <f t="shared" si="39"/>
        <v>0</v>
      </c>
      <c r="W122" s="184"/>
      <c r="X122" s="184"/>
      <c r="Y122" s="184"/>
      <c r="Z122" s="184"/>
      <c r="AA122" s="217"/>
      <c r="AB122" s="217"/>
      <c r="AC122" s="217"/>
      <c r="AD122" s="217"/>
      <c r="AE122" s="217"/>
      <c r="AF122" s="217"/>
      <c r="AG122" s="217"/>
      <c r="AH122" s="218"/>
      <c r="AI122" s="218"/>
      <c r="AJ122" s="218"/>
      <c r="AK122" s="218"/>
      <c r="AL122" s="218"/>
      <c r="AM122" s="218"/>
      <c r="AN122" s="218"/>
      <c r="AO122" s="218"/>
      <c r="AP122" s="218"/>
      <c r="AQ122" s="218"/>
      <c r="AR122" s="218"/>
      <c r="AS122" s="218"/>
      <c r="AT122" s="218"/>
      <c r="AU122" s="218"/>
      <c r="AV122" s="218"/>
      <c r="AW122" s="218"/>
      <c r="AX122" s="218"/>
      <c r="AY122" s="218"/>
      <c r="AZ122" s="218"/>
      <c r="BA122" s="218"/>
      <c r="BB122" s="218"/>
      <c r="BC122" s="218"/>
      <c r="BD122" s="218"/>
      <c r="BE122" s="218"/>
      <c r="BF122" s="218"/>
      <c r="BG122" s="218"/>
      <c r="BH122" s="218"/>
      <c r="BI122" s="218"/>
      <c r="BJ122" s="218"/>
      <c r="BK122" s="218"/>
      <c r="BL122" s="218"/>
      <c r="BM122" s="218"/>
      <c r="BN122" s="218"/>
      <c r="BO122" s="218"/>
      <c r="BP122" s="218"/>
      <c r="BQ122" s="218"/>
      <c r="BR122" s="218"/>
      <c r="BS122" s="218"/>
      <c r="BT122" s="218"/>
      <c r="BU122" s="218"/>
      <c r="BV122" s="218"/>
      <c r="BW122" s="218"/>
      <c r="BX122" s="218"/>
      <c r="BY122" s="218"/>
      <c r="BZ122" s="218"/>
      <c r="CA122" s="218"/>
      <c r="CB122" s="218"/>
      <c r="CC122" s="218"/>
      <c r="CD122" s="218"/>
      <c r="CE122" s="218"/>
      <c r="CF122" s="218"/>
      <c r="CG122" s="218"/>
      <c r="CH122" s="218"/>
      <c r="CI122" s="218"/>
      <c r="CJ122" s="218"/>
      <c r="CK122" s="218"/>
      <c r="CL122" s="218"/>
    </row>
    <row r="123" s="127" customFormat="1" ht="100" customHeight="1" spans="1:90">
      <c r="A123" s="147" t="s">
        <v>58</v>
      </c>
      <c r="B123" s="148" t="s">
        <v>262</v>
      </c>
      <c r="C123" s="148"/>
      <c r="D123" s="148"/>
      <c r="E123" s="149"/>
      <c r="F123" s="149"/>
      <c r="G123" s="149"/>
      <c r="H123" s="149"/>
      <c r="I123" s="149"/>
      <c r="J123" s="148"/>
      <c r="K123" s="178"/>
      <c r="L123" s="178"/>
      <c r="M123" s="178"/>
      <c r="N123" s="178"/>
      <c r="O123" s="178"/>
      <c r="P123" s="178"/>
      <c r="Q123" s="178"/>
      <c r="R123" s="178"/>
      <c r="S123" s="178"/>
      <c r="T123" s="178"/>
      <c r="U123" s="178"/>
      <c r="V123" s="178"/>
      <c r="W123" s="184"/>
      <c r="X123" s="184"/>
      <c r="Y123" s="184"/>
      <c r="Z123" s="184"/>
      <c r="AA123" s="217"/>
      <c r="AB123" s="217"/>
      <c r="AC123" s="217"/>
      <c r="AD123" s="217"/>
      <c r="AE123" s="217"/>
      <c r="AF123" s="217"/>
      <c r="AG123" s="217"/>
      <c r="AH123" s="218"/>
      <c r="AI123" s="218"/>
      <c r="AJ123" s="218"/>
      <c r="AK123" s="218"/>
      <c r="AL123" s="218"/>
      <c r="AM123" s="218"/>
      <c r="AN123" s="218"/>
      <c r="AO123" s="218"/>
      <c r="AP123" s="218"/>
      <c r="AQ123" s="218"/>
      <c r="AR123" s="218"/>
      <c r="AS123" s="218"/>
      <c r="AT123" s="218"/>
      <c r="AU123" s="218"/>
      <c r="AV123" s="218"/>
      <c r="AW123" s="218"/>
      <c r="AX123" s="218"/>
      <c r="AY123" s="218"/>
      <c r="AZ123" s="218"/>
      <c r="BA123" s="218"/>
      <c r="BB123" s="218"/>
      <c r="BC123" s="218"/>
      <c r="BD123" s="218"/>
      <c r="BE123" s="218"/>
      <c r="BF123" s="218"/>
      <c r="BG123" s="218"/>
      <c r="BH123" s="218"/>
      <c r="BI123" s="218"/>
      <c r="BJ123" s="218"/>
      <c r="BK123" s="218"/>
      <c r="BL123" s="218"/>
      <c r="BM123" s="218"/>
      <c r="BN123" s="218"/>
      <c r="BO123" s="218"/>
      <c r="BP123" s="218"/>
      <c r="BQ123" s="218"/>
      <c r="BR123" s="218"/>
      <c r="BS123" s="218"/>
      <c r="BT123" s="218"/>
      <c r="BU123" s="218"/>
      <c r="BV123" s="218"/>
      <c r="BW123" s="218"/>
      <c r="BX123" s="218"/>
      <c r="BY123" s="218"/>
      <c r="BZ123" s="218"/>
      <c r="CA123" s="218"/>
      <c r="CB123" s="218"/>
      <c r="CC123" s="218"/>
      <c r="CD123" s="218"/>
      <c r="CE123" s="218"/>
      <c r="CF123" s="218"/>
      <c r="CG123" s="218"/>
      <c r="CH123" s="218"/>
      <c r="CI123" s="218"/>
      <c r="CJ123" s="218"/>
      <c r="CK123" s="218"/>
      <c r="CL123" s="218"/>
    </row>
    <row r="124" s="127" customFormat="1" ht="100" customHeight="1" spans="1:90">
      <c r="A124" s="147" t="s">
        <v>39</v>
      </c>
      <c r="B124" s="148" t="s">
        <v>79</v>
      </c>
      <c r="C124" s="148"/>
      <c r="D124" s="148"/>
      <c r="E124" s="149"/>
      <c r="F124" s="149"/>
      <c r="G124" s="149"/>
      <c r="H124" s="149"/>
      <c r="I124" s="149"/>
      <c r="J124" s="148"/>
      <c r="K124" s="178">
        <f t="shared" ref="K124:V124" si="40">K125</f>
        <v>3962</v>
      </c>
      <c r="L124" s="178">
        <f t="shared" si="40"/>
        <v>3962</v>
      </c>
      <c r="M124" s="178">
        <f t="shared" si="40"/>
        <v>0</v>
      </c>
      <c r="N124" s="178">
        <f t="shared" si="40"/>
        <v>37</v>
      </c>
      <c r="O124" s="178">
        <f t="shared" si="40"/>
        <v>37</v>
      </c>
      <c r="P124" s="178">
        <f t="shared" si="40"/>
        <v>0</v>
      </c>
      <c r="Q124" s="178">
        <f t="shared" si="40"/>
        <v>0</v>
      </c>
      <c r="R124" s="178">
        <f t="shared" si="40"/>
        <v>0</v>
      </c>
      <c r="S124" s="178">
        <f t="shared" si="40"/>
        <v>0</v>
      </c>
      <c r="T124" s="178">
        <f t="shared" si="40"/>
        <v>0</v>
      </c>
      <c r="U124" s="178">
        <f t="shared" si="40"/>
        <v>0</v>
      </c>
      <c r="V124" s="178">
        <f t="shared" si="40"/>
        <v>0</v>
      </c>
      <c r="W124" s="184"/>
      <c r="X124" s="184"/>
      <c r="Y124" s="184"/>
      <c r="Z124" s="184"/>
      <c r="AA124" s="217"/>
      <c r="AB124" s="217"/>
      <c r="AC124" s="217"/>
      <c r="AD124" s="217"/>
      <c r="AE124" s="217"/>
      <c r="AF124" s="217"/>
      <c r="AG124" s="217"/>
      <c r="AH124" s="218"/>
      <c r="AI124" s="218"/>
      <c r="AJ124" s="218"/>
      <c r="AK124" s="218"/>
      <c r="AL124" s="218"/>
      <c r="AM124" s="218"/>
      <c r="AN124" s="218"/>
      <c r="AO124" s="218"/>
      <c r="AP124" s="218"/>
      <c r="AQ124" s="218"/>
      <c r="AR124" s="218"/>
      <c r="AS124" s="218"/>
      <c r="AT124" s="218"/>
      <c r="AU124" s="218"/>
      <c r="AV124" s="218"/>
      <c r="AW124" s="218"/>
      <c r="AX124" s="218"/>
      <c r="AY124" s="218"/>
      <c r="AZ124" s="218"/>
      <c r="BA124" s="218"/>
      <c r="BB124" s="218"/>
      <c r="BC124" s="218"/>
      <c r="BD124" s="218"/>
      <c r="BE124" s="218"/>
      <c r="BF124" s="218"/>
      <c r="BG124" s="218"/>
      <c r="BH124" s="218"/>
      <c r="BI124" s="218"/>
      <c r="BJ124" s="218"/>
      <c r="BK124" s="218"/>
      <c r="BL124" s="218"/>
      <c r="BM124" s="218"/>
      <c r="BN124" s="218"/>
      <c r="BO124" s="218"/>
      <c r="BP124" s="218"/>
      <c r="BQ124" s="218"/>
      <c r="BR124" s="218"/>
      <c r="BS124" s="218"/>
      <c r="BT124" s="218"/>
      <c r="BU124" s="218"/>
      <c r="BV124" s="218"/>
      <c r="BW124" s="218"/>
      <c r="BX124" s="218"/>
      <c r="BY124" s="218"/>
      <c r="BZ124" s="218"/>
      <c r="CA124" s="218"/>
      <c r="CB124" s="218"/>
      <c r="CC124" s="218"/>
      <c r="CD124" s="218"/>
      <c r="CE124" s="218"/>
      <c r="CF124" s="218"/>
      <c r="CG124" s="218"/>
      <c r="CH124" s="218"/>
      <c r="CI124" s="218"/>
      <c r="CJ124" s="218"/>
      <c r="CK124" s="218"/>
      <c r="CL124" s="218"/>
    </row>
    <row r="125" s="127" customFormat="1" ht="100" customHeight="1" spans="1:90">
      <c r="A125" s="147" t="s">
        <v>41</v>
      </c>
      <c r="B125" s="148" t="s">
        <v>79</v>
      </c>
      <c r="C125" s="148"/>
      <c r="D125" s="148"/>
      <c r="E125" s="149"/>
      <c r="F125" s="149"/>
      <c r="G125" s="149"/>
      <c r="H125" s="149"/>
      <c r="I125" s="149"/>
      <c r="J125" s="148"/>
      <c r="K125" s="178">
        <f t="shared" ref="K125:V125" si="41">K126+K127</f>
        <v>3962</v>
      </c>
      <c r="L125" s="178">
        <f t="shared" si="41"/>
        <v>3962</v>
      </c>
      <c r="M125" s="178">
        <f t="shared" si="41"/>
        <v>0</v>
      </c>
      <c r="N125" s="178">
        <f t="shared" si="41"/>
        <v>37</v>
      </c>
      <c r="O125" s="178">
        <f t="shared" si="41"/>
        <v>37</v>
      </c>
      <c r="P125" s="178">
        <f t="shared" si="41"/>
        <v>0</v>
      </c>
      <c r="Q125" s="178">
        <f t="shared" si="41"/>
        <v>0</v>
      </c>
      <c r="R125" s="178">
        <f t="shared" si="41"/>
        <v>0</v>
      </c>
      <c r="S125" s="178">
        <f t="shared" si="41"/>
        <v>0</v>
      </c>
      <c r="T125" s="178">
        <f t="shared" si="41"/>
        <v>0</v>
      </c>
      <c r="U125" s="178">
        <f t="shared" si="41"/>
        <v>0</v>
      </c>
      <c r="V125" s="178">
        <f t="shared" si="41"/>
        <v>0</v>
      </c>
      <c r="W125" s="216"/>
      <c r="X125" s="184"/>
      <c r="Y125" s="184"/>
      <c r="Z125" s="184"/>
      <c r="AA125" s="217"/>
      <c r="AB125" s="217"/>
      <c r="AC125" s="217"/>
      <c r="AD125" s="217"/>
      <c r="AE125" s="217"/>
      <c r="AF125" s="217"/>
      <c r="AG125" s="217"/>
      <c r="AH125" s="218"/>
      <c r="AI125" s="218"/>
      <c r="AJ125" s="218"/>
      <c r="AK125" s="218"/>
      <c r="AL125" s="218"/>
      <c r="AM125" s="218"/>
      <c r="AN125" s="218"/>
      <c r="AO125" s="218"/>
      <c r="AP125" s="218"/>
      <c r="AQ125" s="218"/>
      <c r="AR125" s="218"/>
      <c r="AS125" s="218"/>
      <c r="AT125" s="218"/>
      <c r="AU125" s="218"/>
      <c r="AV125" s="218"/>
      <c r="AW125" s="218"/>
      <c r="AX125" s="218"/>
      <c r="AY125" s="218"/>
      <c r="AZ125" s="218"/>
      <c r="BA125" s="218"/>
      <c r="BB125" s="218"/>
      <c r="BC125" s="218"/>
      <c r="BD125" s="218"/>
      <c r="BE125" s="218"/>
      <c r="BF125" s="218"/>
      <c r="BG125" s="218"/>
      <c r="BH125" s="218"/>
      <c r="BI125" s="218"/>
      <c r="BJ125" s="218"/>
      <c r="BK125" s="218"/>
      <c r="BL125" s="218"/>
      <c r="BM125" s="218"/>
      <c r="BN125" s="218"/>
      <c r="BO125" s="218"/>
      <c r="BP125" s="218"/>
      <c r="BQ125" s="218"/>
      <c r="BR125" s="218"/>
      <c r="BS125" s="218"/>
      <c r="BT125" s="218"/>
      <c r="BU125" s="218"/>
      <c r="BV125" s="218"/>
      <c r="BW125" s="218"/>
      <c r="BX125" s="218"/>
      <c r="BY125" s="218"/>
      <c r="BZ125" s="218"/>
      <c r="CA125" s="218"/>
      <c r="CB125" s="218"/>
      <c r="CC125" s="218"/>
      <c r="CD125" s="218"/>
      <c r="CE125" s="218"/>
      <c r="CF125" s="218"/>
      <c r="CG125" s="218"/>
      <c r="CH125" s="218"/>
      <c r="CI125" s="218"/>
      <c r="CJ125" s="218"/>
      <c r="CK125" s="218"/>
      <c r="CL125" s="218"/>
    </row>
    <row r="126" s="127" customFormat="1" ht="100" customHeight="1" spans="1:90">
      <c r="A126" s="156" t="s">
        <v>58</v>
      </c>
      <c r="B126" s="148" t="s">
        <v>263</v>
      </c>
      <c r="C126" s="148"/>
      <c r="D126" s="148"/>
      <c r="E126" s="149"/>
      <c r="F126" s="149"/>
      <c r="G126" s="149"/>
      <c r="H126" s="149"/>
      <c r="I126" s="149"/>
      <c r="J126" s="148"/>
      <c r="K126" s="178"/>
      <c r="L126" s="178"/>
      <c r="M126" s="178"/>
      <c r="N126" s="178"/>
      <c r="O126" s="178"/>
      <c r="P126" s="178"/>
      <c r="Q126" s="178"/>
      <c r="R126" s="178"/>
      <c r="S126" s="178"/>
      <c r="T126" s="178"/>
      <c r="U126" s="178"/>
      <c r="V126" s="178"/>
      <c r="W126" s="184"/>
      <c r="X126" s="184"/>
      <c r="Y126" s="184"/>
      <c r="Z126" s="184"/>
      <c r="AA126" s="217"/>
      <c r="AB126" s="217"/>
      <c r="AC126" s="217"/>
      <c r="AD126" s="217"/>
      <c r="AE126" s="217"/>
      <c r="AF126" s="217"/>
      <c r="AG126" s="217"/>
      <c r="AH126" s="218"/>
      <c r="AI126" s="218"/>
      <c r="AJ126" s="218"/>
      <c r="AK126" s="218"/>
      <c r="AL126" s="218"/>
      <c r="AM126" s="218"/>
      <c r="AN126" s="218"/>
      <c r="AO126" s="218"/>
      <c r="AP126" s="218"/>
      <c r="AQ126" s="218"/>
      <c r="AR126" s="218"/>
      <c r="AS126" s="218"/>
      <c r="AT126" s="218"/>
      <c r="AU126" s="218"/>
      <c r="AV126" s="218"/>
      <c r="AW126" s="218"/>
      <c r="AX126" s="218"/>
      <c r="AY126" s="218"/>
      <c r="AZ126" s="218"/>
      <c r="BA126" s="218"/>
      <c r="BB126" s="218"/>
      <c r="BC126" s="218"/>
      <c r="BD126" s="218"/>
      <c r="BE126" s="218"/>
      <c r="BF126" s="218"/>
      <c r="BG126" s="218"/>
      <c r="BH126" s="218"/>
      <c r="BI126" s="218"/>
      <c r="BJ126" s="218"/>
      <c r="BK126" s="218"/>
      <c r="BL126" s="218"/>
      <c r="BM126" s="218"/>
      <c r="BN126" s="218"/>
      <c r="BO126" s="218"/>
      <c r="BP126" s="218"/>
      <c r="BQ126" s="218"/>
      <c r="BR126" s="218"/>
      <c r="BS126" s="218"/>
      <c r="BT126" s="218"/>
      <c r="BU126" s="218"/>
      <c r="BV126" s="218"/>
      <c r="BW126" s="218"/>
      <c r="BX126" s="218"/>
      <c r="BY126" s="218"/>
      <c r="BZ126" s="218"/>
      <c r="CA126" s="218"/>
      <c r="CB126" s="218"/>
      <c r="CC126" s="218"/>
      <c r="CD126" s="218"/>
      <c r="CE126" s="218"/>
      <c r="CF126" s="218"/>
      <c r="CG126" s="218"/>
      <c r="CH126" s="218"/>
      <c r="CI126" s="218"/>
      <c r="CJ126" s="218"/>
      <c r="CK126" s="218"/>
      <c r="CL126" s="218"/>
    </row>
    <row r="127" s="127" customFormat="1" ht="100" customHeight="1" spans="1:90">
      <c r="A127" s="156" t="s">
        <v>58</v>
      </c>
      <c r="B127" s="148" t="s">
        <v>264</v>
      </c>
      <c r="C127" s="148"/>
      <c r="D127" s="148"/>
      <c r="E127" s="149"/>
      <c r="F127" s="149"/>
      <c r="G127" s="149"/>
      <c r="H127" s="149"/>
      <c r="I127" s="149"/>
      <c r="J127" s="148"/>
      <c r="K127" s="178">
        <f t="shared" ref="K127:V127" si="42">SUM(K128)</f>
        <v>3962</v>
      </c>
      <c r="L127" s="178">
        <f t="shared" si="42"/>
        <v>3962</v>
      </c>
      <c r="M127" s="178">
        <f t="shared" si="42"/>
        <v>0</v>
      </c>
      <c r="N127" s="178">
        <f t="shared" si="42"/>
        <v>37</v>
      </c>
      <c r="O127" s="178">
        <f t="shared" si="42"/>
        <v>37</v>
      </c>
      <c r="P127" s="178">
        <f t="shared" si="42"/>
        <v>0</v>
      </c>
      <c r="Q127" s="178">
        <f t="shared" si="42"/>
        <v>0</v>
      </c>
      <c r="R127" s="178">
        <f t="shared" si="42"/>
        <v>0</v>
      </c>
      <c r="S127" s="178">
        <f t="shared" si="42"/>
        <v>0</v>
      </c>
      <c r="T127" s="178">
        <f t="shared" si="42"/>
        <v>0</v>
      </c>
      <c r="U127" s="178">
        <f t="shared" si="42"/>
        <v>0</v>
      </c>
      <c r="V127" s="178">
        <f t="shared" si="42"/>
        <v>0</v>
      </c>
      <c r="W127" s="184"/>
      <c r="X127" s="184"/>
      <c r="Y127" s="184"/>
      <c r="Z127" s="184"/>
      <c r="AA127" s="217"/>
      <c r="AB127" s="217"/>
      <c r="AC127" s="217"/>
      <c r="AD127" s="217"/>
      <c r="AE127" s="217"/>
      <c r="AF127" s="217"/>
      <c r="AG127" s="217"/>
      <c r="AH127" s="218"/>
      <c r="AI127" s="218"/>
      <c r="AJ127" s="218"/>
      <c r="AK127" s="218"/>
      <c r="AL127" s="218"/>
      <c r="AM127" s="218"/>
      <c r="AN127" s="218"/>
      <c r="AO127" s="218"/>
      <c r="AP127" s="218"/>
      <c r="AQ127" s="218"/>
      <c r="AR127" s="218"/>
      <c r="AS127" s="218"/>
      <c r="AT127" s="218"/>
      <c r="AU127" s="218"/>
      <c r="AV127" s="218"/>
      <c r="AW127" s="218"/>
      <c r="AX127" s="218"/>
      <c r="AY127" s="218"/>
      <c r="AZ127" s="218"/>
      <c r="BA127" s="218"/>
      <c r="BB127" s="218"/>
      <c r="BC127" s="218"/>
      <c r="BD127" s="218"/>
      <c r="BE127" s="218"/>
      <c r="BF127" s="218"/>
      <c r="BG127" s="218"/>
      <c r="BH127" s="218"/>
      <c r="BI127" s="218"/>
      <c r="BJ127" s="218"/>
      <c r="BK127" s="218"/>
      <c r="BL127" s="218"/>
      <c r="BM127" s="218"/>
      <c r="BN127" s="218"/>
      <c r="BO127" s="218"/>
      <c r="BP127" s="218"/>
      <c r="BQ127" s="218"/>
      <c r="BR127" s="218"/>
      <c r="BS127" s="218"/>
      <c r="BT127" s="218"/>
      <c r="BU127" s="218"/>
      <c r="BV127" s="218"/>
      <c r="BW127" s="218"/>
      <c r="BX127" s="218"/>
      <c r="BY127" s="218"/>
      <c r="BZ127" s="218"/>
      <c r="CA127" s="218"/>
      <c r="CB127" s="218"/>
      <c r="CC127" s="218"/>
      <c r="CD127" s="218"/>
      <c r="CE127" s="218"/>
      <c r="CF127" s="218"/>
      <c r="CG127" s="218"/>
      <c r="CH127" s="218"/>
      <c r="CI127" s="218"/>
      <c r="CJ127" s="218"/>
      <c r="CK127" s="218"/>
      <c r="CL127" s="218"/>
    </row>
    <row r="128" s="124" customFormat="1" ht="202.5" spans="1:91">
      <c r="A128" s="151">
        <v>25</v>
      </c>
      <c r="B128" s="152" t="s">
        <v>265</v>
      </c>
      <c r="C128" s="152">
        <v>2025</v>
      </c>
      <c r="D128" s="167" t="s">
        <v>266</v>
      </c>
      <c r="E128" s="152" t="s">
        <v>79</v>
      </c>
      <c r="F128" s="152" t="s">
        <v>264</v>
      </c>
      <c r="G128" s="152" t="s">
        <v>47</v>
      </c>
      <c r="H128" s="152" t="s">
        <v>48</v>
      </c>
      <c r="I128" s="152" t="s">
        <v>267</v>
      </c>
      <c r="J128" s="167" t="s">
        <v>268</v>
      </c>
      <c r="K128" s="152">
        <v>3962</v>
      </c>
      <c r="L128" s="152">
        <v>3962</v>
      </c>
      <c r="M128" s="152"/>
      <c r="N128" s="152">
        <v>37</v>
      </c>
      <c r="O128" s="152">
        <v>37</v>
      </c>
      <c r="P128" s="175"/>
      <c r="Q128" s="175"/>
      <c r="R128" s="175"/>
      <c r="S128" s="175"/>
      <c r="T128" s="175"/>
      <c r="U128" s="175"/>
      <c r="V128" s="175"/>
      <c r="W128" s="167" t="s">
        <v>269</v>
      </c>
      <c r="X128" s="152" t="s">
        <v>270</v>
      </c>
      <c r="Y128" s="152" t="s">
        <v>269</v>
      </c>
      <c r="Z128" s="152" t="s">
        <v>270</v>
      </c>
      <c r="AA128" s="152" t="s">
        <v>271</v>
      </c>
      <c r="AB128" s="167" t="s">
        <v>272</v>
      </c>
      <c r="AC128" s="167" t="s">
        <v>273</v>
      </c>
      <c r="AD128" s="175" t="s">
        <v>402</v>
      </c>
      <c r="AE128" s="152" t="s">
        <v>403</v>
      </c>
      <c r="AF128" s="152" t="s">
        <v>367</v>
      </c>
      <c r="AH128" s="134"/>
      <c r="AI128" s="134"/>
      <c r="AJ128" s="134"/>
      <c r="AK128" s="134"/>
      <c r="AL128" s="134"/>
      <c r="AM128" s="134"/>
      <c r="AN128" s="134"/>
      <c r="AO128" s="134"/>
      <c r="AP128" s="134"/>
      <c r="AQ128" s="134"/>
      <c r="AR128" s="134"/>
      <c r="AS128" s="134"/>
      <c r="AT128" s="134"/>
      <c r="AU128" s="134"/>
      <c r="AV128" s="134"/>
      <c r="AW128" s="134"/>
      <c r="AX128" s="134"/>
      <c r="AY128" s="134"/>
      <c r="AZ128" s="134"/>
      <c r="BA128" s="134"/>
      <c r="BB128" s="134"/>
      <c r="BC128" s="134"/>
      <c r="BD128" s="134"/>
      <c r="BE128" s="134"/>
      <c r="BF128" s="134"/>
      <c r="BG128" s="134"/>
      <c r="BH128" s="134"/>
      <c r="BI128" s="134"/>
      <c r="BJ128" s="134"/>
      <c r="BK128" s="134"/>
      <c r="BL128" s="134"/>
      <c r="BM128" s="134"/>
      <c r="BN128" s="134"/>
      <c r="BO128" s="134"/>
      <c r="BP128" s="134"/>
      <c r="BQ128" s="134"/>
      <c r="BR128" s="134"/>
      <c r="BS128" s="134"/>
      <c r="BT128" s="134"/>
      <c r="BU128" s="134"/>
      <c r="BV128" s="134"/>
      <c r="BW128" s="134"/>
      <c r="BX128" s="134"/>
      <c r="BY128" s="134"/>
      <c r="BZ128" s="134"/>
      <c r="CA128" s="134"/>
      <c r="CB128" s="134"/>
      <c r="CC128" s="134"/>
      <c r="CD128" s="134"/>
      <c r="CE128" s="134"/>
      <c r="CF128" s="134"/>
      <c r="CG128" s="134"/>
      <c r="CH128" s="134"/>
      <c r="CI128" s="134"/>
      <c r="CJ128" s="134"/>
      <c r="CK128" s="134"/>
      <c r="CL128" s="134"/>
      <c r="CM128" s="213"/>
    </row>
    <row r="129" s="127" customFormat="1" ht="100" customHeight="1" spans="1:90">
      <c r="A129" s="156" t="s">
        <v>39</v>
      </c>
      <c r="B129" s="148" t="s">
        <v>274</v>
      </c>
      <c r="C129" s="148" t="s">
        <v>274</v>
      </c>
      <c r="D129" s="148" t="s">
        <v>274</v>
      </c>
      <c r="E129" s="149" t="s">
        <v>274</v>
      </c>
      <c r="F129" s="149" t="s">
        <v>274</v>
      </c>
      <c r="G129" s="149" t="s">
        <v>274</v>
      </c>
      <c r="H129" s="149" t="s">
        <v>274</v>
      </c>
      <c r="I129" s="149" t="s">
        <v>274</v>
      </c>
      <c r="J129" s="148" t="s">
        <v>274</v>
      </c>
      <c r="K129" s="178"/>
      <c r="L129" s="178"/>
      <c r="M129" s="178"/>
      <c r="N129" s="178"/>
      <c r="O129" s="178"/>
      <c r="P129" s="178"/>
      <c r="Q129" s="178"/>
      <c r="R129" s="178"/>
      <c r="S129" s="178"/>
      <c r="T129" s="178"/>
      <c r="U129" s="178"/>
      <c r="V129" s="178"/>
      <c r="W129" s="184"/>
      <c r="X129" s="184"/>
      <c r="Y129" s="184"/>
      <c r="Z129" s="184"/>
      <c r="AA129" s="217"/>
      <c r="AB129" s="217"/>
      <c r="AC129" s="217"/>
      <c r="AD129" s="217"/>
      <c r="AE129" s="217"/>
      <c r="AF129" s="217"/>
      <c r="AG129" s="217"/>
      <c r="AH129" s="218"/>
      <c r="AI129" s="218"/>
      <c r="AJ129" s="218"/>
      <c r="AK129" s="218"/>
      <c r="AL129" s="218"/>
      <c r="AM129" s="218"/>
      <c r="AN129" s="218"/>
      <c r="AO129" s="218"/>
      <c r="AP129" s="218"/>
      <c r="AQ129" s="218"/>
      <c r="AR129" s="218"/>
      <c r="AS129" s="218"/>
      <c r="AT129" s="218"/>
      <c r="AU129" s="218"/>
      <c r="AV129" s="218"/>
      <c r="AW129" s="218"/>
      <c r="AX129" s="218"/>
      <c r="AY129" s="218"/>
      <c r="AZ129" s="218"/>
      <c r="BA129" s="218"/>
      <c r="BB129" s="218"/>
      <c r="BC129" s="218"/>
      <c r="BD129" s="218"/>
      <c r="BE129" s="218"/>
      <c r="BF129" s="218"/>
      <c r="BG129" s="218"/>
      <c r="BH129" s="218"/>
      <c r="BI129" s="218"/>
      <c r="BJ129" s="218"/>
      <c r="BK129" s="218"/>
      <c r="BL129" s="218"/>
      <c r="BM129" s="218"/>
      <c r="BN129" s="218"/>
      <c r="BO129" s="218"/>
      <c r="BP129" s="218"/>
      <c r="BQ129" s="218"/>
      <c r="BR129" s="218"/>
      <c r="BS129" s="218"/>
      <c r="BT129" s="218"/>
      <c r="BU129" s="218"/>
      <c r="BV129" s="218"/>
      <c r="BW129" s="218"/>
      <c r="BX129" s="218"/>
      <c r="BY129" s="218"/>
      <c r="BZ129" s="218"/>
      <c r="CA129" s="218"/>
      <c r="CB129" s="218"/>
      <c r="CC129" s="218"/>
      <c r="CD129" s="218"/>
      <c r="CE129" s="218"/>
      <c r="CF129" s="218"/>
      <c r="CG129" s="218"/>
      <c r="CH129" s="218"/>
      <c r="CI129" s="218"/>
      <c r="CJ129" s="218"/>
      <c r="CK129" s="218"/>
      <c r="CL129" s="218"/>
    </row>
  </sheetData>
  <autoFilter ref="A4:AX129"/>
  <mergeCells count="137">
    <mergeCell ref="A1:D1"/>
    <mergeCell ref="A2:AC2"/>
    <mergeCell ref="L3:M3"/>
    <mergeCell ref="O3:V3"/>
    <mergeCell ref="W3:AA3"/>
    <mergeCell ref="A6:J6"/>
    <mergeCell ref="B7:J7"/>
    <mergeCell ref="B8:J8"/>
    <mergeCell ref="B9:J9"/>
    <mergeCell ref="B11:J11"/>
    <mergeCell ref="B13:J13"/>
    <mergeCell ref="B14:J14"/>
    <mergeCell ref="B15:J15"/>
    <mergeCell ref="B17:J17"/>
    <mergeCell ref="B19:J19"/>
    <mergeCell ref="B20:J20"/>
    <mergeCell ref="B21:J21"/>
    <mergeCell ref="B23:J23"/>
    <mergeCell ref="B24:J24"/>
    <mergeCell ref="B28:J28"/>
    <mergeCell ref="B29:J29"/>
    <mergeCell ref="B30:J30"/>
    <mergeCell ref="B31:J31"/>
    <mergeCell ref="B32:J32"/>
    <mergeCell ref="B36:J36"/>
    <mergeCell ref="B37:J37"/>
    <mergeCell ref="B38:J38"/>
    <mergeCell ref="B39:J39"/>
    <mergeCell ref="B43:J43"/>
    <mergeCell ref="B44:J44"/>
    <mergeCell ref="B45:J45"/>
    <mergeCell ref="B46:J46"/>
    <mergeCell ref="B47:J47"/>
    <mergeCell ref="B48:J48"/>
    <mergeCell ref="B49:J49"/>
    <mergeCell ref="B50:J50"/>
    <mergeCell ref="B51:J51"/>
    <mergeCell ref="B53:J53"/>
    <mergeCell ref="B54:J54"/>
    <mergeCell ref="B55:J55"/>
    <mergeCell ref="B56:J56"/>
    <mergeCell ref="B57:J57"/>
    <mergeCell ref="B58:J58"/>
    <mergeCell ref="B59:J59"/>
    <mergeCell ref="B61:J61"/>
    <mergeCell ref="B62:J62"/>
    <mergeCell ref="B63:J63"/>
    <mergeCell ref="B64:J64"/>
    <mergeCell ref="B65:J65"/>
    <mergeCell ref="B66:J66"/>
    <mergeCell ref="B67:J67"/>
    <mergeCell ref="B68:J68"/>
    <mergeCell ref="B69:J69"/>
    <mergeCell ref="B70:J70"/>
    <mergeCell ref="B71:J71"/>
    <mergeCell ref="B72:J72"/>
    <mergeCell ref="B73:J73"/>
    <mergeCell ref="B74:J74"/>
    <mergeCell ref="B75:J75"/>
    <mergeCell ref="B76:J76"/>
    <mergeCell ref="B77:J77"/>
    <mergeCell ref="B78:J78"/>
    <mergeCell ref="B79:J79"/>
    <mergeCell ref="B80:J80"/>
    <mergeCell ref="B84:J84"/>
    <mergeCell ref="B85:J85"/>
    <mergeCell ref="B86:J86"/>
    <mergeCell ref="B87:J87"/>
    <mergeCell ref="B88:J88"/>
    <mergeCell ref="B90:J90"/>
    <mergeCell ref="B91:J91"/>
    <mergeCell ref="B92:J92"/>
    <mergeCell ref="B96:J96"/>
    <mergeCell ref="B97:J97"/>
    <mergeCell ref="B98:J98"/>
    <mergeCell ref="B99:J99"/>
    <mergeCell ref="B100:J100"/>
    <mergeCell ref="B101:J101"/>
    <mergeCell ref="B102:J102"/>
    <mergeCell ref="B103:J103"/>
    <mergeCell ref="B104:J104"/>
    <mergeCell ref="B105:J105"/>
    <mergeCell ref="B106:J106"/>
    <mergeCell ref="B107:J107"/>
    <mergeCell ref="B108:J108"/>
    <mergeCell ref="B109:J109"/>
    <mergeCell ref="B110:J110"/>
    <mergeCell ref="B111:J111"/>
    <mergeCell ref="B112:J112"/>
    <mergeCell ref="B113:J113"/>
    <mergeCell ref="B114:J114"/>
    <mergeCell ref="B115:J115"/>
    <mergeCell ref="B116:J116"/>
    <mergeCell ref="B117:J117"/>
    <mergeCell ref="B119:J119"/>
    <mergeCell ref="B120:J120"/>
    <mergeCell ref="B121:J121"/>
    <mergeCell ref="B122:J122"/>
    <mergeCell ref="B123:J123"/>
    <mergeCell ref="B124:J124"/>
    <mergeCell ref="B125:J125"/>
    <mergeCell ref="B126:J126"/>
    <mergeCell ref="B127:J127"/>
    <mergeCell ref="B129:J129"/>
    <mergeCell ref="A3:A5"/>
    <mergeCell ref="B3:B5"/>
    <mergeCell ref="C3:C5"/>
    <mergeCell ref="D3:D5"/>
    <mergeCell ref="E3:E5"/>
    <mergeCell ref="F3:F5"/>
    <mergeCell ref="G3:G5"/>
    <mergeCell ref="H3:H5"/>
    <mergeCell ref="I3:I5"/>
    <mergeCell ref="J3:J5"/>
    <mergeCell ref="K3:K5"/>
    <mergeCell ref="L4:L5"/>
    <mergeCell ref="M4:M5"/>
    <mergeCell ref="N3:N5"/>
    <mergeCell ref="O4:O5"/>
    <mergeCell ref="P4:P5"/>
    <mergeCell ref="Q4:Q5"/>
    <mergeCell ref="R4:R5"/>
    <mergeCell ref="S4:S5"/>
    <mergeCell ref="T4:T5"/>
    <mergeCell ref="U4:U5"/>
    <mergeCell ref="V4:V5"/>
    <mergeCell ref="W4:W5"/>
    <mergeCell ref="X4:X5"/>
    <mergeCell ref="Y4:Y5"/>
    <mergeCell ref="Z4:Z5"/>
    <mergeCell ref="AA4:AA5"/>
    <mergeCell ref="AB3:AB5"/>
    <mergeCell ref="AC3:AC5"/>
    <mergeCell ref="AD3:AD5"/>
    <mergeCell ref="AE3:AE5"/>
    <mergeCell ref="AF3:AF5"/>
    <mergeCell ref="AG3:AG5"/>
  </mergeCells>
  <conditionalFormatting sqref="E40:F40">
    <cfRule type="expression" dxfId="0" priority="5">
      <formula>AND(COUNTIF(#REF!,E40)+COUNTIF(#REF!,E40)+COUNTIF(#REF!,E40)+COUNTIF(#REF!,E40)+COUNTIF(#REF!,E40)+COUNTIF(#REF!,E40)+COUNTIF(#REF!,E40)+COUNTIF(#REF!,E40)+COUNTIF(#REF!,E40)+COUNTIF(#REF!,E40)+COUNTIF(#REF!,E40)+COUNTIF(#REF!,E40)&gt;1,NOT(ISBLANK(E40)))</formula>
    </cfRule>
  </conditionalFormatting>
  <conditionalFormatting sqref="E41:F41">
    <cfRule type="expression" dxfId="0" priority="4">
      <formula>AND(COUNTIF(#REF!,E41)+COUNTIF(#REF!,E41)+COUNTIF(#REF!,E41)+COUNTIF(#REF!,E41)+COUNTIF(#REF!,E41)+COUNTIF(#REF!,E41)+COUNTIF(#REF!,E41)+COUNTIF(#REF!,E41)+COUNTIF(#REF!,E41)+COUNTIF(#REF!,E41)+COUNTIF(#REF!,E41)+COUNTIF(#REF!,E41)&gt;1,NOT(ISBLANK(E41)))</formula>
    </cfRule>
  </conditionalFormatting>
  <conditionalFormatting sqref="D42:F42">
    <cfRule type="expression" dxfId="0" priority="9">
      <formula>AND(COUNTIF(#REF!,D42)+COUNTIF(#REF!,D42)+COUNTIF(#REF!,D42)+COUNTIF(#REF!,D42)+COUNTIF(#REF!,D42)+COUNTIF(#REF!,D42)+COUNTIF(#REF!,D42)+COUNTIF(#REF!,D42)+COUNTIF(#REF!,D42)+COUNTIF(#REF!,D42)+COUNTIF(#REF!,D42)+COUNTIF(#REF!,D42)&gt;1,NOT(ISBLANK(D42)))</formula>
    </cfRule>
  </conditionalFormatting>
  <conditionalFormatting sqref="E81:F81">
    <cfRule type="expression" dxfId="0" priority="7">
      <formula>AND(COUNTIF(#REF!,E81)+COUNTIF(#REF!,E81)+COUNTIF(#REF!,E81)+COUNTIF(#REF!,E81)+COUNTIF(#REF!,E81)+COUNTIF(#REF!,E81)+COUNTIF(#REF!,E81)+COUNTIF(#REF!,E81)+COUNTIF(#REF!,E81)+COUNTIF(#REF!,E81)+COUNTIF(#REF!,E81)+COUNTIF(#REF!,E81)&gt;1,NOT(ISBLANK(E81)))</formula>
    </cfRule>
  </conditionalFormatting>
  <conditionalFormatting sqref="D89:F89">
    <cfRule type="expression" dxfId="0" priority="8">
      <formula>AND(COUNTIF(#REF!,D89)+COUNTIF(#REF!,D89)+COUNTIF(#REF!,D89)+COUNTIF(#REF!,D89)+COUNTIF(#REF!,D89)+COUNTIF(#REF!,D89)+COUNTIF(#REF!,D89)+COUNTIF(#REF!,D89)+COUNTIF(#REF!,D89)+COUNTIF(#REF!,D89)+COUNTIF(#REF!,D89)+COUNTIF(#REF!,D89)&gt;1,NOT(ISBLANK(D89)))</formula>
    </cfRule>
  </conditionalFormatting>
  <conditionalFormatting sqref="E93">
    <cfRule type="expression" dxfId="0" priority="3">
      <formula>AND(COUNTIF(#REF!,E93)+COUNTIF(#REF!,E93)+COUNTIF(#REF!,E93)+COUNTIF(#REF!,E93)+COUNTIF(#REF!,E93)+COUNTIF(#REF!,E93)+COUNTIF(#REF!,E93)+COUNTIF(#REF!,E93)+COUNTIF(#REF!,E93)+COUNTIF(#REF!,E93)+COUNTIF(#REF!,E93)+COUNTIF(#REF!,E93)&gt;1,NOT(ISBLANK(E93)))</formula>
    </cfRule>
  </conditionalFormatting>
  <conditionalFormatting sqref="E94">
    <cfRule type="expression" dxfId="0" priority="2">
      <formula>AND(COUNTIF(#REF!,E94)+COUNTIF(#REF!,E94)+COUNTIF(#REF!,E94)+COUNTIF(#REF!,E94)+COUNTIF(#REF!,E94)+COUNTIF(#REF!,E94)+COUNTIF(#REF!,E94)+COUNTIF(#REF!,E94)+COUNTIF(#REF!,E94)+COUNTIF(#REF!,E94)+COUNTIF(#REF!,E94)+COUNTIF(#REF!,E94)&gt;1,NOT(ISBLANK(E94)))</formula>
    </cfRule>
  </conditionalFormatting>
  <conditionalFormatting sqref="E95">
    <cfRule type="expression" dxfId="0" priority="1">
      <formula>AND(COUNTIF(#REF!,E95)+COUNTIF(#REF!,E95)+COUNTIF(#REF!,E95)+COUNTIF(#REF!,E95)+COUNTIF(#REF!,E95)+COUNTIF(#REF!,E95)+COUNTIF(#REF!,E95)+COUNTIF(#REF!,E95)+COUNTIF(#REF!,E95)+COUNTIF(#REF!,E95)+COUNTIF(#REF!,E95)+COUNTIF(#REF!,E95)&gt;1,NOT(ISBLANK(E95)))</formula>
    </cfRule>
  </conditionalFormatting>
  <conditionalFormatting sqref="D40:D41">
    <cfRule type="expression" dxfId="0" priority="10">
      <formula>AND(COUNTIF(#REF!,D40)+COUNTIF(#REF!,D40)+COUNTIF(#REF!,D40)+COUNTIF(#REF!,D40)+COUNTIF(#REF!,D40)+COUNTIF(#REF!,D40)+COUNTIF(#REF!,D40)+COUNTIF(#REF!,D40)+COUNTIF(#REF!,D40)+COUNTIF(#REF!,D40)+COUNTIF(#REF!,D40)+COUNTIF(#REF!,D40)&gt;1,NOT(ISBLANK(D40)))</formula>
    </cfRule>
  </conditionalFormatting>
  <conditionalFormatting sqref="E82:F83">
    <cfRule type="expression" dxfId="0" priority="6">
      <formula>AND(COUNTIF(#REF!,E82)+COUNTIF(#REF!,E82)+COUNTIF(#REF!,E82)+COUNTIF(#REF!,E82)+COUNTIF(#REF!,E82)+COUNTIF(#REF!,E82)+COUNTIF(#REF!,E82)+COUNTIF(#REF!,E82)+COUNTIF(#REF!,E82)+COUNTIF(#REF!,E82)+COUNTIF(#REF!,E82)+COUNTIF(#REF!,E82)&gt;1,NOT(ISBLANK(E82)))</formula>
    </cfRule>
  </conditionalFormatting>
  <printOptions horizontalCentered="1"/>
  <pageMargins left="0.0777777777777778" right="0.0777777777777778" top="0.313888888888889" bottom="0.275" header="0.235416666666667" footer="0.196527777777778"/>
  <pageSetup paperSize="8" scale="23" fitToHeight="0" orientation="landscape" horizontalDpi="600"/>
  <headerFooter>
    <oddFooter>&amp;C第 &amp;P 页，共 &amp;N 页</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1"/>
  <dimension ref="A1:CM131"/>
  <sheetViews>
    <sheetView zoomScale="25" zoomScaleNormal="25" workbookViewId="0">
      <selection activeCell="U12" sqref="U12"/>
    </sheetView>
  </sheetViews>
  <sheetFormatPr defaultColWidth="8.89166666666667" defaultRowHeight="13.5"/>
  <cols>
    <col min="1" max="1" width="7.75" customWidth="1"/>
    <col min="2" max="2" width="11.4083333333333" customWidth="1"/>
    <col min="3" max="3" width="14.1666666666667" customWidth="1"/>
    <col min="4" max="4" width="34.1666666666667" customWidth="1"/>
    <col min="5" max="5" width="10.6333333333333" customWidth="1"/>
    <col min="6" max="6" width="10.5" customWidth="1"/>
    <col min="7" max="7" width="9.63333333333333" customWidth="1"/>
    <col min="8" max="8" width="17.1166666666667" customWidth="1"/>
    <col min="9" max="9" width="24.4416666666667" customWidth="1"/>
    <col min="10" max="10" width="173.866666666667" customWidth="1"/>
    <col min="11" max="22" width="19.5166666666667" customWidth="1"/>
    <col min="23" max="25" width="12.6" customWidth="1"/>
    <col min="26" max="27" width="11.7" customWidth="1"/>
    <col min="28" max="28" width="102.408333333333" customWidth="1"/>
    <col min="29" max="29" width="90.9833333333333" customWidth="1"/>
    <col min="30" max="30" width="28.2" customWidth="1"/>
    <col min="31" max="31" width="20.9333333333333" customWidth="1"/>
    <col min="32" max="32" width="16.6583333333333" customWidth="1"/>
  </cols>
  <sheetData>
    <row r="1" s="116" customFormat="1" ht="39" customHeight="1" spans="1:90">
      <c r="A1" s="135"/>
      <c r="B1" s="135"/>
      <c r="C1" s="136"/>
      <c r="D1" s="135"/>
      <c r="E1" s="137"/>
      <c r="F1" s="137"/>
      <c r="G1" s="138"/>
      <c r="H1" s="138"/>
      <c r="I1" s="138"/>
      <c r="J1" s="135" t="s">
        <v>1</v>
      </c>
      <c r="K1" s="168"/>
      <c r="L1" s="169"/>
      <c r="M1" s="169"/>
      <c r="N1" s="169"/>
      <c r="O1" s="169"/>
      <c r="P1" s="169"/>
      <c r="Q1" s="169"/>
      <c r="R1" s="169"/>
      <c r="S1" s="169"/>
      <c r="T1" s="169"/>
      <c r="U1" s="169"/>
      <c r="V1" s="169"/>
      <c r="X1" s="138"/>
      <c r="Y1" s="138"/>
      <c r="Z1" s="138"/>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row>
    <row r="2" s="117" customFormat="1" ht="63" customHeight="1" spans="1:90">
      <c r="A2" s="139" t="s">
        <v>2</v>
      </c>
      <c r="B2" s="139"/>
      <c r="C2" s="140"/>
      <c r="D2" s="139"/>
      <c r="E2" s="139"/>
      <c r="F2" s="139"/>
      <c r="G2" s="139"/>
      <c r="H2" s="139"/>
      <c r="I2" s="139"/>
      <c r="J2" s="139"/>
      <c r="K2" s="170"/>
      <c r="L2" s="170"/>
      <c r="M2" s="170"/>
      <c r="N2" s="170"/>
      <c r="O2" s="170"/>
      <c r="P2" s="170"/>
      <c r="Q2" s="170"/>
      <c r="R2" s="170"/>
      <c r="S2" s="170"/>
      <c r="T2" s="170"/>
      <c r="U2" s="170"/>
      <c r="V2" s="170"/>
      <c r="W2" s="139"/>
      <c r="X2" s="139"/>
      <c r="Y2" s="139"/>
      <c r="Z2" s="139"/>
      <c r="AA2" s="139"/>
      <c r="AB2" s="139"/>
      <c r="AC2" s="139"/>
      <c r="AD2" s="187"/>
      <c r="AE2" s="187"/>
      <c r="AF2" s="187"/>
      <c r="AG2" s="196"/>
      <c r="AH2" s="196"/>
      <c r="AI2" s="196"/>
      <c r="AJ2" s="196"/>
      <c r="AK2" s="196"/>
      <c r="AL2" s="196"/>
      <c r="AM2" s="196"/>
      <c r="AN2" s="196"/>
      <c r="AO2" s="196"/>
      <c r="AP2" s="196"/>
      <c r="AQ2" s="196"/>
      <c r="AR2" s="196"/>
      <c r="AS2" s="196"/>
      <c r="AT2" s="196"/>
      <c r="AU2" s="196"/>
      <c r="AV2" s="196"/>
      <c r="AW2" s="196"/>
      <c r="AX2" s="196"/>
      <c r="AY2" s="196"/>
      <c r="AZ2" s="196"/>
      <c r="BA2" s="196"/>
      <c r="BB2" s="196"/>
      <c r="BC2" s="196"/>
      <c r="BD2" s="196"/>
      <c r="BE2" s="196"/>
      <c r="BF2" s="196"/>
      <c r="BG2" s="196"/>
      <c r="BH2" s="196"/>
      <c r="BI2" s="196"/>
      <c r="BJ2" s="196"/>
      <c r="BK2" s="196"/>
      <c r="BL2" s="196"/>
      <c r="BM2" s="196"/>
      <c r="BN2" s="196"/>
      <c r="BO2" s="196"/>
      <c r="BP2" s="196"/>
      <c r="BQ2" s="196"/>
      <c r="BR2" s="196"/>
      <c r="BS2" s="196"/>
      <c r="BT2" s="196"/>
      <c r="BU2" s="196"/>
      <c r="BV2" s="196"/>
      <c r="BW2" s="196"/>
      <c r="BX2" s="196"/>
      <c r="BY2" s="196"/>
      <c r="BZ2" s="196"/>
      <c r="CA2" s="196"/>
      <c r="CB2" s="196"/>
      <c r="CC2" s="196"/>
      <c r="CD2" s="196"/>
      <c r="CE2" s="196"/>
      <c r="CF2" s="196"/>
      <c r="CG2" s="196"/>
      <c r="CH2" s="196"/>
      <c r="CI2" s="196"/>
      <c r="CJ2" s="196"/>
      <c r="CK2" s="196"/>
      <c r="CL2" s="196"/>
    </row>
    <row r="3" s="118" customFormat="1" ht="150" customHeight="1" spans="1:90">
      <c r="A3" s="141" t="s">
        <v>3</v>
      </c>
      <c r="B3" s="141" t="s">
        <v>4</v>
      </c>
      <c r="C3" s="142" t="s">
        <v>5</v>
      </c>
      <c r="D3" s="141" t="s">
        <v>6</v>
      </c>
      <c r="E3" s="141" t="s">
        <v>7</v>
      </c>
      <c r="F3" s="141" t="s">
        <v>8</v>
      </c>
      <c r="G3" s="141" t="s">
        <v>9</v>
      </c>
      <c r="H3" s="141" t="s">
        <v>10</v>
      </c>
      <c r="I3" s="141" t="s">
        <v>11</v>
      </c>
      <c r="J3" s="141" t="s">
        <v>12</v>
      </c>
      <c r="K3" s="141" t="s">
        <v>13</v>
      </c>
      <c r="L3" s="141" t="s">
        <v>14</v>
      </c>
      <c r="M3" s="141"/>
      <c r="N3" s="141" t="s">
        <v>15</v>
      </c>
      <c r="O3" s="142" t="s">
        <v>16</v>
      </c>
      <c r="P3" s="142"/>
      <c r="Q3" s="142"/>
      <c r="R3" s="142"/>
      <c r="S3" s="142"/>
      <c r="T3" s="142"/>
      <c r="U3" s="142"/>
      <c r="V3" s="142"/>
      <c r="W3" s="182" t="s">
        <v>17</v>
      </c>
      <c r="X3" s="182"/>
      <c r="Y3" s="182"/>
      <c r="Z3" s="182"/>
      <c r="AA3" s="182"/>
      <c r="AB3" s="182" t="s">
        <v>18</v>
      </c>
      <c r="AC3" s="182" t="s">
        <v>19</v>
      </c>
      <c r="AD3" s="182" t="s">
        <v>20</v>
      </c>
      <c r="AE3" s="182" t="s">
        <v>21</v>
      </c>
      <c r="AF3" s="182" t="s">
        <v>22</v>
      </c>
      <c r="AG3" s="197"/>
      <c r="AH3" s="198"/>
      <c r="AI3" s="198"/>
      <c r="AJ3" s="198"/>
      <c r="AK3" s="198"/>
      <c r="AL3" s="198"/>
      <c r="AM3" s="198"/>
      <c r="AN3" s="198"/>
      <c r="AO3" s="198"/>
      <c r="AP3" s="198"/>
      <c r="AQ3" s="198"/>
      <c r="AR3" s="198"/>
      <c r="AS3" s="198"/>
      <c r="AT3" s="198"/>
      <c r="AU3" s="198"/>
      <c r="AV3" s="198"/>
      <c r="AW3" s="198"/>
      <c r="AX3" s="198"/>
      <c r="AY3" s="198"/>
      <c r="AZ3" s="198"/>
      <c r="BA3" s="198"/>
      <c r="BB3" s="198"/>
      <c r="BC3" s="198"/>
      <c r="BD3" s="198"/>
      <c r="BE3" s="198"/>
      <c r="BF3" s="198"/>
      <c r="BG3" s="198"/>
      <c r="BH3" s="198"/>
      <c r="BI3" s="198"/>
      <c r="BJ3" s="198"/>
      <c r="BK3" s="198"/>
      <c r="BL3" s="198"/>
      <c r="BM3" s="198"/>
      <c r="BN3" s="198"/>
      <c r="BO3" s="198"/>
      <c r="BP3" s="198"/>
      <c r="BQ3" s="198"/>
      <c r="BR3" s="198"/>
      <c r="BS3" s="198"/>
      <c r="BT3" s="198"/>
      <c r="BU3" s="198"/>
      <c r="BV3" s="198"/>
      <c r="BW3" s="198"/>
      <c r="BX3" s="198"/>
      <c r="BY3" s="198"/>
      <c r="BZ3" s="198"/>
      <c r="CA3" s="198"/>
      <c r="CB3" s="198"/>
      <c r="CC3" s="198"/>
      <c r="CD3" s="198"/>
      <c r="CE3" s="198"/>
      <c r="CF3" s="198"/>
      <c r="CG3" s="198"/>
      <c r="CH3" s="198"/>
      <c r="CI3" s="198"/>
      <c r="CJ3" s="198"/>
      <c r="CK3" s="198"/>
      <c r="CL3" s="198"/>
    </row>
    <row r="4" s="118" customFormat="1" ht="150" customHeight="1" spans="1:90">
      <c r="A4" s="141"/>
      <c r="B4" s="141"/>
      <c r="C4" s="142"/>
      <c r="D4" s="141"/>
      <c r="E4" s="141"/>
      <c r="F4" s="141"/>
      <c r="G4" s="141"/>
      <c r="H4" s="141"/>
      <c r="I4" s="141"/>
      <c r="J4" s="141"/>
      <c r="K4" s="141"/>
      <c r="L4" s="141" t="s">
        <v>23</v>
      </c>
      <c r="M4" s="141" t="s">
        <v>24</v>
      </c>
      <c r="N4" s="141"/>
      <c r="O4" s="141" t="s">
        <v>25</v>
      </c>
      <c r="P4" s="171" t="s">
        <v>26</v>
      </c>
      <c r="Q4" s="141" t="s">
        <v>359</v>
      </c>
      <c r="R4" s="141" t="s">
        <v>28</v>
      </c>
      <c r="S4" s="141" t="s">
        <v>29</v>
      </c>
      <c r="T4" s="141" t="s">
        <v>30</v>
      </c>
      <c r="U4" s="141" t="s">
        <v>31</v>
      </c>
      <c r="V4" s="141" t="s">
        <v>32</v>
      </c>
      <c r="W4" s="182" t="s">
        <v>33</v>
      </c>
      <c r="X4" s="182" t="s">
        <v>34</v>
      </c>
      <c r="Y4" s="182" t="s">
        <v>360</v>
      </c>
      <c r="Z4" s="182" t="s">
        <v>36</v>
      </c>
      <c r="AA4" s="182" t="s">
        <v>37</v>
      </c>
      <c r="AB4" s="182"/>
      <c r="AC4" s="182"/>
      <c r="AD4" s="182"/>
      <c r="AE4" s="182"/>
      <c r="AF4" s="182"/>
      <c r="AG4" s="199"/>
      <c r="AH4" s="198"/>
      <c r="AI4" s="198"/>
      <c r="AJ4" s="198"/>
      <c r="AK4" s="198"/>
      <c r="AL4" s="198"/>
      <c r="AM4" s="198"/>
      <c r="AN4" s="198"/>
      <c r="AO4" s="198"/>
      <c r="AP4" s="198"/>
      <c r="AQ4" s="198"/>
      <c r="AR4" s="198"/>
      <c r="AS4" s="198"/>
      <c r="AT4" s="198"/>
      <c r="AU4" s="198"/>
      <c r="AV4" s="198"/>
      <c r="AW4" s="198"/>
      <c r="AX4" s="198"/>
      <c r="AY4" s="198"/>
      <c r="AZ4" s="198"/>
      <c r="BA4" s="198"/>
      <c r="BB4" s="198"/>
      <c r="BC4" s="198"/>
      <c r="BD4" s="198"/>
      <c r="BE4" s="198"/>
      <c r="BF4" s="198"/>
      <c r="BG4" s="198"/>
      <c r="BH4" s="198"/>
      <c r="BI4" s="198"/>
      <c r="BJ4" s="198"/>
      <c r="BK4" s="198"/>
      <c r="BL4" s="198"/>
      <c r="BM4" s="198"/>
      <c r="BN4" s="198"/>
      <c r="BO4" s="198"/>
      <c r="BP4" s="198"/>
      <c r="BQ4" s="198"/>
      <c r="BR4" s="198"/>
      <c r="BS4" s="198"/>
      <c r="BT4" s="198"/>
      <c r="BU4" s="198"/>
      <c r="BV4" s="198"/>
      <c r="BW4" s="198"/>
      <c r="BX4" s="198"/>
      <c r="BY4" s="198"/>
      <c r="BZ4" s="198"/>
      <c r="CA4" s="198"/>
      <c r="CB4" s="198"/>
      <c r="CC4" s="198"/>
      <c r="CD4" s="198"/>
      <c r="CE4" s="198"/>
      <c r="CF4" s="198"/>
      <c r="CG4" s="198"/>
      <c r="CH4" s="198"/>
      <c r="CI4" s="198"/>
      <c r="CJ4" s="198"/>
      <c r="CK4" s="198"/>
      <c r="CL4" s="198"/>
    </row>
    <row r="5" s="119" customFormat="1" ht="29" customHeight="1" spans="1:90">
      <c r="A5" s="143"/>
      <c r="B5" s="143"/>
      <c r="C5" s="144"/>
      <c r="D5" s="143"/>
      <c r="E5" s="143"/>
      <c r="F5" s="143"/>
      <c r="G5" s="143"/>
      <c r="H5" s="143"/>
      <c r="I5" s="143"/>
      <c r="J5" s="143"/>
      <c r="K5" s="143"/>
      <c r="L5" s="143"/>
      <c r="M5" s="143"/>
      <c r="N5" s="143"/>
      <c r="O5" s="143"/>
      <c r="P5" s="172"/>
      <c r="Q5" s="143"/>
      <c r="R5" s="143"/>
      <c r="S5" s="143"/>
      <c r="T5" s="143"/>
      <c r="U5" s="143"/>
      <c r="V5" s="143"/>
      <c r="W5" s="143"/>
      <c r="X5" s="143"/>
      <c r="Y5" s="143"/>
      <c r="Z5" s="143"/>
      <c r="AA5" s="143"/>
      <c r="AB5" s="143"/>
      <c r="AC5" s="143"/>
      <c r="AD5" s="143"/>
      <c r="AE5" s="143"/>
      <c r="AF5" s="143"/>
      <c r="AG5" s="200"/>
      <c r="AH5" s="201"/>
      <c r="AI5" s="201"/>
      <c r="AJ5" s="201"/>
      <c r="AK5" s="201"/>
      <c r="AL5" s="201"/>
      <c r="AM5" s="201"/>
      <c r="AN5" s="201"/>
      <c r="AO5" s="201"/>
      <c r="AP5" s="201"/>
      <c r="AQ5" s="201"/>
      <c r="AR5" s="201"/>
      <c r="AS5" s="201"/>
      <c r="AT5" s="201"/>
      <c r="AU5" s="201"/>
      <c r="AV5" s="201"/>
      <c r="AW5" s="201"/>
      <c r="AX5" s="201"/>
      <c r="AY5" s="201"/>
      <c r="AZ5" s="201"/>
      <c r="BA5" s="201"/>
      <c r="BB5" s="201"/>
      <c r="BC5" s="201"/>
      <c r="BD5" s="201"/>
      <c r="BE5" s="201"/>
      <c r="BF5" s="201"/>
      <c r="BG5" s="201"/>
      <c r="BH5" s="201"/>
      <c r="BI5" s="201"/>
      <c r="BJ5" s="201"/>
      <c r="BK5" s="201"/>
      <c r="BL5" s="201"/>
      <c r="BM5" s="201"/>
      <c r="BN5" s="201"/>
      <c r="BO5" s="201"/>
      <c r="BP5" s="201"/>
      <c r="BQ5" s="201"/>
      <c r="BR5" s="201"/>
      <c r="BS5" s="201"/>
      <c r="BT5" s="201"/>
      <c r="BU5" s="201"/>
      <c r="BV5" s="201"/>
      <c r="BW5" s="201"/>
      <c r="BX5" s="201"/>
      <c r="BY5" s="201"/>
      <c r="BZ5" s="201"/>
      <c r="CA5" s="201"/>
      <c r="CB5" s="201"/>
      <c r="CC5" s="201"/>
      <c r="CD5" s="201"/>
      <c r="CE5" s="201"/>
      <c r="CF5" s="201"/>
      <c r="CG5" s="201"/>
      <c r="CH5" s="201"/>
      <c r="CI5" s="201"/>
      <c r="CJ5" s="201"/>
      <c r="CK5" s="201"/>
      <c r="CL5" s="201"/>
    </row>
    <row r="6" s="118" customFormat="1" ht="100" hidden="1" customHeight="1" spans="1:90">
      <c r="A6" s="145" t="s">
        <v>38</v>
      </c>
      <c r="B6" s="146"/>
      <c r="C6" s="146"/>
      <c r="D6" s="146"/>
      <c r="E6" s="146"/>
      <c r="F6" s="146"/>
      <c r="G6" s="146"/>
      <c r="H6" s="146"/>
      <c r="I6" s="146"/>
      <c r="J6" s="173"/>
      <c r="K6" s="141">
        <v>13395.17</v>
      </c>
      <c r="L6" s="141">
        <v>23995</v>
      </c>
      <c r="M6" s="141">
        <v>74407</v>
      </c>
      <c r="N6" s="141">
        <v>17709.39</v>
      </c>
      <c r="O6" s="141">
        <v>11142</v>
      </c>
      <c r="P6" s="141">
        <v>5867.39</v>
      </c>
      <c r="Q6" s="141">
        <v>0</v>
      </c>
      <c r="R6" s="141">
        <v>0</v>
      </c>
      <c r="S6" s="141">
        <v>0</v>
      </c>
      <c r="T6" s="141">
        <v>700</v>
      </c>
      <c r="U6" s="141">
        <v>0</v>
      </c>
      <c r="V6" s="141">
        <v>0</v>
      </c>
      <c r="W6" s="183"/>
      <c r="X6" s="183"/>
      <c r="Y6" s="183"/>
      <c r="Z6" s="183"/>
      <c r="AA6" s="183"/>
      <c r="AB6" s="182"/>
      <c r="AC6" s="182"/>
      <c r="AD6" s="182"/>
      <c r="AE6" s="182"/>
      <c r="AF6" s="182"/>
      <c r="AG6" s="182"/>
      <c r="AH6" s="198"/>
      <c r="AI6" s="198"/>
      <c r="AJ6" s="198"/>
      <c r="AK6" s="198"/>
      <c r="AL6" s="198"/>
      <c r="AM6" s="198"/>
      <c r="AN6" s="198"/>
      <c r="AO6" s="198"/>
      <c r="AP6" s="198"/>
      <c r="AQ6" s="198"/>
      <c r="AR6" s="198"/>
      <c r="AS6" s="198"/>
      <c r="AT6" s="198"/>
      <c r="AU6" s="198"/>
      <c r="AV6" s="198"/>
      <c r="AW6" s="198"/>
      <c r="AX6" s="198"/>
      <c r="AY6" s="198"/>
      <c r="AZ6" s="198"/>
      <c r="BA6" s="198"/>
      <c r="BB6" s="198"/>
      <c r="BC6" s="198"/>
      <c r="BD6" s="198"/>
      <c r="BE6" s="198"/>
      <c r="BF6" s="198"/>
      <c r="BG6" s="198"/>
      <c r="BH6" s="198"/>
      <c r="BI6" s="198"/>
      <c r="BJ6" s="198"/>
      <c r="BK6" s="198"/>
      <c r="BL6" s="198"/>
      <c r="BM6" s="198"/>
      <c r="BN6" s="198"/>
      <c r="BO6" s="198"/>
      <c r="BP6" s="198"/>
      <c r="BQ6" s="198"/>
      <c r="BR6" s="198"/>
      <c r="BS6" s="198"/>
      <c r="BT6" s="198"/>
      <c r="BU6" s="198"/>
      <c r="BV6" s="198"/>
      <c r="BW6" s="198"/>
      <c r="BX6" s="198"/>
      <c r="BY6" s="198"/>
      <c r="BZ6" s="198"/>
      <c r="CA6" s="198"/>
      <c r="CB6" s="198"/>
      <c r="CC6" s="198"/>
      <c r="CD6" s="198"/>
      <c r="CE6" s="198"/>
      <c r="CF6" s="198"/>
      <c r="CG6" s="198"/>
      <c r="CH6" s="198"/>
      <c r="CI6" s="198"/>
      <c r="CJ6" s="198"/>
      <c r="CK6" s="198"/>
      <c r="CL6" s="198"/>
    </row>
    <row r="7" s="120" customFormat="1" ht="100" hidden="1" customHeight="1" spans="1:90">
      <c r="A7" s="147" t="s">
        <v>39</v>
      </c>
      <c r="B7" s="148" t="s">
        <v>40</v>
      </c>
      <c r="C7" s="148"/>
      <c r="D7" s="148"/>
      <c r="E7" s="149"/>
      <c r="F7" s="149"/>
      <c r="G7" s="149"/>
      <c r="H7" s="149"/>
      <c r="I7" s="149"/>
      <c r="J7" s="148"/>
      <c r="K7" s="174">
        <v>8518.394</v>
      </c>
      <c r="L7" s="174">
        <v>11427</v>
      </c>
      <c r="M7" s="174">
        <v>37392</v>
      </c>
      <c r="N7" s="174">
        <v>8000</v>
      </c>
      <c r="O7" s="174">
        <v>7190</v>
      </c>
      <c r="P7" s="174">
        <v>810</v>
      </c>
      <c r="Q7" s="174">
        <v>0</v>
      </c>
      <c r="R7" s="174">
        <v>0</v>
      </c>
      <c r="S7" s="174">
        <v>0</v>
      </c>
      <c r="T7" s="174">
        <v>0</v>
      </c>
      <c r="U7" s="174">
        <v>0</v>
      </c>
      <c r="V7" s="174">
        <v>0</v>
      </c>
      <c r="W7" s="183"/>
      <c r="X7" s="183"/>
      <c r="Y7" s="183"/>
      <c r="Z7" s="183"/>
      <c r="AA7" s="188"/>
      <c r="AB7" s="189"/>
      <c r="AC7" s="189"/>
      <c r="AD7" s="189"/>
      <c r="AE7" s="189"/>
      <c r="AF7" s="189"/>
      <c r="AG7" s="202"/>
      <c r="AH7" s="203"/>
      <c r="AI7" s="203"/>
      <c r="AJ7" s="203"/>
      <c r="AK7" s="203"/>
      <c r="AL7" s="203"/>
      <c r="AM7" s="203"/>
      <c r="AN7" s="203"/>
      <c r="AO7" s="203"/>
      <c r="AP7" s="203"/>
      <c r="AQ7" s="203"/>
      <c r="AR7" s="203"/>
      <c r="AS7" s="203"/>
      <c r="AT7" s="203"/>
      <c r="AU7" s="203"/>
      <c r="AV7" s="203"/>
      <c r="AW7" s="203"/>
      <c r="AX7" s="203"/>
      <c r="AY7" s="203"/>
      <c r="AZ7" s="203"/>
      <c r="BA7" s="203"/>
      <c r="BB7" s="203"/>
      <c r="BC7" s="203"/>
      <c r="BD7" s="203"/>
      <c r="BE7" s="203"/>
      <c r="BF7" s="203"/>
      <c r="BG7" s="203"/>
      <c r="BH7" s="203"/>
      <c r="BI7" s="203"/>
      <c r="BJ7" s="203"/>
      <c r="BK7" s="203"/>
      <c r="BL7" s="203"/>
      <c r="BM7" s="203"/>
      <c r="BN7" s="203"/>
      <c r="BO7" s="203"/>
      <c r="BP7" s="203"/>
      <c r="BQ7" s="203"/>
      <c r="BR7" s="203"/>
      <c r="BS7" s="203"/>
      <c r="BT7" s="203"/>
      <c r="BU7" s="203"/>
      <c r="BV7" s="203"/>
      <c r="BW7" s="203"/>
      <c r="BX7" s="203"/>
      <c r="BY7" s="203"/>
      <c r="BZ7" s="203"/>
      <c r="CA7" s="203"/>
      <c r="CB7" s="203"/>
      <c r="CC7" s="203"/>
      <c r="CD7" s="203"/>
      <c r="CE7" s="203"/>
      <c r="CF7" s="203"/>
      <c r="CG7" s="203"/>
      <c r="CH7" s="203"/>
      <c r="CI7" s="203"/>
      <c r="CJ7" s="203"/>
      <c r="CK7" s="203"/>
      <c r="CL7" s="203"/>
    </row>
    <row r="8" s="120" customFormat="1" ht="100" hidden="1" customHeight="1" spans="1:90">
      <c r="A8" s="147" t="s">
        <v>41</v>
      </c>
      <c r="B8" s="150" t="s">
        <v>42</v>
      </c>
      <c r="C8" s="150"/>
      <c r="D8" s="150"/>
      <c r="E8" s="149"/>
      <c r="F8" s="149"/>
      <c r="G8" s="149"/>
      <c r="H8" s="149"/>
      <c r="I8" s="149"/>
      <c r="J8" s="150"/>
      <c r="K8" s="174">
        <v>4575</v>
      </c>
      <c r="L8" s="174">
        <v>4575</v>
      </c>
      <c r="M8" s="174">
        <v>18741</v>
      </c>
      <c r="N8" s="174">
        <v>2500</v>
      </c>
      <c r="O8" s="174">
        <v>2500</v>
      </c>
      <c r="P8" s="174">
        <v>0</v>
      </c>
      <c r="Q8" s="174">
        <v>0</v>
      </c>
      <c r="R8" s="174">
        <v>0</v>
      </c>
      <c r="S8" s="174">
        <v>0</v>
      </c>
      <c r="T8" s="174">
        <v>0</v>
      </c>
      <c r="U8" s="174">
        <v>0</v>
      </c>
      <c r="V8" s="174">
        <v>0</v>
      </c>
      <c r="W8" s="183"/>
      <c r="X8" s="183"/>
      <c r="Y8" s="183"/>
      <c r="Z8" s="183"/>
      <c r="AA8" s="188"/>
      <c r="AB8" s="189"/>
      <c r="AC8" s="189"/>
      <c r="AD8" s="189"/>
      <c r="AE8" s="189"/>
      <c r="AF8" s="189"/>
      <c r="AG8" s="202"/>
      <c r="AH8" s="203"/>
      <c r="AI8" s="203"/>
      <c r="AJ8" s="203"/>
      <c r="AK8" s="203"/>
      <c r="AL8" s="203"/>
      <c r="AM8" s="203"/>
      <c r="AN8" s="203"/>
      <c r="AO8" s="203"/>
      <c r="AP8" s="203"/>
      <c r="AQ8" s="203"/>
      <c r="AR8" s="203"/>
      <c r="AS8" s="203"/>
      <c r="AT8" s="203"/>
      <c r="AU8" s="203"/>
      <c r="AV8" s="203"/>
      <c r="AW8" s="203"/>
      <c r="AX8" s="203"/>
      <c r="AY8" s="203"/>
      <c r="AZ8" s="203"/>
      <c r="BA8" s="203"/>
      <c r="BB8" s="203"/>
      <c r="BC8" s="203"/>
      <c r="BD8" s="203"/>
      <c r="BE8" s="203"/>
      <c r="BF8" s="203"/>
      <c r="BG8" s="203"/>
      <c r="BH8" s="203"/>
      <c r="BI8" s="203"/>
      <c r="BJ8" s="203"/>
      <c r="BK8" s="203"/>
      <c r="BL8" s="203"/>
      <c r="BM8" s="203"/>
      <c r="BN8" s="203"/>
      <c r="BO8" s="203"/>
      <c r="BP8" s="203"/>
      <c r="BQ8" s="203"/>
      <c r="BR8" s="203"/>
      <c r="BS8" s="203"/>
      <c r="BT8" s="203"/>
      <c r="BU8" s="203"/>
      <c r="BV8" s="203"/>
      <c r="BW8" s="203"/>
      <c r="BX8" s="203"/>
      <c r="BY8" s="203"/>
      <c r="BZ8" s="203"/>
      <c r="CA8" s="203"/>
      <c r="CB8" s="203"/>
      <c r="CC8" s="203"/>
      <c r="CD8" s="203"/>
      <c r="CE8" s="203"/>
      <c r="CF8" s="203"/>
      <c r="CG8" s="203"/>
      <c r="CH8" s="203"/>
      <c r="CI8" s="203"/>
      <c r="CJ8" s="203"/>
      <c r="CK8" s="203"/>
      <c r="CL8" s="203"/>
    </row>
    <row r="9" s="120" customFormat="1" ht="100" hidden="1" customHeight="1" spans="1:90">
      <c r="A9" s="147" t="s">
        <v>58</v>
      </c>
      <c r="B9" s="150" t="s">
        <v>59</v>
      </c>
      <c r="C9" s="150"/>
      <c r="D9" s="150"/>
      <c r="E9" s="149"/>
      <c r="F9" s="149"/>
      <c r="G9" s="149"/>
      <c r="H9" s="149"/>
      <c r="I9" s="149"/>
      <c r="J9" s="150"/>
      <c r="K9" s="174">
        <v>350</v>
      </c>
      <c r="L9" s="174">
        <v>350</v>
      </c>
      <c r="M9" s="174">
        <v>1598</v>
      </c>
      <c r="N9" s="174">
        <v>39</v>
      </c>
      <c r="O9" s="174">
        <v>39</v>
      </c>
      <c r="P9" s="174">
        <v>0</v>
      </c>
      <c r="Q9" s="174">
        <v>0</v>
      </c>
      <c r="R9" s="174">
        <v>0</v>
      </c>
      <c r="S9" s="174">
        <v>0</v>
      </c>
      <c r="T9" s="174">
        <v>0</v>
      </c>
      <c r="U9" s="174">
        <v>0</v>
      </c>
      <c r="V9" s="174">
        <v>0</v>
      </c>
      <c r="W9" s="183"/>
      <c r="X9" s="183"/>
      <c r="Y9" s="183"/>
      <c r="Z9" s="183"/>
      <c r="AA9" s="188"/>
      <c r="AB9" s="189"/>
      <c r="AC9" s="189"/>
      <c r="AD9" s="189"/>
      <c r="AE9" s="189"/>
      <c r="AF9" s="189"/>
      <c r="AG9" s="202"/>
      <c r="AH9" s="203"/>
      <c r="AI9" s="203"/>
      <c r="AJ9" s="203"/>
      <c r="AK9" s="203"/>
      <c r="AL9" s="203"/>
      <c r="AM9" s="203"/>
      <c r="AN9" s="203"/>
      <c r="AO9" s="203"/>
      <c r="AP9" s="203"/>
      <c r="AQ9" s="203"/>
      <c r="AR9" s="203"/>
      <c r="AS9" s="203"/>
      <c r="AT9" s="203"/>
      <c r="AU9" s="203"/>
      <c r="AV9" s="203"/>
      <c r="AW9" s="203"/>
      <c r="AX9" s="203"/>
      <c r="AY9" s="203"/>
      <c r="AZ9" s="203"/>
      <c r="BA9" s="203"/>
      <c r="BB9" s="203"/>
      <c r="BC9" s="203"/>
      <c r="BD9" s="203"/>
      <c r="BE9" s="203"/>
      <c r="BF9" s="203"/>
      <c r="BG9" s="203"/>
      <c r="BH9" s="203"/>
      <c r="BI9" s="203"/>
      <c r="BJ9" s="203"/>
      <c r="BK9" s="203"/>
      <c r="BL9" s="203"/>
      <c r="BM9" s="203"/>
      <c r="BN9" s="203"/>
      <c r="BO9" s="203"/>
      <c r="BP9" s="203"/>
      <c r="BQ9" s="203"/>
      <c r="BR9" s="203"/>
      <c r="BS9" s="203"/>
      <c r="BT9" s="203"/>
      <c r="BU9" s="203"/>
      <c r="BV9" s="203"/>
      <c r="BW9" s="203"/>
      <c r="BX9" s="203"/>
      <c r="BY9" s="203"/>
      <c r="BZ9" s="203"/>
      <c r="CA9" s="203"/>
      <c r="CB9" s="203"/>
      <c r="CC9" s="203"/>
      <c r="CD9" s="203"/>
      <c r="CE9" s="203"/>
      <c r="CF9" s="203"/>
      <c r="CG9" s="203"/>
      <c r="CH9" s="203"/>
      <c r="CI9" s="203"/>
      <c r="CJ9" s="203"/>
      <c r="CK9" s="203"/>
      <c r="CL9" s="203"/>
    </row>
    <row r="10" s="121" customFormat="1" ht="353" customHeight="1" spans="1:91">
      <c r="A10" s="151">
        <v>1</v>
      </c>
      <c r="B10" s="152" t="s">
        <v>361</v>
      </c>
      <c r="C10" s="152">
        <v>2025</v>
      </c>
      <c r="D10" s="153" t="s">
        <v>362</v>
      </c>
      <c r="E10" s="154" t="s">
        <v>40</v>
      </c>
      <c r="F10" s="154" t="s">
        <v>46</v>
      </c>
      <c r="G10" s="152" t="s">
        <v>47</v>
      </c>
      <c r="H10" s="152" t="s">
        <v>48</v>
      </c>
      <c r="I10" s="152" t="s">
        <v>49</v>
      </c>
      <c r="J10" s="153" t="s">
        <v>363</v>
      </c>
      <c r="K10" s="175">
        <v>350</v>
      </c>
      <c r="L10" s="175">
        <v>350</v>
      </c>
      <c r="M10" s="175">
        <v>1598</v>
      </c>
      <c r="N10" s="175">
        <v>39</v>
      </c>
      <c r="O10" s="175">
        <v>39</v>
      </c>
      <c r="P10" s="175"/>
      <c r="Q10" s="175"/>
      <c r="R10" s="175"/>
      <c r="S10" s="175"/>
      <c r="T10" s="175"/>
      <c r="U10" s="175"/>
      <c r="V10" s="175"/>
      <c r="W10" s="152" t="s">
        <v>48</v>
      </c>
      <c r="X10" s="152" t="s">
        <v>364</v>
      </c>
      <c r="Y10" s="152" t="s">
        <v>72</v>
      </c>
      <c r="Z10" s="152" t="s">
        <v>54</v>
      </c>
      <c r="AA10" s="175" t="s">
        <v>55</v>
      </c>
      <c r="AB10" s="152" t="s">
        <v>365</v>
      </c>
      <c r="AC10" s="152" t="s">
        <v>366</v>
      </c>
      <c r="AD10" s="175" t="s">
        <v>402</v>
      </c>
      <c r="AE10" s="152" t="s">
        <v>403</v>
      </c>
      <c r="AF10" s="152" t="s">
        <v>367</v>
      </c>
      <c r="AG10" s="204"/>
      <c r="AH10" s="205"/>
      <c r="AI10" s="205"/>
      <c r="AJ10" s="205"/>
      <c r="AK10" s="205"/>
      <c r="AL10" s="205"/>
      <c r="AM10" s="205"/>
      <c r="AN10" s="205"/>
      <c r="AO10" s="205"/>
      <c r="AP10" s="205"/>
      <c r="AQ10" s="205"/>
      <c r="AR10" s="205"/>
      <c r="AS10" s="205"/>
      <c r="AT10" s="205"/>
      <c r="AU10" s="205"/>
      <c r="AV10" s="205"/>
      <c r="AW10" s="205"/>
      <c r="AX10" s="205"/>
      <c r="AY10" s="205"/>
      <c r="AZ10" s="205"/>
      <c r="BA10" s="205"/>
      <c r="BB10" s="205"/>
      <c r="BC10" s="205"/>
      <c r="BD10" s="205"/>
      <c r="BE10" s="205"/>
      <c r="BF10" s="205"/>
      <c r="BG10" s="205"/>
      <c r="BH10" s="205"/>
      <c r="BI10" s="205"/>
      <c r="BJ10" s="205"/>
      <c r="BK10" s="205"/>
      <c r="BL10" s="205"/>
      <c r="BM10" s="205"/>
      <c r="BN10" s="205"/>
      <c r="BO10" s="205"/>
      <c r="BP10" s="205"/>
      <c r="BQ10" s="205"/>
      <c r="BR10" s="205"/>
      <c r="BS10" s="205"/>
      <c r="BT10" s="205"/>
      <c r="BU10" s="205"/>
      <c r="BV10" s="205"/>
      <c r="BW10" s="205"/>
      <c r="BX10" s="205"/>
      <c r="BY10" s="205"/>
      <c r="BZ10" s="205"/>
      <c r="CA10" s="205"/>
      <c r="CB10" s="205"/>
      <c r="CC10" s="205"/>
      <c r="CD10" s="205"/>
      <c r="CE10" s="205"/>
      <c r="CF10" s="205"/>
      <c r="CG10" s="205"/>
      <c r="CH10" s="205"/>
      <c r="CI10" s="205"/>
      <c r="CJ10" s="205"/>
      <c r="CK10" s="205"/>
      <c r="CL10" s="205"/>
      <c r="CM10" s="211"/>
    </row>
    <row r="11" s="120" customFormat="1" ht="100" hidden="1" customHeight="1" spans="1:90">
      <c r="A11" s="147" t="s">
        <v>58</v>
      </c>
      <c r="B11" s="150" t="s">
        <v>60</v>
      </c>
      <c r="C11" s="150"/>
      <c r="D11" s="150"/>
      <c r="E11" s="149"/>
      <c r="F11" s="149"/>
      <c r="G11" s="149"/>
      <c r="H11" s="149"/>
      <c r="I11" s="149"/>
      <c r="J11" s="150"/>
      <c r="K11" s="174">
        <v>3600</v>
      </c>
      <c r="L11" s="174">
        <v>3600</v>
      </c>
      <c r="M11" s="174">
        <v>14580</v>
      </c>
      <c r="N11" s="174">
        <v>2346</v>
      </c>
      <c r="O11" s="174">
        <v>2346</v>
      </c>
      <c r="P11" s="174">
        <v>0</v>
      </c>
      <c r="Q11" s="174">
        <v>0</v>
      </c>
      <c r="R11" s="174">
        <v>0</v>
      </c>
      <c r="S11" s="174">
        <v>0</v>
      </c>
      <c r="T11" s="174">
        <v>0</v>
      </c>
      <c r="U11" s="174">
        <v>0</v>
      </c>
      <c r="V11" s="174">
        <v>0</v>
      </c>
      <c r="W11" s="183"/>
      <c r="X11" s="183"/>
      <c r="Y11" s="183"/>
      <c r="Z11" s="183"/>
      <c r="AA11" s="188"/>
      <c r="AB11" s="189"/>
      <c r="AC11" s="189"/>
      <c r="AD11" s="189"/>
      <c r="AE11" s="189"/>
      <c r="AF11" s="189"/>
      <c r="AG11" s="202"/>
      <c r="AH11" s="203"/>
      <c r="AI11" s="203"/>
      <c r="AJ11" s="203"/>
      <c r="AK11" s="203"/>
      <c r="AL11" s="203"/>
      <c r="AM11" s="203"/>
      <c r="AN11" s="203"/>
      <c r="AO11" s="203"/>
      <c r="AP11" s="203"/>
      <c r="AQ11" s="203"/>
      <c r="AR11" s="203"/>
      <c r="AS11" s="203"/>
      <c r="AT11" s="203"/>
      <c r="AU11" s="203"/>
      <c r="AV11" s="203"/>
      <c r="AW11" s="203"/>
      <c r="AX11" s="203"/>
      <c r="AY11" s="203"/>
      <c r="AZ11" s="203"/>
      <c r="BA11" s="203"/>
      <c r="BB11" s="203"/>
      <c r="BC11" s="203"/>
      <c r="BD11" s="203"/>
      <c r="BE11" s="203"/>
      <c r="BF11" s="203"/>
      <c r="BG11" s="203"/>
      <c r="BH11" s="203"/>
      <c r="BI11" s="203"/>
      <c r="BJ11" s="203"/>
      <c r="BK11" s="203"/>
      <c r="BL11" s="203"/>
      <c r="BM11" s="203"/>
      <c r="BN11" s="203"/>
      <c r="BO11" s="203"/>
      <c r="BP11" s="203"/>
      <c r="BQ11" s="203"/>
      <c r="BR11" s="203"/>
      <c r="BS11" s="203"/>
      <c r="BT11" s="203"/>
      <c r="BU11" s="203"/>
      <c r="BV11" s="203"/>
      <c r="BW11" s="203"/>
      <c r="BX11" s="203"/>
      <c r="BY11" s="203"/>
      <c r="BZ11" s="203"/>
      <c r="CA11" s="203"/>
      <c r="CB11" s="203"/>
      <c r="CC11" s="203"/>
      <c r="CD11" s="203"/>
      <c r="CE11" s="203"/>
      <c r="CF11" s="203"/>
      <c r="CG11" s="203"/>
      <c r="CH11" s="203"/>
      <c r="CI11" s="203"/>
      <c r="CJ11" s="203"/>
      <c r="CK11" s="203"/>
      <c r="CL11" s="203"/>
    </row>
    <row r="12" s="121" customFormat="1" ht="409" customHeight="1" spans="1:91">
      <c r="A12" s="151">
        <v>2</v>
      </c>
      <c r="B12" s="152" t="s">
        <v>369</v>
      </c>
      <c r="C12" s="152">
        <v>2025</v>
      </c>
      <c r="D12" s="153" t="s">
        <v>370</v>
      </c>
      <c r="E12" s="154" t="s">
        <v>40</v>
      </c>
      <c r="F12" s="154" t="s">
        <v>46</v>
      </c>
      <c r="G12" s="152" t="s">
        <v>47</v>
      </c>
      <c r="H12" s="152" t="s">
        <v>48</v>
      </c>
      <c r="I12" s="152" t="s">
        <v>49</v>
      </c>
      <c r="J12" s="176" t="s">
        <v>371</v>
      </c>
      <c r="K12" s="175">
        <v>3600</v>
      </c>
      <c r="L12" s="175">
        <v>3600</v>
      </c>
      <c r="M12" s="175">
        <v>14580</v>
      </c>
      <c r="N12" s="175">
        <v>2346</v>
      </c>
      <c r="O12" s="175">
        <v>2346</v>
      </c>
      <c r="P12" s="175"/>
      <c r="Q12" s="175"/>
      <c r="R12" s="175"/>
      <c r="S12" s="175"/>
      <c r="T12" s="175"/>
      <c r="U12" s="175"/>
      <c r="V12" s="175"/>
      <c r="W12" s="152" t="s">
        <v>48</v>
      </c>
      <c r="X12" s="152" t="s">
        <v>364</v>
      </c>
      <c r="Y12" s="152" t="s">
        <v>72</v>
      </c>
      <c r="Z12" s="152" t="s">
        <v>54</v>
      </c>
      <c r="AA12" s="175" t="s">
        <v>55</v>
      </c>
      <c r="AB12" s="152" t="s">
        <v>372</v>
      </c>
      <c r="AC12" s="167" t="s">
        <v>373</v>
      </c>
      <c r="AD12" s="175" t="s">
        <v>402</v>
      </c>
      <c r="AE12" s="152" t="s">
        <v>403</v>
      </c>
      <c r="AF12" s="152" t="s">
        <v>367</v>
      </c>
      <c r="AG12" s="204"/>
      <c r="AH12" s="205"/>
      <c r="AI12" s="205"/>
      <c r="AJ12" s="205"/>
      <c r="AK12" s="205"/>
      <c r="AL12" s="205"/>
      <c r="AM12" s="205"/>
      <c r="AN12" s="205"/>
      <c r="AO12" s="205"/>
      <c r="AP12" s="205"/>
      <c r="AQ12" s="205"/>
      <c r="AR12" s="205"/>
      <c r="AS12" s="205"/>
      <c r="AT12" s="205"/>
      <c r="AU12" s="205"/>
      <c r="AV12" s="205"/>
      <c r="AW12" s="205"/>
      <c r="AX12" s="205"/>
      <c r="AY12" s="205"/>
      <c r="AZ12" s="205"/>
      <c r="BA12" s="205"/>
      <c r="BB12" s="205"/>
      <c r="BC12" s="205"/>
      <c r="BD12" s="205"/>
      <c r="BE12" s="205"/>
      <c r="BF12" s="205"/>
      <c r="BG12" s="205"/>
      <c r="BH12" s="205"/>
      <c r="BI12" s="205"/>
      <c r="BJ12" s="205"/>
      <c r="BK12" s="205"/>
      <c r="BL12" s="205"/>
      <c r="BM12" s="205"/>
      <c r="BN12" s="205"/>
      <c r="BO12" s="205"/>
      <c r="BP12" s="205"/>
      <c r="BQ12" s="205"/>
      <c r="BR12" s="205"/>
      <c r="BS12" s="205"/>
      <c r="BT12" s="205"/>
      <c r="BU12" s="205"/>
      <c r="BV12" s="205"/>
      <c r="BW12" s="205"/>
      <c r="BX12" s="205"/>
      <c r="BY12" s="205"/>
      <c r="BZ12" s="205"/>
      <c r="CA12" s="205"/>
      <c r="CB12" s="205"/>
      <c r="CC12" s="205"/>
      <c r="CD12" s="205"/>
      <c r="CE12" s="205"/>
      <c r="CF12" s="205"/>
      <c r="CG12" s="205"/>
      <c r="CH12" s="205"/>
      <c r="CI12" s="205"/>
      <c r="CJ12" s="205"/>
      <c r="CK12" s="205"/>
      <c r="CL12" s="205"/>
      <c r="CM12" s="211"/>
    </row>
    <row r="13" s="120" customFormat="1" ht="100" hidden="1" customHeight="1" spans="1:90">
      <c r="A13" s="155" t="s">
        <v>58</v>
      </c>
      <c r="B13" s="150" t="s">
        <v>61</v>
      </c>
      <c r="C13" s="150"/>
      <c r="D13" s="150"/>
      <c r="E13" s="149"/>
      <c r="F13" s="149"/>
      <c r="G13" s="149"/>
      <c r="H13" s="149"/>
      <c r="I13" s="149"/>
      <c r="J13" s="150"/>
      <c r="K13" s="174"/>
      <c r="L13" s="174"/>
      <c r="M13" s="174"/>
      <c r="N13" s="174"/>
      <c r="O13" s="174"/>
      <c r="P13" s="174"/>
      <c r="Q13" s="174"/>
      <c r="R13" s="174"/>
      <c r="S13" s="174"/>
      <c r="T13" s="174"/>
      <c r="U13" s="174"/>
      <c r="V13" s="174"/>
      <c r="W13" s="183"/>
      <c r="X13" s="183"/>
      <c r="Y13" s="183"/>
      <c r="Z13" s="183"/>
      <c r="AA13" s="188"/>
      <c r="AB13" s="189"/>
      <c r="AC13" s="189"/>
      <c r="AD13" s="189"/>
      <c r="AE13" s="189"/>
      <c r="AF13" s="189"/>
      <c r="AG13" s="202"/>
      <c r="AH13" s="203"/>
      <c r="AI13" s="203"/>
      <c r="AJ13" s="203"/>
      <c r="AK13" s="203"/>
      <c r="AL13" s="203"/>
      <c r="AM13" s="203"/>
      <c r="AN13" s="203"/>
      <c r="AO13" s="203"/>
      <c r="AP13" s="203"/>
      <c r="AQ13" s="203"/>
      <c r="AR13" s="203"/>
      <c r="AS13" s="203"/>
      <c r="AT13" s="203"/>
      <c r="AU13" s="203"/>
      <c r="AV13" s="203"/>
      <c r="AW13" s="203"/>
      <c r="AX13" s="203"/>
      <c r="AY13" s="203"/>
      <c r="AZ13" s="203"/>
      <c r="BA13" s="203"/>
      <c r="BB13" s="203"/>
      <c r="BC13" s="203"/>
      <c r="BD13" s="203"/>
      <c r="BE13" s="203"/>
      <c r="BF13" s="203"/>
      <c r="BG13" s="203"/>
      <c r="BH13" s="203"/>
      <c r="BI13" s="203"/>
      <c r="BJ13" s="203"/>
      <c r="BK13" s="203"/>
      <c r="BL13" s="203"/>
      <c r="BM13" s="203"/>
      <c r="BN13" s="203"/>
      <c r="BO13" s="203"/>
      <c r="BP13" s="203"/>
      <c r="BQ13" s="203"/>
      <c r="BR13" s="203"/>
      <c r="BS13" s="203"/>
      <c r="BT13" s="203"/>
      <c r="BU13" s="203"/>
      <c r="BV13" s="203"/>
      <c r="BW13" s="203"/>
      <c r="BX13" s="203"/>
      <c r="BY13" s="203"/>
      <c r="BZ13" s="203"/>
      <c r="CA13" s="203"/>
      <c r="CB13" s="203"/>
      <c r="CC13" s="203"/>
      <c r="CD13" s="203"/>
      <c r="CE13" s="203"/>
      <c r="CF13" s="203"/>
      <c r="CG13" s="203"/>
      <c r="CH13" s="203"/>
      <c r="CI13" s="203"/>
      <c r="CJ13" s="203"/>
      <c r="CK13" s="203"/>
      <c r="CL13" s="203"/>
    </row>
    <row r="14" s="120" customFormat="1" ht="100" hidden="1" customHeight="1" spans="1:90">
      <c r="A14" s="155" t="s">
        <v>58</v>
      </c>
      <c r="B14" s="150" t="s">
        <v>62</v>
      </c>
      <c r="C14" s="150"/>
      <c r="D14" s="150"/>
      <c r="E14" s="149"/>
      <c r="F14" s="149"/>
      <c r="G14" s="149"/>
      <c r="H14" s="149"/>
      <c r="I14" s="149"/>
      <c r="J14" s="150"/>
      <c r="K14" s="174"/>
      <c r="L14" s="174"/>
      <c r="M14" s="174"/>
      <c r="N14" s="174"/>
      <c r="O14" s="174"/>
      <c r="P14" s="174"/>
      <c r="Q14" s="174"/>
      <c r="R14" s="174"/>
      <c r="S14" s="174"/>
      <c r="T14" s="174"/>
      <c r="U14" s="174"/>
      <c r="V14" s="174"/>
      <c r="W14" s="183"/>
      <c r="X14" s="183"/>
      <c r="Y14" s="183"/>
      <c r="Z14" s="183"/>
      <c r="AA14" s="188"/>
      <c r="AB14" s="189"/>
      <c r="AC14" s="189"/>
      <c r="AD14" s="189"/>
      <c r="AE14" s="189"/>
      <c r="AF14" s="189"/>
      <c r="AG14" s="202"/>
      <c r="AH14" s="203"/>
      <c r="AI14" s="203"/>
      <c r="AJ14" s="203"/>
      <c r="AK14" s="203"/>
      <c r="AL14" s="203"/>
      <c r="AM14" s="203"/>
      <c r="AN14" s="203"/>
      <c r="AO14" s="203"/>
      <c r="AP14" s="203"/>
      <c r="AQ14" s="203"/>
      <c r="AR14" s="203"/>
      <c r="AS14" s="203"/>
      <c r="AT14" s="203"/>
      <c r="AU14" s="203"/>
      <c r="AV14" s="203"/>
      <c r="AW14" s="203"/>
      <c r="AX14" s="203"/>
      <c r="AY14" s="203"/>
      <c r="AZ14" s="203"/>
      <c r="BA14" s="203"/>
      <c r="BB14" s="203"/>
      <c r="BC14" s="203"/>
      <c r="BD14" s="203"/>
      <c r="BE14" s="203"/>
      <c r="BF14" s="203"/>
      <c r="BG14" s="203"/>
      <c r="BH14" s="203"/>
      <c r="BI14" s="203"/>
      <c r="BJ14" s="203"/>
      <c r="BK14" s="203"/>
      <c r="BL14" s="203"/>
      <c r="BM14" s="203"/>
      <c r="BN14" s="203"/>
      <c r="BO14" s="203"/>
      <c r="BP14" s="203"/>
      <c r="BQ14" s="203"/>
      <c r="BR14" s="203"/>
      <c r="BS14" s="203"/>
      <c r="BT14" s="203"/>
      <c r="BU14" s="203"/>
      <c r="BV14" s="203"/>
      <c r="BW14" s="203"/>
      <c r="BX14" s="203"/>
      <c r="BY14" s="203"/>
      <c r="BZ14" s="203"/>
      <c r="CA14" s="203"/>
      <c r="CB14" s="203"/>
      <c r="CC14" s="203"/>
      <c r="CD14" s="203"/>
      <c r="CE14" s="203"/>
      <c r="CF14" s="203"/>
      <c r="CG14" s="203"/>
      <c r="CH14" s="203"/>
      <c r="CI14" s="203"/>
      <c r="CJ14" s="203"/>
      <c r="CK14" s="203"/>
      <c r="CL14" s="203"/>
    </row>
    <row r="15" s="120" customFormat="1" ht="100" hidden="1" customHeight="1" spans="1:90">
      <c r="A15" s="155" t="s">
        <v>58</v>
      </c>
      <c r="B15" s="150" t="s">
        <v>63</v>
      </c>
      <c r="C15" s="150"/>
      <c r="D15" s="150"/>
      <c r="E15" s="149"/>
      <c r="F15" s="149"/>
      <c r="G15" s="149"/>
      <c r="H15" s="149"/>
      <c r="I15" s="149"/>
      <c r="J15" s="150"/>
      <c r="K15" s="174">
        <v>550</v>
      </c>
      <c r="L15" s="174">
        <v>550</v>
      </c>
      <c r="M15" s="174">
        <v>2263</v>
      </c>
      <c r="N15" s="174">
        <v>55</v>
      </c>
      <c r="O15" s="174">
        <v>55</v>
      </c>
      <c r="P15" s="174">
        <v>0</v>
      </c>
      <c r="Q15" s="174">
        <v>0</v>
      </c>
      <c r="R15" s="174">
        <v>0</v>
      </c>
      <c r="S15" s="174">
        <v>0</v>
      </c>
      <c r="T15" s="174">
        <v>0</v>
      </c>
      <c r="U15" s="174">
        <v>0</v>
      </c>
      <c r="V15" s="174">
        <v>0</v>
      </c>
      <c r="W15" s="183">
        <v>0</v>
      </c>
      <c r="X15" s="183"/>
      <c r="Y15" s="183"/>
      <c r="Z15" s="183"/>
      <c r="AA15" s="188"/>
      <c r="AB15" s="189"/>
      <c r="AC15" s="189"/>
      <c r="AD15" s="189"/>
      <c r="AE15" s="189"/>
      <c r="AF15" s="189"/>
      <c r="AG15" s="202"/>
      <c r="AH15" s="203"/>
      <c r="AI15" s="203"/>
      <c r="AJ15" s="203"/>
      <c r="AK15" s="203"/>
      <c r="AL15" s="203"/>
      <c r="AM15" s="203"/>
      <c r="AN15" s="203"/>
      <c r="AO15" s="203"/>
      <c r="AP15" s="203"/>
      <c r="AQ15" s="203"/>
      <c r="AR15" s="203"/>
      <c r="AS15" s="203"/>
      <c r="AT15" s="203"/>
      <c r="AU15" s="203"/>
      <c r="AV15" s="203"/>
      <c r="AW15" s="203"/>
      <c r="AX15" s="203"/>
      <c r="AY15" s="203"/>
      <c r="AZ15" s="203"/>
      <c r="BA15" s="203"/>
      <c r="BB15" s="203"/>
      <c r="BC15" s="203"/>
      <c r="BD15" s="203"/>
      <c r="BE15" s="203"/>
      <c r="BF15" s="203"/>
      <c r="BG15" s="203"/>
      <c r="BH15" s="203"/>
      <c r="BI15" s="203"/>
      <c r="BJ15" s="203"/>
      <c r="BK15" s="203"/>
      <c r="BL15" s="203"/>
      <c r="BM15" s="203"/>
      <c r="BN15" s="203"/>
      <c r="BO15" s="203"/>
      <c r="BP15" s="203"/>
      <c r="BQ15" s="203"/>
      <c r="BR15" s="203"/>
      <c r="BS15" s="203"/>
      <c r="BT15" s="203"/>
      <c r="BU15" s="203"/>
      <c r="BV15" s="203"/>
      <c r="BW15" s="203"/>
      <c r="BX15" s="203"/>
      <c r="BY15" s="203"/>
      <c r="BZ15" s="203"/>
      <c r="CA15" s="203"/>
      <c r="CB15" s="203"/>
      <c r="CC15" s="203"/>
      <c r="CD15" s="203"/>
      <c r="CE15" s="203"/>
      <c r="CF15" s="203"/>
      <c r="CG15" s="203"/>
      <c r="CH15" s="203"/>
      <c r="CI15" s="203"/>
      <c r="CJ15" s="203"/>
      <c r="CK15" s="203"/>
      <c r="CL15" s="203"/>
    </row>
    <row r="16" s="121" customFormat="1" ht="300" customHeight="1" spans="1:91">
      <c r="A16" s="151">
        <v>3</v>
      </c>
      <c r="B16" s="152" t="s">
        <v>374</v>
      </c>
      <c r="C16" s="152">
        <v>2025</v>
      </c>
      <c r="D16" s="153" t="s">
        <v>375</v>
      </c>
      <c r="E16" s="154" t="s">
        <v>40</v>
      </c>
      <c r="F16" s="154" t="s">
        <v>46</v>
      </c>
      <c r="G16" s="152" t="s">
        <v>47</v>
      </c>
      <c r="H16" s="152" t="s">
        <v>48</v>
      </c>
      <c r="I16" s="152" t="s">
        <v>49</v>
      </c>
      <c r="J16" s="177" t="s">
        <v>376</v>
      </c>
      <c r="K16" s="175">
        <v>550</v>
      </c>
      <c r="L16" s="175">
        <v>550</v>
      </c>
      <c r="M16" s="175">
        <v>2263</v>
      </c>
      <c r="N16" s="175">
        <v>55</v>
      </c>
      <c r="O16" s="175">
        <v>55</v>
      </c>
      <c r="P16" s="175"/>
      <c r="Q16" s="175"/>
      <c r="R16" s="175"/>
      <c r="S16" s="175"/>
      <c r="T16" s="175"/>
      <c r="U16" s="175"/>
      <c r="V16" s="175"/>
      <c r="W16" s="152" t="s">
        <v>48</v>
      </c>
      <c r="X16" s="152" t="s">
        <v>364</v>
      </c>
      <c r="Y16" s="152" t="s">
        <v>72</v>
      </c>
      <c r="Z16" s="152" t="s">
        <v>54</v>
      </c>
      <c r="AA16" s="175" t="s">
        <v>55</v>
      </c>
      <c r="AB16" s="152" t="s">
        <v>377</v>
      </c>
      <c r="AC16" s="152" t="s">
        <v>378</v>
      </c>
      <c r="AD16" s="175" t="s">
        <v>402</v>
      </c>
      <c r="AE16" s="152" t="s">
        <v>403</v>
      </c>
      <c r="AF16" s="152" t="s">
        <v>367</v>
      </c>
      <c r="AG16" s="204"/>
      <c r="AH16" s="205"/>
      <c r="AI16" s="205"/>
      <c r="AJ16" s="205"/>
      <c r="AK16" s="205"/>
      <c r="AL16" s="205"/>
      <c r="AM16" s="205"/>
      <c r="AN16" s="205"/>
      <c r="AO16" s="205"/>
      <c r="AP16" s="205"/>
      <c r="AQ16" s="205"/>
      <c r="AR16" s="205"/>
      <c r="AS16" s="205"/>
      <c r="AT16" s="205"/>
      <c r="AU16" s="205"/>
      <c r="AV16" s="205"/>
      <c r="AW16" s="205"/>
      <c r="AX16" s="205"/>
      <c r="AY16" s="205"/>
      <c r="AZ16" s="205"/>
      <c r="BA16" s="205"/>
      <c r="BB16" s="205"/>
      <c r="BC16" s="205"/>
      <c r="BD16" s="205"/>
      <c r="BE16" s="205"/>
      <c r="BF16" s="205"/>
      <c r="BG16" s="205"/>
      <c r="BH16" s="205"/>
      <c r="BI16" s="205"/>
      <c r="BJ16" s="205"/>
      <c r="BK16" s="205"/>
      <c r="BL16" s="205"/>
      <c r="BM16" s="205"/>
      <c r="BN16" s="205"/>
      <c r="BO16" s="205"/>
      <c r="BP16" s="205"/>
      <c r="BQ16" s="205"/>
      <c r="BR16" s="205"/>
      <c r="BS16" s="205"/>
      <c r="BT16" s="205"/>
      <c r="BU16" s="205"/>
      <c r="BV16" s="205"/>
      <c r="BW16" s="205"/>
      <c r="BX16" s="205"/>
      <c r="BY16" s="205"/>
      <c r="BZ16" s="205"/>
      <c r="CA16" s="205"/>
      <c r="CB16" s="205"/>
      <c r="CC16" s="205"/>
      <c r="CD16" s="205"/>
      <c r="CE16" s="205"/>
      <c r="CF16" s="205"/>
      <c r="CG16" s="205"/>
      <c r="CH16" s="205"/>
      <c r="CI16" s="205"/>
      <c r="CJ16" s="205"/>
      <c r="CK16" s="205"/>
      <c r="CL16" s="205"/>
      <c r="CM16" s="211"/>
    </row>
    <row r="17" s="120" customFormat="1" ht="100" hidden="1" customHeight="1" spans="1:90">
      <c r="A17" s="155" t="s">
        <v>58</v>
      </c>
      <c r="B17" s="150" t="s">
        <v>64</v>
      </c>
      <c r="C17" s="150"/>
      <c r="D17" s="150"/>
      <c r="E17" s="149"/>
      <c r="F17" s="149"/>
      <c r="G17" s="149"/>
      <c r="H17" s="149"/>
      <c r="I17" s="149"/>
      <c r="J17" s="150"/>
      <c r="K17" s="174">
        <v>75</v>
      </c>
      <c r="L17" s="174">
        <v>75</v>
      </c>
      <c r="M17" s="174">
        <v>300</v>
      </c>
      <c r="N17" s="174">
        <v>60</v>
      </c>
      <c r="O17" s="174">
        <v>60</v>
      </c>
      <c r="P17" s="174">
        <v>0</v>
      </c>
      <c r="Q17" s="174">
        <v>0</v>
      </c>
      <c r="R17" s="174">
        <v>0</v>
      </c>
      <c r="S17" s="174">
        <v>0</v>
      </c>
      <c r="T17" s="174">
        <v>0</v>
      </c>
      <c r="U17" s="174">
        <v>0</v>
      </c>
      <c r="V17" s="174">
        <v>0</v>
      </c>
      <c r="W17" s="183"/>
      <c r="X17" s="183"/>
      <c r="Y17" s="183"/>
      <c r="Z17" s="183"/>
      <c r="AA17" s="188"/>
      <c r="AB17" s="189"/>
      <c r="AC17" s="189"/>
      <c r="AD17" s="189"/>
      <c r="AE17" s="189"/>
      <c r="AF17" s="189"/>
      <c r="AG17" s="202"/>
      <c r="AH17" s="203"/>
      <c r="AI17" s="203"/>
      <c r="AJ17" s="203"/>
      <c r="AK17" s="203"/>
      <c r="AL17" s="203"/>
      <c r="AM17" s="203"/>
      <c r="AN17" s="203"/>
      <c r="AO17" s="203"/>
      <c r="AP17" s="203"/>
      <c r="AQ17" s="203"/>
      <c r="AR17" s="203"/>
      <c r="AS17" s="203"/>
      <c r="AT17" s="203"/>
      <c r="AU17" s="203"/>
      <c r="AV17" s="203"/>
      <c r="AW17" s="203"/>
      <c r="AX17" s="203"/>
      <c r="AY17" s="203"/>
      <c r="AZ17" s="203"/>
      <c r="BA17" s="203"/>
      <c r="BB17" s="203"/>
      <c r="BC17" s="203"/>
      <c r="BD17" s="203"/>
      <c r="BE17" s="203"/>
      <c r="BF17" s="203"/>
      <c r="BG17" s="203"/>
      <c r="BH17" s="203"/>
      <c r="BI17" s="203"/>
      <c r="BJ17" s="203"/>
      <c r="BK17" s="203"/>
      <c r="BL17" s="203"/>
      <c r="BM17" s="203"/>
      <c r="BN17" s="203"/>
      <c r="BO17" s="203"/>
      <c r="BP17" s="203"/>
      <c r="BQ17" s="203"/>
      <c r="BR17" s="203"/>
      <c r="BS17" s="203"/>
      <c r="BT17" s="203"/>
      <c r="BU17" s="203"/>
      <c r="BV17" s="203"/>
      <c r="BW17" s="203"/>
      <c r="BX17" s="203"/>
      <c r="BY17" s="203"/>
      <c r="BZ17" s="203"/>
      <c r="CA17" s="203"/>
      <c r="CB17" s="203"/>
      <c r="CC17" s="203"/>
      <c r="CD17" s="203"/>
      <c r="CE17" s="203"/>
      <c r="CF17" s="203"/>
      <c r="CG17" s="203"/>
      <c r="CH17" s="203"/>
      <c r="CI17" s="203"/>
      <c r="CJ17" s="203"/>
      <c r="CK17" s="203"/>
      <c r="CL17" s="203"/>
    </row>
    <row r="18" s="121" customFormat="1" ht="295" customHeight="1" spans="1:91">
      <c r="A18" s="151">
        <v>4</v>
      </c>
      <c r="B18" s="152" t="s">
        <v>379</v>
      </c>
      <c r="C18" s="152">
        <v>2025</v>
      </c>
      <c r="D18" s="153" t="s">
        <v>380</v>
      </c>
      <c r="E18" s="154" t="s">
        <v>168</v>
      </c>
      <c r="F18" s="154" t="s">
        <v>64</v>
      </c>
      <c r="G18" s="152" t="s">
        <v>47</v>
      </c>
      <c r="H18" s="152" t="s">
        <v>48</v>
      </c>
      <c r="I18" s="152" t="s">
        <v>49</v>
      </c>
      <c r="J18" s="177" t="s">
        <v>381</v>
      </c>
      <c r="K18" s="175">
        <v>75</v>
      </c>
      <c r="L18" s="175">
        <v>75</v>
      </c>
      <c r="M18" s="175">
        <v>300</v>
      </c>
      <c r="N18" s="175">
        <v>60</v>
      </c>
      <c r="O18" s="175">
        <v>60</v>
      </c>
      <c r="P18" s="175"/>
      <c r="Q18" s="175"/>
      <c r="R18" s="175"/>
      <c r="S18" s="175"/>
      <c r="T18" s="175"/>
      <c r="U18" s="175"/>
      <c r="V18" s="175"/>
      <c r="W18" s="152" t="s">
        <v>48</v>
      </c>
      <c r="X18" s="152" t="s">
        <v>364</v>
      </c>
      <c r="Y18" s="152" t="s">
        <v>174</v>
      </c>
      <c r="Z18" s="152" t="s">
        <v>175</v>
      </c>
      <c r="AA18" s="175" t="s">
        <v>55</v>
      </c>
      <c r="AB18" s="152" t="s">
        <v>382</v>
      </c>
      <c r="AC18" s="152" t="s">
        <v>383</v>
      </c>
      <c r="AD18" s="175" t="s">
        <v>402</v>
      </c>
      <c r="AE18" s="152" t="s">
        <v>403</v>
      </c>
      <c r="AF18" s="152" t="s">
        <v>367</v>
      </c>
      <c r="AH18" s="205"/>
      <c r="AI18" s="205"/>
      <c r="AJ18" s="205"/>
      <c r="AK18" s="205"/>
      <c r="AL18" s="205"/>
      <c r="AM18" s="205"/>
      <c r="AN18" s="205"/>
      <c r="AO18" s="205"/>
      <c r="AP18" s="205"/>
      <c r="AQ18" s="205"/>
      <c r="AR18" s="205"/>
      <c r="AS18" s="205"/>
      <c r="AT18" s="205"/>
      <c r="AU18" s="205"/>
      <c r="AV18" s="205"/>
      <c r="AW18" s="205"/>
      <c r="AX18" s="205"/>
      <c r="AY18" s="205"/>
      <c r="AZ18" s="205"/>
      <c r="BA18" s="205"/>
      <c r="BB18" s="205"/>
      <c r="BC18" s="205"/>
      <c r="BD18" s="205"/>
      <c r="BE18" s="205"/>
      <c r="BF18" s="205"/>
      <c r="BG18" s="205"/>
      <c r="BH18" s="205"/>
      <c r="BI18" s="205"/>
      <c r="BJ18" s="205"/>
      <c r="BK18" s="205"/>
      <c r="BL18" s="205"/>
      <c r="BM18" s="205"/>
      <c r="BN18" s="205"/>
      <c r="BO18" s="205"/>
      <c r="BP18" s="205"/>
      <c r="BQ18" s="205"/>
      <c r="BR18" s="205"/>
      <c r="BS18" s="205"/>
      <c r="BT18" s="205"/>
      <c r="BU18" s="205"/>
      <c r="BV18" s="205"/>
      <c r="BW18" s="205"/>
      <c r="BX18" s="205"/>
      <c r="BY18" s="205"/>
      <c r="BZ18" s="205"/>
      <c r="CA18" s="205"/>
      <c r="CB18" s="205"/>
      <c r="CC18" s="205"/>
      <c r="CD18" s="205"/>
      <c r="CE18" s="205"/>
      <c r="CF18" s="205"/>
      <c r="CG18" s="205"/>
      <c r="CH18" s="205"/>
      <c r="CI18" s="205"/>
      <c r="CJ18" s="205"/>
      <c r="CK18" s="205"/>
      <c r="CL18" s="205"/>
      <c r="CM18" s="211"/>
    </row>
    <row r="19" s="120" customFormat="1" ht="100" hidden="1" customHeight="1" spans="1:90">
      <c r="A19" s="156" t="s">
        <v>41</v>
      </c>
      <c r="B19" s="148" t="s">
        <v>46</v>
      </c>
      <c r="C19" s="148"/>
      <c r="D19" s="148"/>
      <c r="E19" s="149"/>
      <c r="F19" s="149"/>
      <c r="G19" s="149"/>
      <c r="H19" s="149"/>
      <c r="I19" s="149"/>
      <c r="J19" s="148"/>
      <c r="K19" s="174">
        <v>2609</v>
      </c>
      <c r="L19" s="174">
        <v>4241</v>
      </c>
      <c r="M19" s="174">
        <v>14030</v>
      </c>
      <c r="N19" s="174">
        <v>2940</v>
      </c>
      <c r="O19" s="174">
        <v>2940</v>
      </c>
      <c r="P19" s="174">
        <v>0</v>
      </c>
      <c r="Q19" s="174">
        <v>0</v>
      </c>
      <c r="R19" s="174">
        <v>0</v>
      </c>
      <c r="S19" s="174">
        <v>0</v>
      </c>
      <c r="T19" s="174">
        <v>0</v>
      </c>
      <c r="U19" s="174">
        <v>0</v>
      </c>
      <c r="V19" s="174">
        <v>0</v>
      </c>
      <c r="W19" s="183"/>
      <c r="X19" s="183"/>
      <c r="Y19" s="183"/>
      <c r="Z19" s="183"/>
      <c r="AA19" s="188"/>
      <c r="AB19" s="189"/>
      <c r="AC19" s="189"/>
      <c r="AD19" s="189"/>
      <c r="AE19" s="189"/>
      <c r="AF19" s="189"/>
      <c r="AG19" s="202"/>
      <c r="AH19" s="203"/>
      <c r="AI19" s="203"/>
      <c r="AJ19" s="203"/>
      <c r="AK19" s="203"/>
      <c r="AL19" s="203"/>
      <c r="AM19" s="203"/>
      <c r="AN19" s="203"/>
      <c r="AO19" s="203"/>
      <c r="AP19" s="203"/>
      <c r="AQ19" s="203"/>
      <c r="AR19" s="203"/>
      <c r="AS19" s="203"/>
      <c r="AT19" s="203"/>
      <c r="AU19" s="203"/>
      <c r="AV19" s="203"/>
      <c r="AW19" s="203"/>
      <c r="AX19" s="203"/>
      <c r="AY19" s="203"/>
      <c r="AZ19" s="203"/>
      <c r="BA19" s="203"/>
      <c r="BB19" s="203"/>
      <c r="BC19" s="203"/>
      <c r="BD19" s="203"/>
      <c r="BE19" s="203"/>
      <c r="BF19" s="203"/>
      <c r="BG19" s="203"/>
      <c r="BH19" s="203"/>
      <c r="BI19" s="203"/>
      <c r="BJ19" s="203"/>
      <c r="BK19" s="203"/>
      <c r="BL19" s="203"/>
      <c r="BM19" s="203"/>
      <c r="BN19" s="203"/>
      <c r="BO19" s="203"/>
      <c r="BP19" s="203"/>
      <c r="BQ19" s="203"/>
      <c r="BR19" s="203"/>
      <c r="BS19" s="203"/>
      <c r="BT19" s="203"/>
      <c r="BU19" s="203"/>
      <c r="BV19" s="203"/>
      <c r="BW19" s="203"/>
      <c r="BX19" s="203"/>
      <c r="BY19" s="203"/>
      <c r="BZ19" s="203"/>
      <c r="CA19" s="203"/>
      <c r="CB19" s="203"/>
      <c r="CC19" s="203"/>
      <c r="CD19" s="203"/>
      <c r="CE19" s="203"/>
      <c r="CF19" s="203"/>
      <c r="CG19" s="203"/>
      <c r="CH19" s="203"/>
      <c r="CI19" s="203"/>
      <c r="CJ19" s="203"/>
      <c r="CK19" s="203"/>
      <c r="CL19" s="203"/>
    </row>
    <row r="20" s="122" customFormat="1" ht="100" hidden="1" customHeight="1" spans="1:90">
      <c r="A20" s="156" t="s">
        <v>58</v>
      </c>
      <c r="B20" s="150" t="s">
        <v>65</v>
      </c>
      <c r="C20" s="150"/>
      <c r="D20" s="150"/>
      <c r="E20" s="149"/>
      <c r="F20" s="149"/>
      <c r="G20" s="149"/>
      <c r="H20" s="149"/>
      <c r="I20" s="149"/>
      <c r="J20" s="150"/>
      <c r="K20" s="178"/>
      <c r="L20" s="178"/>
      <c r="M20" s="178"/>
      <c r="N20" s="178"/>
      <c r="O20" s="178"/>
      <c r="P20" s="178"/>
      <c r="Q20" s="178"/>
      <c r="R20" s="178"/>
      <c r="S20" s="178"/>
      <c r="T20" s="178"/>
      <c r="U20" s="178"/>
      <c r="V20" s="178"/>
      <c r="W20" s="184"/>
      <c r="X20" s="184"/>
      <c r="Y20" s="184"/>
      <c r="Z20" s="184"/>
      <c r="AA20" s="190"/>
      <c r="AB20" s="190"/>
      <c r="AC20" s="190"/>
      <c r="AD20" s="190"/>
      <c r="AE20" s="190"/>
      <c r="AF20" s="190"/>
      <c r="AG20" s="190"/>
      <c r="AH20" s="206"/>
      <c r="AI20" s="206"/>
      <c r="AJ20" s="206"/>
      <c r="AK20" s="206"/>
      <c r="AL20" s="206"/>
      <c r="AM20" s="206"/>
      <c r="AN20" s="206"/>
      <c r="AO20" s="206"/>
      <c r="AP20" s="206"/>
      <c r="AQ20" s="206"/>
      <c r="AR20" s="206"/>
      <c r="AS20" s="206"/>
      <c r="AT20" s="206"/>
      <c r="AU20" s="206"/>
      <c r="AV20" s="206"/>
      <c r="AW20" s="206"/>
      <c r="AX20" s="206"/>
      <c r="AY20" s="206"/>
      <c r="AZ20" s="206"/>
      <c r="BA20" s="206"/>
      <c r="BB20" s="206"/>
      <c r="BC20" s="206"/>
      <c r="BD20" s="206"/>
      <c r="BE20" s="206"/>
      <c r="BF20" s="206"/>
      <c r="BG20" s="206"/>
      <c r="BH20" s="206"/>
      <c r="BI20" s="206"/>
      <c r="BJ20" s="206"/>
      <c r="BK20" s="206"/>
      <c r="BL20" s="206"/>
      <c r="BM20" s="206"/>
      <c r="BN20" s="206"/>
      <c r="BO20" s="206"/>
      <c r="BP20" s="206"/>
      <c r="BQ20" s="206"/>
      <c r="BR20" s="206"/>
      <c r="BS20" s="206"/>
      <c r="BT20" s="206"/>
      <c r="BU20" s="206"/>
      <c r="BV20" s="206"/>
      <c r="BW20" s="206"/>
      <c r="BX20" s="206"/>
      <c r="BY20" s="206"/>
      <c r="BZ20" s="206"/>
      <c r="CA20" s="206"/>
      <c r="CB20" s="206"/>
      <c r="CC20" s="206"/>
      <c r="CD20" s="206"/>
      <c r="CE20" s="206"/>
      <c r="CF20" s="206"/>
      <c r="CG20" s="206"/>
      <c r="CH20" s="206"/>
      <c r="CI20" s="206"/>
      <c r="CJ20" s="206"/>
      <c r="CK20" s="206"/>
      <c r="CL20" s="206"/>
    </row>
    <row r="21" s="122" customFormat="1" ht="100" hidden="1" customHeight="1" spans="1:90">
      <c r="A21" s="156" t="s">
        <v>58</v>
      </c>
      <c r="B21" s="150" t="s">
        <v>66</v>
      </c>
      <c r="C21" s="150"/>
      <c r="D21" s="150"/>
      <c r="E21" s="149"/>
      <c r="F21" s="149"/>
      <c r="G21" s="149"/>
      <c r="H21" s="149"/>
      <c r="I21" s="149"/>
      <c r="J21" s="150"/>
      <c r="K21" s="178">
        <v>29</v>
      </c>
      <c r="L21" s="178">
        <v>2050</v>
      </c>
      <c r="M21" s="178">
        <v>5181</v>
      </c>
      <c r="N21" s="178">
        <v>1546</v>
      </c>
      <c r="O21" s="178">
        <v>1546</v>
      </c>
      <c r="P21" s="178">
        <v>0</v>
      </c>
      <c r="Q21" s="178">
        <v>0</v>
      </c>
      <c r="R21" s="178">
        <v>0</v>
      </c>
      <c r="S21" s="178">
        <v>0</v>
      </c>
      <c r="T21" s="178">
        <v>0</v>
      </c>
      <c r="U21" s="178">
        <v>0</v>
      </c>
      <c r="V21" s="178">
        <v>0</v>
      </c>
      <c r="W21" s="184"/>
      <c r="X21" s="184"/>
      <c r="Y21" s="184"/>
      <c r="Z21" s="184"/>
      <c r="AA21" s="190"/>
      <c r="AB21" s="190"/>
      <c r="AC21" s="190"/>
      <c r="AD21" s="190"/>
      <c r="AE21" s="190"/>
      <c r="AF21" s="190"/>
      <c r="AG21" s="190"/>
      <c r="AH21" s="206"/>
      <c r="AI21" s="206"/>
      <c r="AJ21" s="206"/>
      <c r="AK21" s="206"/>
      <c r="AL21" s="206"/>
      <c r="AM21" s="206"/>
      <c r="AN21" s="206"/>
      <c r="AO21" s="206"/>
      <c r="AP21" s="206"/>
      <c r="AQ21" s="206"/>
      <c r="AR21" s="206"/>
      <c r="AS21" s="206"/>
      <c r="AT21" s="206"/>
      <c r="AU21" s="206"/>
      <c r="AV21" s="206"/>
      <c r="AW21" s="206"/>
      <c r="AX21" s="206"/>
      <c r="AY21" s="206"/>
      <c r="AZ21" s="206"/>
      <c r="BA21" s="206"/>
      <c r="BB21" s="206"/>
      <c r="BC21" s="206"/>
      <c r="BD21" s="206"/>
      <c r="BE21" s="206"/>
      <c r="BF21" s="206"/>
      <c r="BG21" s="206"/>
      <c r="BH21" s="206"/>
      <c r="BI21" s="206"/>
      <c r="BJ21" s="206"/>
      <c r="BK21" s="206"/>
      <c r="BL21" s="206"/>
      <c r="BM21" s="206"/>
      <c r="BN21" s="206"/>
      <c r="BO21" s="206"/>
      <c r="BP21" s="206"/>
      <c r="BQ21" s="206"/>
      <c r="BR21" s="206"/>
      <c r="BS21" s="206"/>
      <c r="BT21" s="206"/>
      <c r="BU21" s="206"/>
      <c r="BV21" s="206"/>
      <c r="BW21" s="206"/>
      <c r="BX21" s="206"/>
      <c r="BY21" s="206"/>
      <c r="BZ21" s="206"/>
      <c r="CA21" s="206"/>
      <c r="CB21" s="206"/>
      <c r="CC21" s="206"/>
      <c r="CD21" s="206"/>
      <c r="CE21" s="206"/>
      <c r="CF21" s="206"/>
      <c r="CG21" s="206"/>
      <c r="CH21" s="206"/>
      <c r="CI21" s="206"/>
      <c r="CJ21" s="206"/>
      <c r="CK21" s="206"/>
      <c r="CL21" s="206"/>
    </row>
    <row r="22" s="124" customFormat="1" ht="409" customHeight="1" spans="1:91">
      <c r="A22" s="151">
        <v>5</v>
      </c>
      <c r="B22" s="152" t="s">
        <v>67</v>
      </c>
      <c r="C22" s="152">
        <v>2025</v>
      </c>
      <c r="D22" s="167" t="s">
        <v>68</v>
      </c>
      <c r="E22" s="154" t="s">
        <v>40</v>
      </c>
      <c r="F22" s="154" t="s">
        <v>66</v>
      </c>
      <c r="G22" s="152" t="s">
        <v>47</v>
      </c>
      <c r="H22" s="152" t="s">
        <v>69</v>
      </c>
      <c r="I22" s="152" t="s">
        <v>70</v>
      </c>
      <c r="J22" s="247" t="s">
        <v>71</v>
      </c>
      <c r="K22" s="152">
        <v>4</v>
      </c>
      <c r="L22" s="152">
        <v>1700</v>
      </c>
      <c r="M22" s="152">
        <v>4129</v>
      </c>
      <c r="N22" s="152">
        <v>1156</v>
      </c>
      <c r="O22" s="152">
        <v>1156</v>
      </c>
      <c r="P22" s="152"/>
      <c r="Q22" s="152"/>
      <c r="R22" s="152"/>
      <c r="S22" s="152"/>
      <c r="T22" s="152"/>
      <c r="U22" s="152"/>
      <c r="V22" s="152"/>
      <c r="W22" s="152" t="s">
        <v>72</v>
      </c>
      <c r="X22" s="152" t="s">
        <v>54</v>
      </c>
      <c r="Y22" s="152" t="s">
        <v>72</v>
      </c>
      <c r="Z22" s="152" t="s">
        <v>54</v>
      </c>
      <c r="AA22" s="152" t="s">
        <v>55</v>
      </c>
      <c r="AB22" s="238" t="s">
        <v>384</v>
      </c>
      <c r="AC22" s="238" t="s">
        <v>74</v>
      </c>
      <c r="AD22" s="175" t="s">
        <v>402</v>
      </c>
      <c r="AE22" s="152" t="s">
        <v>403</v>
      </c>
      <c r="AF22" s="152" t="s">
        <v>367</v>
      </c>
      <c r="AG22" s="204"/>
      <c r="AH22" s="134"/>
      <c r="AI22" s="134"/>
      <c r="AJ22" s="134"/>
      <c r="AK22" s="134"/>
      <c r="AL22" s="134"/>
      <c r="AM22" s="134"/>
      <c r="AN22" s="134"/>
      <c r="AO22" s="134"/>
      <c r="AP22" s="134"/>
      <c r="AQ22" s="134"/>
      <c r="AR22" s="134"/>
      <c r="AS22" s="134"/>
      <c r="AT22" s="134"/>
      <c r="AU22" s="134"/>
      <c r="AV22" s="134"/>
      <c r="AW22" s="134"/>
      <c r="AX22" s="134"/>
      <c r="AY22" s="134"/>
      <c r="AZ22" s="134"/>
      <c r="BA22" s="134"/>
      <c r="BB22" s="134"/>
      <c r="BC22" s="134"/>
      <c r="BD22" s="134"/>
      <c r="BE22" s="134"/>
      <c r="BF22" s="134"/>
      <c r="BG22" s="134"/>
      <c r="BH22" s="134"/>
      <c r="BI22" s="134"/>
      <c r="BJ22" s="134"/>
      <c r="BK22" s="134"/>
      <c r="BL22" s="134"/>
      <c r="BM22" s="134"/>
      <c r="BN22" s="134"/>
      <c r="BO22" s="134"/>
      <c r="BP22" s="134"/>
      <c r="BQ22" s="134"/>
      <c r="BR22" s="134"/>
      <c r="BS22" s="134"/>
      <c r="BT22" s="134"/>
      <c r="BU22" s="134"/>
      <c r="BV22" s="134"/>
      <c r="BW22" s="134"/>
      <c r="BX22" s="134"/>
      <c r="BY22" s="134"/>
      <c r="BZ22" s="134"/>
      <c r="CA22" s="134"/>
      <c r="CB22" s="134"/>
      <c r="CC22" s="134"/>
      <c r="CD22" s="134"/>
      <c r="CE22" s="134"/>
      <c r="CF22" s="134"/>
      <c r="CG22" s="134"/>
      <c r="CH22" s="134"/>
      <c r="CI22" s="134"/>
      <c r="CJ22" s="134"/>
      <c r="CK22" s="134"/>
      <c r="CL22" s="134"/>
      <c r="CM22" s="213"/>
    </row>
    <row r="23" s="279" customFormat="1" ht="409" customHeight="1" spans="1:90">
      <c r="A23" s="281">
        <v>6</v>
      </c>
      <c r="B23" s="266" t="s">
        <v>415</v>
      </c>
      <c r="C23" s="266">
        <v>2025</v>
      </c>
      <c r="D23" s="278" t="s">
        <v>416</v>
      </c>
      <c r="E23" s="275" t="s">
        <v>40</v>
      </c>
      <c r="F23" s="275" t="s">
        <v>66</v>
      </c>
      <c r="G23" s="266" t="s">
        <v>47</v>
      </c>
      <c r="H23" s="266" t="s">
        <v>417</v>
      </c>
      <c r="I23" s="266" t="s">
        <v>418</v>
      </c>
      <c r="J23" s="282" t="s">
        <v>419</v>
      </c>
      <c r="K23" s="266">
        <v>25</v>
      </c>
      <c r="L23" s="266">
        <v>350</v>
      </c>
      <c r="M23" s="266">
        <v>1052</v>
      </c>
      <c r="N23" s="266">
        <v>390</v>
      </c>
      <c r="O23" s="266">
        <v>390</v>
      </c>
      <c r="P23" s="266"/>
      <c r="Q23" s="266"/>
      <c r="R23" s="266"/>
      <c r="S23" s="266"/>
      <c r="T23" s="266"/>
      <c r="U23" s="266"/>
      <c r="V23" s="266"/>
      <c r="W23" s="266" t="s">
        <v>83</v>
      </c>
      <c r="X23" s="266" t="s">
        <v>84</v>
      </c>
      <c r="Y23" s="266" t="s">
        <v>72</v>
      </c>
      <c r="Z23" s="266" t="s">
        <v>54</v>
      </c>
      <c r="AA23" s="266" t="s">
        <v>55</v>
      </c>
      <c r="AB23" s="272" t="s">
        <v>420</v>
      </c>
      <c r="AC23" s="272" t="s">
        <v>421</v>
      </c>
      <c r="AD23" s="273"/>
      <c r="AE23" s="266"/>
      <c r="AF23" s="266" t="s">
        <v>367</v>
      </c>
      <c r="AG23" s="336"/>
      <c r="AH23" s="283"/>
      <c r="AI23" s="283"/>
      <c r="AJ23" s="283"/>
      <c r="AK23" s="283"/>
      <c r="AL23" s="283"/>
      <c r="AM23" s="283"/>
      <c r="AN23" s="283"/>
      <c r="AO23" s="283"/>
      <c r="AP23" s="283"/>
      <c r="AQ23" s="283"/>
      <c r="AR23" s="283"/>
      <c r="AS23" s="283"/>
      <c r="AT23" s="283"/>
      <c r="AU23" s="283"/>
      <c r="AV23" s="283"/>
      <c r="AW23" s="283"/>
      <c r="AX23" s="283"/>
      <c r="AY23" s="283"/>
      <c r="AZ23" s="283"/>
      <c r="BA23" s="283"/>
      <c r="BB23" s="283"/>
      <c r="BC23" s="283"/>
      <c r="BD23" s="283"/>
      <c r="BE23" s="283"/>
      <c r="BF23" s="283"/>
      <c r="BG23" s="283"/>
      <c r="BH23" s="283"/>
      <c r="BI23" s="283"/>
      <c r="BJ23" s="283"/>
      <c r="BK23" s="283"/>
      <c r="BL23" s="283"/>
      <c r="BM23" s="283"/>
      <c r="BN23" s="283"/>
      <c r="BO23" s="283"/>
      <c r="BP23" s="283"/>
      <c r="BQ23" s="283"/>
      <c r="BR23" s="283"/>
      <c r="BS23" s="283"/>
      <c r="BT23" s="283"/>
      <c r="BU23" s="283"/>
      <c r="BV23" s="283"/>
      <c r="BW23" s="283"/>
      <c r="BX23" s="283"/>
      <c r="BY23" s="283"/>
      <c r="BZ23" s="283"/>
      <c r="CA23" s="283"/>
      <c r="CB23" s="283"/>
      <c r="CC23" s="283"/>
      <c r="CD23" s="283"/>
      <c r="CE23" s="283"/>
      <c r="CF23" s="283"/>
      <c r="CG23" s="283"/>
      <c r="CH23" s="283"/>
      <c r="CI23" s="283"/>
      <c r="CJ23" s="283"/>
      <c r="CK23" s="283"/>
      <c r="CL23" s="283"/>
    </row>
    <row r="24" s="122" customFormat="1" ht="100" hidden="1" customHeight="1" spans="1:90">
      <c r="A24" s="156" t="s">
        <v>58</v>
      </c>
      <c r="B24" s="148" t="s">
        <v>75</v>
      </c>
      <c r="C24" s="148"/>
      <c r="D24" s="148"/>
      <c r="E24" s="149"/>
      <c r="F24" s="149"/>
      <c r="G24" s="149"/>
      <c r="H24" s="149"/>
      <c r="I24" s="149"/>
      <c r="J24" s="148"/>
      <c r="K24" s="178"/>
      <c r="L24" s="178"/>
      <c r="M24" s="178"/>
      <c r="N24" s="178"/>
      <c r="O24" s="178"/>
      <c r="P24" s="178"/>
      <c r="Q24" s="178"/>
      <c r="R24" s="178"/>
      <c r="S24" s="178"/>
      <c r="T24" s="178"/>
      <c r="U24" s="178"/>
      <c r="V24" s="178"/>
      <c r="W24" s="184"/>
      <c r="X24" s="184"/>
      <c r="Y24" s="184"/>
      <c r="Z24" s="184"/>
      <c r="AA24" s="190"/>
      <c r="AB24" s="190"/>
      <c r="AC24" s="190"/>
      <c r="AD24" s="190"/>
      <c r="AE24" s="190"/>
      <c r="AF24" s="190"/>
      <c r="AG24" s="190"/>
      <c r="AH24" s="206"/>
      <c r="AI24" s="206"/>
      <c r="AJ24" s="206"/>
      <c r="AK24" s="206"/>
      <c r="AL24" s="206"/>
      <c r="AM24" s="206"/>
      <c r="AN24" s="206"/>
      <c r="AO24" s="206"/>
      <c r="AP24" s="206"/>
      <c r="AQ24" s="206"/>
      <c r="AR24" s="206"/>
      <c r="AS24" s="206"/>
      <c r="AT24" s="206"/>
      <c r="AU24" s="206"/>
      <c r="AV24" s="206"/>
      <c r="AW24" s="206"/>
      <c r="AX24" s="206"/>
      <c r="AY24" s="206"/>
      <c r="AZ24" s="206"/>
      <c r="BA24" s="206"/>
      <c r="BB24" s="206"/>
      <c r="BC24" s="206"/>
      <c r="BD24" s="206"/>
      <c r="BE24" s="206"/>
      <c r="BF24" s="206"/>
      <c r="BG24" s="206"/>
      <c r="BH24" s="206"/>
      <c r="BI24" s="206"/>
      <c r="BJ24" s="206"/>
      <c r="BK24" s="206"/>
      <c r="BL24" s="206"/>
      <c r="BM24" s="206"/>
      <c r="BN24" s="206"/>
      <c r="BO24" s="206"/>
      <c r="BP24" s="206"/>
      <c r="BQ24" s="206"/>
      <c r="BR24" s="206"/>
      <c r="BS24" s="206"/>
      <c r="BT24" s="206"/>
      <c r="BU24" s="206"/>
      <c r="BV24" s="206"/>
      <c r="BW24" s="206"/>
      <c r="BX24" s="206"/>
      <c r="BY24" s="206"/>
      <c r="BZ24" s="206"/>
      <c r="CA24" s="206"/>
      <c r="CB24" s="206"/>
      <c r="CC24" s="206"/>
      <c r="CD24" s="206"/>
      <c r="CE24" s="206"/>
      <c r="CF24" s="206"/>
      <c r="CG24" s="206"/>
      <c r="CH24" s="206"/>
      <c r="CI24" s="206"/>
      <c r="CJ24" s="206"/>
      <c r="CK24" s="206"/>
      <c r="CL24" s="206"/>
    </row>
    <row r="25" s="122" customFormat="1" ht="100" hidden="1" customHeight="1" spans="1:90">
      <c r="A25" s="156" t="s">
        <v>58</v>
      </c>
      <c r="B25" s="148" t="s">
        <v>76</v>
      </c>
      <c r="C25" s="148"/>
      <c r="D25" s="148"/>
      <c r="E25" s="149"/>
      <c r="F25" s="149"/>
      <c r="G25" s="149"/>
      <c r="H25" s="149"/>
      <c r="I25" s="149"/>
      <c r="J25" s="148"/>
      <c r="K25" s="178">
        <v>2580</v>
      </c>
      <c r="L25" s="178">
        <v>2191</v>
      </c>
      <c r="M25" s="178">
        <v>8849</v>
      </c>
      <c r="N25" s="178">
        <v>1394</v>
      </c>
      <c r="O25" s="178">
        <v>1394</v>
      </c>
      <c r="P25" s="178">
        <v>0</v>
      </c>
      <c r="Q25" s="178">
        <v>0</v>
      </c>
      <c r="R25" s="178">
        <v>0</v>
      </c>
      <c r="S25" s="178">
        <v>0</v>
      </c>
      <c r="T25" s="178">
        <v>0</v>
      </c>
      <c r="U25" s="178">
        <v>0</v>
      </c>
      <c r="V25" s="178">
        <v>0</v>
      </c>
      <c r="W25" s="184"/>
      <c r="X25" s="184"/>
      <c r="Y25" s="184"/>
      <c r="Z25" s="184"/>
      <c r="AA25" s="190"/>
      <c r="AB25" s="190"/>
      <c r="AC25" s="190"/>
      <c r="AD25" s="190"/>
      <c r="AE25" s="190"/>
      <c r="AF25" s="190"/>
      <c r="AG25" s="190"/>
      <c r="AH25" s="206"/>
      <c r="AI25" s="206"/>
      <c r="AJ25" s="206"/>
      <c r="AK25" s="206"/>
      <c r="AL25" s="206"/>
      <c r="AM25" s="206"/>
      <c r="AN25" s="206"/>
      <c r="AO25" s="206"/>
      <c r="AP25" s="206"/>
      <c r="AQ25" s="206"/>
      <c r="AR25" s="206"/>
      <c r="AS25" s="206"/>
      <c r="AT25" s="206"/>
      <c r="AU25" s="206"/>
      <c r="AV25" s="206"/>
      <c r="AW25" s="206"/>
      <c r="AX25" s="206"/>
      <c r="AY25" s="206"/>
      <c r="AZ25" s="206"/>
      <c r="BA25" s="206"/>
      <c r="BB25" s="206"/>
      <c r="BC25" s="206"/>
      <c r="BD25" s="206"/>
      <c r="BE25" s="206"/>
      <c r="BF25" s="206"/>
      <c r="BG25" s="206"/>
      <c r="BH25" s="206"/>
      <c r="BI25" s="206"/>
      <c r="BJ25" s="206"/>
      <c r="BK25" s="206"/>
      <c r="BL25" s="206"/>
      <c r="BM25" s="206"/>
      <c r="BN25" s="206"/>
      <c r="BO25" s="206"/>
      <c r="BP25" s="206"/>
      <c r="BQ25" s="206"/>
      <c r="BR25" s="206"/>
      <c r="BS25" s="206"/>
      <c r="BT25" s="206"/>
      <c r="BU25" s="206"/>
      <c r="BV25" s="206"/>
      <c r="BW25" s="206"/>
      <c r="BX25" s="206"/>
      <c r="BY25" s="206"/>
      <c r="BZ25" s="206"/>
      <c r="CA25" s="206"/>
      <c r="CB25" s="206"/>
      <c r="CC25" s="206"/>
      <c r="CD25" s="206"/>
      <c r="CE25" s="206"/>
      <c r="CF25" s="206"/>
      <c r="CG25" s="206"/>
      <c r="CH25" s="206"/>
      <c r="CI25" s="206"/>
      <c r="CJ25" s="206"/>
      <c r="CK25" s="206"/>
      <c r="CL25" s="206"/>
    </row>
    <row r="26" s="124" customFormat="1" ht="184" customHeight="1" spans="1:91">
      <c r="A26" s="151">
        <v>7</v>
      </c>
      <c r="B26" s="152" t="s">
        <v>77</v>
      </c>
      <c r="C26" s="161">
        <v>2025</v>
      </c>
      <c r="D26" s="153" t="s">
        <v>78</v>
      </c>
      <c r="E26" s="154" t="s">
        <v>40</v>
      </c>
      <c r="F26" s="154" t="s">
        <v>79</v>
      </c>
      <c r="G26" s="154" t="s">
        <v>47</v>
      </c>
      <c r="H26" s="154" t="s">
        <v>385</v>
      </c>
      <c r="I26" s="154" t="s">
        <v>81</v>
      </c>
      <c r="J26" s="153" t="s">
        <v>386</v>
      </c>
      <c r="K26" s="154">
        <v>500</v>
      </c>
      <c r="L26" s="154">
        <v>882</v>
      </c>
      <c r="M26" s="154">
        <v>2546</v>
      </c>
      <c r="N26" s="154">
        <v>150</v>
      </c>
      <c r="O26" s="152">
        <v>150</v>
      </c>
      <c r="P26" s="154"/>
      <c r="Q26" s="154"/>
      <c r="R26" s="154"/>
      <c r="S26" s="154"/>
      <c r="T26" s="154"/>
      <c r="U26" s="154"/>
      <c r="V26" s="154"/>
      <c r="W26" s="154" t="s">
        <v>83</v>
      </c>
      <c r="X26" s="154" t="s">
        <v>84</v>
      </c>
      <c r="Y26" s="154" t="s">
        <v>92</v>
      </c>
      <c r="Z26" s="152" t="s">
        <v>93</v>
      </c>
      <c r="AA26" s="152" t="s">
        <v>55</v>
      </c>
      <c r="AB26" s="167" t="s">
        <v>85</v>
      </c>
      <c r="AC26" s="167" t="s">
        <v>86</v>
      </c>
      <c r="AD26" s="175" t="s">
        <v>402</v>
      </c>
      <c r="AE26" s="152" t="s">
        <v>403</v>
      </c>
      <c r="AF26" s="152" t="s">
        <v>367</v>
      </c>
      <c r="AG26" s="204"/>
      <c r="AH26" s="134"/>
      <c r="AI26" s="134"/>
      <c r="AJ26" s="134"/>
      <c r="AK26" s="134"/>
      <c r="AL26" s="134"/>
      <c r="AM26" s="134"/>
      <c r="AN26" s="134"/>
      <c r="AO26" s="134"/>
      <c r="AP26" s="134"/>
      <c r="AQ26" s="134"/>
      <c r="AR26" s="134"/>
      <c r="AS26" s="134"/>
      <c r="AT26" s="134"/>
      <c r="AU26" s="134"/>
      <c r="AV26" s="134"/>
      <c r="AW26" s="134"/>
      <c r="AX26" s="134"/>
      <c r="AY26" s="134"/>
      <c r="AZ26" s="134"/>
      <c r="BA26" s="134"/>
      <c r="BB26" s="134"/>
      <c r="BC26" s="134"/>
      <c r="BD26" s="134"/>
      <c r="BE26" s="134"/>
      <c r="BF26" s="134"/>
      <c r="BG26" s="134"/>
      <c r="BH26" s="134"/>
      <c r="BI26" s="134"/>
      <c r="BJ26" s="134"/>
      <c r="BK26" s="134"/>
      <c r="BL26" s="134"/>
      <c r="BM26" s="134"/>
      <c r="BN26" s="134"/>
      <c r="BO26" s="134"/>
      <c r="BP26" s="134"/>
      <c r="BQ26" s="134"/>
      <c r="BR26" s="134"/>
      <c r="BS26" s="134"/>
      <c r="BT26" s="134"/>
      <c r="BU26" s="134"/>
      <c r="BV26" s="134"/>
      <c r="BW26" s="134"/>
      <c r="BX26" s="134"/>
      <c r="BY26" s="134"/>
      <c r="BZ26" s="134"/>
      <c r="CA26" s="134"/>
      <c r="CB26" s="134"/>
      <c r="CC26" s="134"/>
      <c r="CD26" s="134"/>
      <c r="CE26" s="134"/>
      <c r="CF26" s="134"/>
      <c r="CG26" s="134"/>
      <c r="CH26" s="134"/>
      <c r="CI26" s="134"/>
      <c r="CJ26" s="134"/>
      <c r="CK26" s="134"/>
      <c r="CL26" s="134"/>
      <c r="CM26" s="213"/>
    </row>
    <row r="27" s="124" customFormat="1" ht="225" customHeight="1" spans="1:91">
      <c r="A27" s="151">
        <v>8</v>
      </c>
      <c r="B27" s="152" t="s">
        <v>87</v>
      </c>
      <c r="C27" s="161">
        <v>2025</v>
      </c>
      <c r="D27" s="153" t="s">
        <v>88</v>
      </c>
      <c r="E27" s="154" t="s">
        <v>40</v>
      </c>
      <c r="F27" s="154" t="s">
        <v>65</v>
      </c>
      <c r="G27" s="152" t="s">
        <v>47</v>
      </c>
      <c r="H27" s="152" t="s">
        <v>89</v>
      </c>
      <c r="I27" s="152" t="s">
        <v>90</v>
      </c>
      <c r="J27" s="167" t="s">
        <v>91</v>
      </c>
      <c r="K27" s="152">
        <v>280</v>
      </c>
      <c r="L27" s="152">
        <v>650</v>
      </c>
      <c r="M27" s="152">
        <v>3500</v>
      </c>
      <c r="N27" s="152">
        <v>44</v>
      </c>
      <c r="O27" s="152">
        <v>44</v>
      </c>
      <c r="P27" s="152"/>
      <c r="Q27" s="152"/>
      <c r="R27" s="152"/>
      <c r="S27" s="152"/>
      <c r="T27" s="152"/>
      <c r="U27" s="152"/>
      <c r="V27" s="152"/>
      <c r="W27" s="152" t="s">
        <v>92</v>
      </c>
      <c r="X27" s="152" t="s">
        <v>93</v>
      </c>
      <c r="Y27" s="152" t="s">
        <v>92</v>
      </c>
      <c r="Z27" s="152" t="s">
        <v>93</v>
      </c>
      <c r="AA27" s="152" t="s">
        <v>55</v>
      </c>
      <c r="AB27" s="167" t="s">
        <v>388</v>
      </c>
      <c r="AC27" s="167" t="s">
        <v>94</v>
      </c>
      <c r="AD27" s="175" t="s">
        <v>402</v>
      </c>
      <c r="AE27" s="152" t="s">
        <v>403</v>
      </c>
      <c r="AF27" s="152" t="s">
        <v>367</v>
      </c>
      <c r="AG27" s="204"/>
      <c r="AH27" s="134"/>
      <c r="AI27" s="134"/>
      <c r="AJ27" s="134"/>
      <c r="AK27" s="134"/>
      <c r="AL27" s="134"/>
      <c r="AM27" s="134"/>
      <c r="AN27" s="134"/>
      <c r="AO27" s="134"/>
      <c r="AP27" s="134"/>
      <c r="AQ27" s="134"/>
      <c r="AR27" s="134"/>
      <c r="AS27" s="134"/>
      <c r="AT27" s="134"/>
      <c r="AU27" s="134"/>
      <c r="AV27" s="134"/>
      <c r="AW27" s="134"/>
      <c r="AX27" s="134"/>
      <c r="AY27" s="134"/>
      <c r="AZ27" s="134"/>
      <c r="BA27" s="134"/>
      <c r="BB27" s="134"/>
      <c r="BC27" s="134"/>
      <c r="BD27" s="134"/>
      <c r="BE27" s="134"/>
      <c r="BF27" s="134"/>
      <c r="BG27" s="134"/>
      <c r="BH27" s="134"/>
      <c r="BI27" s="134"/>
      <c r="BJ27" s="134"/>
      <c r="BK27" s="134"/>
      <c r="BL27" s="134"/>
      <c r="BM27" s="134"/>
      <c r="BN27" s="134"/>
      <c r="BO27" s="134"/>
      <c r="BP27" s="134"/>
      <c r="BQ27" s="134"/>
      <c r="BR27" s="134"/>
      <c r="BS27" s="134"/>
      <c r="BT27" s="134"/>
      <c r="BU27" s="134"/>
      <c r="BV27" s="134"/>
      <c r="BW27" s="134"/>
      <c r="BX27" s="134"/>
      <c r="BY27" s="134"/>
      <c r="BZ27" s="134"/>
      <c r="CA27" s="134"/>
      <c r="CB27" s="134"/>
      <c r="CC27" s="134"/>
      <c r="CD27" s="134"/>
      <c r="CE27" s="134"/>
      <c r="CF27" s="134"/>
      <c r="CG27" s="134"/>
      <c r="CH27" s="134"/>
      <c r="CI27" s="134"/>
      <c r="CJ27" s="134"/>
      <c r="CK27" s="134"/>
      <c r="CL27" s="134"/>
      <c r="CM27" s="213"/>
    </row>
    <row r="28" s="124" customFormat="1" ht="409" customHeight="1" spans="1:91">
      <c r="A28" s="151">
        <v>9</v>
      </c>
      <c r="B28" s="152" t="s">
        <v>303</v>
      </c>
      <c r="C28" s="161">
        <v>2025</v>
      </c>
      <c r="D28" s="153" t="s">
        <v>304</v>
      </c>
      <c r="E28" s="154" t="s">
        <v>40</v>
      </c>
      <c r="F28" s="154" t="s">
        <v>65</v>
      </c>
      <c r="G28" s="154" t="s">
        <v>47</v>
      </c>
      <c r="H28" s="154" t="s">
        <v>305</v>
      </c>
      <c r="I28" s="154" t="s">
        <v>70</v>
      </c>
      <c r="J28" s="153" t="s">
        <v>389</v>
      </c>
      <c r="K28" s="152">
        <v>1800</v>
      </c>
      <c r="L28" s="152">
        <v>659</v>
      </c>
      <c r="M28" s="152">
        <v>2803</v>
      </c>
      <c r="N28" s="152">
        <v>1200</v>
      </c>
      <c r="O28" s="152">
        <v>1200</v>
      </c>
      <c r="P28" s="152"/>
      <c r="Q28" s="152"/>
      <c r="R28" s="152"/>
      <c r="S28" s="152"/>
      <c r="T28" s="152"/>
      <c r="U28" s="152"/>
      <c r="V28" s="152"/>
      <c r="W28" s="154" t="s">
        <v>83</v>
      </c>
      <c r="X28" s="154" t="s">
        <v>84</v>
      </c>
      <c r="Y28" s="152" t="s">
        <v>72</v>
      </c>
      <c r="Z28" s="152" t="s">
        <v>54</v>
      </c>
      <c r="AA28" s="152" t="s">
        <v>55</v>
      </c>
      <c r="AB28" s="153" t="s">
        <v>390</v>
      </c>
      <c r="AC28" s="153" t="s">
        <v>308</v>
      </c>
      <c r="AD28" s="175" t="s">
        <v>402</v>
      </c>
      <c r="AE28" s="152" t="s">
        <v>403</v>
      </c>
      <c r="AF28" s="152" t="s">
        <v>367</v>
      </c>
      <c r="AG28" s="204"/>
      <c r="AH28" s="134"/>
      <c r="AI28" s="134"/>
      <c r="AJ28" s="134"/>
      <c r="AK28" s="134"/>
      <c r="AL28" s="134"/>
      <c r="AM28" s="134"/>
      <c r="AN28" s="134"/>
      <c r="AO28" s="134"/>
      <c r="AP28" s="134"/>
      <c r="AQ28" s="134"/>
      <c r="AR28" s="134"/>
      <c r="AS28" s="134"/>
      <c r="AT28" s="134"/>
      <c r="AU28" s="134"/>
      <c r="AV28" s="134"/>
      <c r="AW28" s="134"/>
      <c r="AX28" s="134"/>
      <c r="AY28" s="134"/>
      <c r="AZ28" s="134"/>
      <c r="BA28" s="134"/>
      <c r="BB28" s="134"/>
      <c r="BC28" s="134"/>
      <c r="BD28" s="134"/>
      <c r="BE28" s="134"/>
      <c r="BF28" s="134"/>
      <c r="BG28" s="134"/>
      <c r="BH28" s="134"/>
      <c r="BI28" s="134"/>
      <c r="BJ28" s="134"/>
      <c r="BK28" s="134"/>
      <c r="BL28" s="134"/>
      <c r="BM28" s="134"/>
      <c r="BN28" s="134"/>
      <c r="BO28" s="134"/>
      <c r="BP28" s="134"/>
      <c r="BQ28" s="134"/>
      <c r="BR28" s="134"/>
      <c r="BS28" s="134"/>
      <c r="BT28" s="134"/>
      <c r="BU28" s="134"/>
      <c r="BV28" s="134"/>
      <c r="BW28" s="134"/>
      <c r="BX28" s="134"/>
      <c r="BY28" s="134"/>
      <c r="BZ28" s="134"/>
      <c r="CA28" s="134"/>
      <c r="CB28" s="134"/>
      <c r="CC28" s="134"/>
      <c r="CD28" s="134"/>
      <c r="CE28" s="134"/>
      <c r="CF28" s="134"/>
      <c r="CG28" s="134"/>
      <c r="CH28" s="134"/>
      <c r="CI28" s="134"/>
      <c r="CJ28" s="134"/>
      <c r="CK28" s="134"/>
      <c r="CL28" s="134"/>
      <c r="CM28" s="213"/>
    </row>
    <row r="29" s="125" customFormat="1" ht="100" hidden="1" customHeight="1" spans="1:90">
      <c r="A29" s="156" t="s">
        <v>58</v>
      </c>
      <c r="B29" s="148" t="s">
        <v>95</v>
      </c>
      <c r="C29" s="148"/>
      <c r="D29" s="148"/>
      <c r="E29" s="149"/>
      <c r="F29" s="149"/>
      <c r="G29" s="149"/>
      <c r="H29" s="149"/>
      <c r="I29" s="149"/>
      <c r="J29" s="148"/>
      <c r="K29" s="174"/>
      <c r="L29" s="174"/>
      <c r="M29" s="174"/>
      <c r="N29" s="174"/>
      <c r="O29" s="174"/>
      <c r="P29" s="174"/>
      <c r="Q29" s="174"/>
      <c r="R29" s="174"/>
      <c r="S29" s="174"/>
      <c r="T29" s="174"/>
      <c r="U29" s="174"/>
      <c r="V29" s="174"/>
      <c r="W29" s="185"/>
      <c r="X29" s="185"/>
      <c r="Y29" s="185"/>
      <c r="Z29" s="185"/>
      <c r="AA29" s="192"/>
      <c r="AB29" s="192"/>
      <c r="AC29" s="192"/>
      <c r="AD29" s="192"/>
      <c r="AE29" s="192"/>
      <c r="AF29" s="192"/>
      <c r="AG29" s="192"/>
      <c r="AH29" s="209"/>
      <c r="AI29" s="209"/>
      <c r="AJ29" s="209"/>
      <c r="AK29" s="209"/>
      <c r="AL29" s="209"/>
      <c r="AM29" s="209"/>
      <c r="AN29" s="209"/>
      <c r="AO29" s="209"/>
      <c r="AP29" s="209"/>
      <c r="AQ29" s="209"/>
      <c r="AR29" s="209"/>
      <c r="AS29" s="209"/>
      <c r="AT29" s="209"/>
      <c r="AU29" s="209"/>
      <c r="AV29" s="209"/>
      <c r="AW29" s="209"/>
      <c r="AX29" s="209"/>
      <c r="AY29" s="209"/>
      <c r="AZ29" s="209"/>
      <c r="BA29" s="209"/>
      <c r="BB29" s="209"/>
      <c r="BC29" s="209"/>
      <c r="BD29" s="209"/>
      <c r="BE29" s="209"/>
      <c r="BF29" s="209"/>
      <c r="BG29" s="209"/>
      <c r="BH29" s="209"/>
      <c r="BI29" s="209"/>
      <c r="BJ29" s="209"/>
      <c r="BK29" s="209"/>
      <c r="BL29" s="209"/>
      <c r="BM29" s="209"/>
      <c r="BN29" s="209"/>
      <c r="BO29" s="209"/>
      <c r="BP29" s="209"/>
      <c r="BQ29" s="209"/>
      <c r="BR29" s="209"/>
      <c r="BS29" s="209"/>
      <c r="BT29" s="209"/>
      <c r="BU29" s="209"/>
      <c r="BV29" s="209"/>
      <c r="BW29" s="209"/>
      <c r="BX29" s="209"/>
      <c r="BY29" s="209"/>
      <c r="BZ29" s="209"/>
      <c r="CA29" s="209"/>
      <c r="CB29" s="209"/>
      <c r="CC29" s="209"/>
      <c r="CD29" s="209"/>
      <c r="CE29" s="209"/>
      <c r="CF29" s="209"/>
      <c r="CG29" s="209"/>
      <c r="CH29" s="209"/>
      <c r="CI29" s="209"/>
      <c r="CJ29" s="209"/>
      <c r="CK29" s="209"/>
      <c r="CL29" s="209"/>
    </row>
    <row r="30" s="125" customFormat="1" ht="100" hidden="1" customHeight="1" spans="1:90">
      <c r="A30" s="156" t="s">
        <v>58</v>
      </c>
      <c r="B30" s="148" t="s">
        <v>404</v>
      </c>
      <c r="C30" s="148"/>
      <c r="D30" s="148"/>
      <c r="E30" s="149"/>
      <c r="F30" s="149"/>
      <c r="G30" s="149"/>
      <c r="H30" s="149"/>
      <c r="I30" s="149"/>
      <c r="J30" s="148"/>
      <c r="K30" s="174">
        <v>0</v>
      </c>
      <c r="L30" s="174">
        <v>0</v>
      </c>
      <c r="M30" s="174">
        <v>0</v>
      </c>
      <c r="N30" s="174">
        <v>0</v>
      </c>
      <c r="O30" s="174">
        <v>0</v>
      </c>
      <c r="P30" s="174">
        <v>0</v>
      </c>
      <c r="Q30" s="174">
        <v>0</v>
      </c>
      <c r="R30" s="174">
        <v>0</v>
      </c>
      <c r="S30" s="174">
        <v>0</v>
      </c>
      <c r="T30" s="174">
        <v>0</v>
      </c>
      <c r="U30" s="174">
        <v>0</v>
      </c>
      <c r="V30" s="174">
        <v>0</v>
      </c>
      <c r="W30" s="185"/>
      <c r="X30" s="185"/>
      <c r="Y30" s="185"/>
      <c r="Z30" s="185"/>
      <c r="AA30" s="192"/>
      <c r="AB30" s="192"/>
      <c r="AC30" s="192"/>
      <c r="AD30" s="192"/>
      <c r="AE30" s="192"/>
      <c r="AF30" s="192"/>
      <c r="AG30" s="192"/>
      <c r="AH30" s="209"/>
      <c r="AI30" s="209"/>
      <c r="AJ30" s="209"/>
      <c r="AK30" s="209"/>
      <c r="AL30" s="209"/>
      <c r="AM30" s="209"/>
      <c r="AN30" s="209"/>
      <c r="AO30" s="209"/>
      <c r="AP30" s="209"/>
      <c r="AQ30" s="209"/>
      <c r="AR30" s="209"/>
      <c r="AS30" s="209"/>
      <c r="AT30" s="209"/>
      <c r="AU30" s="209"/>
      <c r="AV30" s="209"/>
      <c r="AW30" s="209"/>
      <c r="AX30" s="209"/>
      <c r="AY30" s="209"/>
      <c r="AZ30" s="209"/>
      <c r="BA30" s="209"/>
      <c r="BB30" s="209"/>
      <c r="BC30" s="209"/>
      <c r="BD30" s="209"/>
      <c r="BE30" s="209"/>
      <c r="BF30" s="209"/>
      <c r="BG30" s="209"/>
      <c r="BH30" s="209"/>
      <c r="BI30" s="209"/>
      <c r="BJ30" s="209"/>
      <c r="BK30" s="209"/>
      <c r="BL30" s="209"/>
      <c r="BM30" s="209"/>
      <c r="BN30" s="209"/>
      <c r="BO30" s="209"/>
      <c r="BP30" s="209"/>
      <c r="BQ30" s="209"/>
      <c r="BR30" s="209"/>
      <c r="BS30" s="209"/>
      <c r="BT30" s="209"/>
      <c r="BU30" s="209"/>
      <c r="BV30" s="209"/>
      <c r="BW30" s="209"/>
      <c r="BX30" s="209"/>
      <c r="BY30" s="209"/>
      <c r="BZ30" s="209"/>
      <c r="CA30" s="209"/>
      <c r="CB30" s="209"/>
      <c r="CC30" s="209"/>
      <c r="CD30" s="209"/>
      <c r="CE30" s="209"/>
      <c r="CF30" s="209"/>
      <c r="CG30" s="209"/>
      <c r="CH30" s="209"/>
      <c r="CI30" s="209"/>
      <c r="CJ30" s="209"/>
      <c r="CK30" s="209"/>
      <c r="CL30" s="209"/>
    </row>
    <row r="31" s="125" customFormat="1" ht="100" hidden="1" customHeight="1" spans="1:90">
      <c r="A31" s="156" t="s">
        <v>41</v>
      </c>
      <c r="B31" s="148" t="s">
        <v>104</v>
      </c>
      <c r="C31" s="148"/>
      <c r="D31" s="148"/>
      <c r="E31" s="149"/>
      <c r="F31" s="149"/>
      <c r="G31" s="149"/>
      <c r="H31" s="149"/>
      <c r="I31" s="149"/>
      <c r="J31" s="148"/>
      <c r="K31" s="174">
        <v>1300</v>
      </c>
      <c r="L31" s="174">
        <v>1012</v>
      </c>
      <c r="M31" s="174">
        <v>3527</v>
      </c>
      <c r="N31" s="174">
        <v>650</v>
      </c>
      <c r="O31" s="174">
        <v>650</v>
      </c>
      <c r="P31" s="174">
        <v>0</v>
      </c>
      <c r="Q31" s="174">
        <v>0</v>
      </c>
      <c r="R31" s="174">
        <v>0</v>
      </c>
      <c r="S31" s="174">
        <v>0</v>
      </c>
      <c r="T31" s="174">
        <v>0</v>
      </c>
      <c r="U31" s="174">
        <v>0</v>
      </c>
      <c r="V31" s="174">
        <v>0</v>
      </c>
      <c r="W31" s="185"/>
      <c r="X31" s="185"/>
      <c r="Y31" s="185"/>
      <c r="Z31" s="185"/>
      <c r="AA31" s="192"/>
      <c r="AB31" s="192"/>
      <c r="AC31" s="192"/>
      <c r="AD31" s="192"/>
      <c r="AE31" s="192"/>
      <c r="AF31" s="192"/>
      <c r="AG31" s="192"/>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row>
    <row r="32" s="125" customFormat="1" ht="100" hidden="1" customHeight="1" spans="1:90">
      <c r="A32" s="156" t="s">
        <v>58</v>
      </c>
      <c r="B32" s="148" t="s">
        <v>105</v>
      </c>
      <c r="C32" s="148"/>
      <c r="D32" s="148"/>
      <c r="E32" s="149"/>
      <c r="F32" s="149"/>
      <c r="G32" s="149"/>
      <c r="H32" s="149"/>
      <c r="I32" s="149"/>
      <c r="J32" s="148"/>
      <c r="K32" s="174"/>
      <c r="L32" s="174"/>
      <c r="M32" s="174"/>
      <c r="N32" s="174"/>
      <c r="O32" s="174"/>
      <c r="P32" s="174"/>
      <c r="Q32" s="174"/>
      <c r="R32" s="174"/>
      <c r="S32" s="174"/>
      <c r="T32" s="174"/>
      <c r="U32" s="174"/>
      <c r="V32" s="174"/>
      <c r="W32" s="185"/>
      <c r="X32" s="185"/>
      <c r="Y32" s="185"/>
      <c r="Z32" s="185"/>
      <c r="AA32" s="192"/>
      <c r="AB32" s="192"/>
      <c r="AC32" s="192"/>
      <c r="AD32" s="192"/>
      <c r="AE32" s="192"/>
      <c r="AF32" s="192"/>
      <c r="AG32" s="192"/>
      <c r="AH32" s="209"/>
      <c r="AI32" s="209"/>
      <c r="AJ32" s="209"/>
      <c r="AK32" s="209"/>
      <c r="AL32" s="209"/>
      <c r="AM32" s="209"/>
      <c r="AN32" s="209"/>
      <c r="AO32" s="209"/>
      <c r="AP32" s="209"/>
      <c r="AQ32" s="209"/>
      <c r="AR32" s="209"/>
      <c r="AS32" s="209"/>
      <c r="AT32" s="209"/>
      <c r="AU32" s="209"/>
      <c r="AV32" s="209"/>
      <c r="AW32" s="209"/>
      <c r="AX32" s="209"/>
      <c r="AY32" s="209"/>
      <c r="AZ32" s="209"/>
      <c r="BA32" s="209"/>
      <c r="BB32" s="209"/>
      <c r="BC32" s="209"/>
      <c r="BD32" s="209"/>
      <c r="BE32" s="209"/>
      <c r="BF32" s="209"/>
      <c r="BG32" s="209"/>
      <c r="BH32" s="209"/>
      <c r="BI32" s="209"/>
      <c r="BJ32" s="209"/>
      <c r="BK32" s="209"/>
      <c r="BL32" s="209"/>
      <c r="BM32" s="209"/>
      <c r="BN32" s="209"/>
      <c r="BO32" s="209"/>
      <c r="BP32" s="209"/>
      <c r="BQ32" s="209"/>
      <c r="BR32" s="209"/>
      <c r="BS32" s="209"/>
      <c r="BT32" s="209"/>
      <c r="BU32" s="209"/>
      <c r="BV32" s="209"/>
      <c r="BW32" s="209"/>
      <c r="BX32" s="209"/>
      <c r="BY32" s="209"/>
      <c r="BZ32" s="209"/>
      <c r="CA32" s="209"/>
      <c r="CB32" s="209"/>
      <c r="CC32" s="209"/>
      <c r="CD32" s="209"/>
      <c r="CE32" s="209"/>
      <c r="CF32" s="209"/>
      <c r="CG32" s="209"/>
      <c r="CH32" s="209"/>
      <c r="CI32" s="209"/>
      <c r="CJ32" s="209"/>
      <c r="CK32" s="209"/>
      <c r="CL32" s="209"/>
    </row>
    <row r="33" s="125" customFormat="1" ht="100" hidden="1" customHeight="1" spans="1:90">
      <c r="A33" s="156" t="s">
        <v>58</v>
      </c>
      <c r="B33" s="148" t="s">
        <v>106</v>
      </c>
      <c r="C33" s="148"/>
      <c r="D33" s="148"/>
      <c r="E33" s="149"/>
      <c r="F33" s="149"/>
      <c r="G33" s="149"/>
      <c r="H33" s="149"/>
      <c r="I33" s="149"/>
      <c r="J33" s="148"/>
      <c r="K33" s="174">
        <v>1300</v>
      </c>
      <c r="L33" s="174">
        <v>1012</v>
      </c>
      <c r="M33" s="174">
        <v>3527</v>
      </c>
      <c r="N33" s="174">
        <v>650</v>
      </c>
      <c r="O33" s="174">
        <v>650</v>
      </c>
      <c r="P33" s="174">
        <v>0</v>
      </c>
      <c r="Q33" s="174">
        <v>0</v>
      </c>
      <c r="R33" s="174">
        <v>0</v>
      </c>
      <c r="S33" s="174">
        <v>0</v>
      </c>
      <c r="T33" s="174">
        <v>0</v>
      </c>
      <c r="U33" s="174">
        <v>0</v>
      </c>
      <c r="V33" s="174">
        <v>0</v>
      </c>
      <c r="W33" s="185"/>
      <c r="X33" s="185"/>
      <c r="Y33" s="185"/>
      <c r="Z33" s="185"/>
      <c r="AA33" s="192"/>
      <c r="AB33" s="192"/>
      <c r="AC33" s="192"/>
      <c r="AD33" s="192"/>
      <c r="AE33" s="192"/>
      <c r="AF33" s="192"/>
      <c r="AG33" s="192"/>
      <c r="AH33" s="209"/>
      <c r="AI33" s="209"/>
      <c r="AJ33" s="209"/>
      <c r="AK33" s="209"/>
      <c r="AL33" s="209"/>
      <c r="AM33" s="209"/>
      <c r="AN33" s="209"/>
      <c r="AO33" s="209"/>
      <c r="AP33" s="209"/>
      <c r="AQ33" s="209"/>
      <c r="AR33" s="209"/>
      <c r="AS33" s="209"/>
      <c r="AT33" s="209"/>
      <c r="AU33" s="209"/>
      <c r="AV33" s="209"/>
      <c r="AW33" s="209"/>
      <c r="AX33" s="209"/>
      <c r="AY33" s="209"/>
      <c r="AZ33" s="209"/>
      <c r="BA33" s="209"/>
      <c r="BB33" s="209"/>
      <c r="BC33" s="209"/>
      <c r="BD33" s="209"/>
      <c r="BE33" s="209"/>
      <c r="BF33" s="209"/>
      <c r="BG33" s="209"/>
      <c r="BH33" s="209"/>
      <c r="BI33" s="209"/>
      <c r="BJ33" s="209"/>
      <c r="BK33" s="209"/>
      <c r="BL33" s="209"/>
      <c r="BM33" s="209"/>
      <c r="BN33" s="209"/>
      <c r="BO33" s="209"/>
      <c r="BP33" s="209"/>
      <c r="BQ33" s="209"/>
      <c r="BR33" s="209"/>
      <c r="BS33" s="209"/>
      <c r="BT33" s="209"/>
      <c r="BU33" s="209"/>
      <c r="BV33" s="209"/>
      <c r="BW33" s="209"/>
      <c r="BX33" s="209"/>
      <c r="BY33" s="209"/>
      <c r="BZ33" s="209"/>
      <c r="CA33" s="209"/>
      <c r="CB33" s="209"/>
      <c r="CC33" s="209"/>
      <c r="CD33" s="209"/>
      <c r="CE33" s="209"/>
      <c r="CF33" s="209"/>
      <c r="CG33" s="209"/>
      <c r="CH33" s="209"/>
      <c r="CI33" s="209"/>
      <c r="CJ33" s="209"/>
      <c r="CK33" s="209"/>
      <c r="CL33" s="209"/>
    </row>
    <row r="34" s="124" customFormat="1" ht="409" customHeight="1" spans="1:91">
      <c r="A34" s="151">
        <v>10</v>
      </c>
      <c r="B34" s="152" t="s">
        <v>107</v>
      </c>
      <c r="C34" s="161">
        <v>2025</v>
      </c>
      <c r="D34" s="153" t="s">
        <v>108</v>
      </c>
      <c r="E34" s="154" t="s">
        <v>40</v>
      </c>
      <c r="F34" s="154" t="s">
        <v>109</v>
      </c>
      <c r="G34" s="154" t="s">
        <v>47</v>
      </c>
      <c r="H34" s="154" t="s">
        <v>110</v>
      </c>
      <c r="I34" s="154" t="s">
        <v>111</v>
      </c>
      <c r="J34" s="153" t="s">
        <v>309</v>
      </c>
      <c r="K34" s="154">
        <v>600</v>
      </c>
      <c r="L34" s="152">
        <v>336</v>
      </c>
      <c r="M34" s="152">
        <v>1251</v>
      </c>
      <c r="N34" s="154">
        <v>300</v>
      </c>
      <c r="O34" s="152">
        <v>300</v>
      </c>
      <c r="P34" s="152"/>
      <c r="Q34" s="152"/>
      <c r="R34" s="152"/>
      <c r="S34" s="152"/>
      <c r="T34" s="152"/>
      <c r="U34" s="152"/>
      <c r="V34" s="152"/>
      <c r="W34" s="153" t="s">
        <v>113</v>
      </c>
      <c r="X34" s="154" t="s">
        <v>114</v>
      </c>
      <c r="Y34" s="154" t="s">
        <v>72</v>
      </c>
      <c r="Z34" s="152" t="s">
        <v>54</v>
      </c>
      <c r="AA34" s="152" t="s">
        <v>55</v>
      </c>
      <c r="AB34" s="167" t="s">
        <v>310</v>
      </c>
      <c r="AC34" s="255" t="s">
        <v>391</v>
      </c>
      <c r="AD34" s="175" t="s">
        <v>402</v>
      </c>
      <c r="AE34" s="152" t="s">
        <v>403</v>
      </c>
      <c r="AF34" s="224" t="s">
        <v>367</v>
      </c>
      <c r="AH34" s="134"/>
      <c r="AI34" s="134"/>
      <c r="AJ34" s="134"/>
      <c r="AK34" s="134"/>
      <c r="AL34" s="134"/>
      <c r="AM34" s="134"/>
      <c r="AN34" s="134"/>
      <c r="AO34" s="134"/>
      <c r="AP34" s="134"/>
      <c r="AQ34" s="134"/>
      <c r="AR34" s="134"/>
      <c r="AS34" s="134"/>
      <c r="AT34" s="134"/>
      <c r="AU34" s="134"/>
      <c r="AV34" s="134"/>
      <c r="AW34" s="134"/>
      <c r="AX34" s="134"/>
      <c r="AY34" s="134"/>
      <c r="AZ34" s="134"/>
      <c r="BA34" s="134"/>
      <c r="BB34" s="134"/>
      <c r="BC34" s="134"/>
      <c r="BD34" s="134"/>
      <c r="BE34" s="134"/>
      <c r="BF34" s="134"/>
      <c r="BG34" s="134"/>
      <c r="BH34" s="134"/>
      <c r="BI34" s="134"/>
      <c r="BJ34" s="134"/>
      <c r="BK34" s="134"/>
      <c r="BL34" s="134"/>
      <c r="BM34" s="134"/>
      <c r="BN34" s="134"/>
      <c r="BO34" s="134"/>
      <c r="BP34" s="134"/>
      <c r="BQ34" s="134"/>
      <c r="BR34" s="134"/>
      <c r="BS34" s="134"/>
      <c r="BT34" s="134"/>
      <c r="BU34" s="134"/>
      <c r="BV34" s="134"/>
      <c r="BW34" s="134"/>
      <c r="BX34" s="134"/>
      <c r="BY34" s="134"/>
      <c r="BZ34" s="134"/>
      <c r="CA34" s="134"/>
      <c r="CB34" s="134"/>
      <c r="CC34" s="134"/>
      <c r="CD34" s="134"/>
      <c r="CE34" s="134"/>
      <c r="CF34" s="134"/>
      <c r="CG34" s="134"/>
      <c r="CH34" s="134"/>
      <c r="CI34" s="134"/>
      <c r="CJ34" s="134"/>
      <c r="CK34" s="134"/>
      <c r="CL34" s="134"/>
      <c r="CM34" s="213"/>
    </row>
    <row r="35" s="124" customFormat="1" ht="312" customHeight="1" spans="1:91">
      <c r="A35" s="151">
        <v>11</v>
      </c>
      <c r="B35" s="152" t="s">
        <v>392</v>
      </c>
      <c r="C35" s="241">
        <v>2025</v>
      </c>
      <c r="D35" s="241" t="s">
        <v>393</v>
      </c>
      <c r="E35" s="154" t="s">
        <v>40</v>
      </c>
      <c r="F35" s="154" t="s">
        <v>46</v>
      </c>
      <c r="G35" s="152" t="s">
        <v>47</v>
      </c>
      <c r="H35" s="242" t="s">
        <v>315</v>
      </c>
      <c r="I35" s="242" t="s">
        <v>70</v>
      </c>
      <c r="J35" s="241" t="s">
        <v>394</v>
      </c>
      <c r="K35" s="248">
        <v>400</v>
      </c>
      <c r="L35" s="248">
        <v>338</v>
      </c>
      <c r="M35" s="248">
        <v>1138</v>
      </c>
      <c r="N35" s="248">
        <v>190</v>
      </c>
      <c r="O35" s="248">
        <v>190</v>
      </c>
      <c r="P35" s="248"/>
      <c r="Q35" s="248"/>
      <c r="R35" s="248"/>
      <c r="S35" s="248"/>
      <c r="T35" s="248"/>
      <c r="U35" s="248"/>
      <c r="V35" s="248"/>
      <c r="W35" s="254" t="s">
        <v>317</v>
      </c>
      <c r="X35" s="254" t="s">
        <v>318</v>
      </c>
      <c r="Y35" s="254" t="s">
        <v>72</v>
      </c>
      <c r="Z35" s="152" t="s">
        <v>54</v>
      </c>
      <c r="AA35" s="152" t="s">
        <v>55</v>
      </c>
      <c r="AB35" s="167" t="s">
        <v>395</v>
      </c>
      <c r="AC35" s="167" t="s">
        <v>396</v>
      </c>
      <c r="AD35" s="175" t="s">
        <v>402</v>
      </c>
      <c r="AE35" s="152" t="s">
        <v>403</v>
      </c>
      <c r="AF35" s="152" t="s">
        <v>367</v>
      </c>
      <c r="AG35" s="204"/>
      <c r="AH35" s="134"/>
      <c r="AI35" s="134"/>
      <c r="AJ35" s="134"/>
      <c r="AK35" s="134"/>
      <c r="AL35" s="134"/>
      <c r="AM35" s="134"/>
      <c r="AN35" s="134"/>
      <c r="AO35" s="134"/>
      <c r="AP35" s="134"/>
      <c r="AQ35" s="134"/>
      <c r="AR35" s="134"/>
      <c r="AS35" s="134"/>
      <c r="AT35" s="134"/>
      <c r="AU35" s="134"/>
      <c r="AV35" s="134"/>
      <c r="AW35" s="134"/>
      <c r="AX35" s="134"/>
      <c r="AY35" s="134"/>
      <c r="AZ35" s="134"/>
      <c r="BA35" s="134"/>
      <c r="BB35" s="134"/>
      <c r="BC35" s="134"/>
      <c r="BD35" s="134"/>
      <c r="BE35" s="134"/>
      <c r="BF35" s="134"/>
      <c r="BG35" s="134"/>
      <c r="BH35" s="134"/>
      <c r="BI35" s="134"/>
      <c r="BJ35" s="134"/>
      <c r="BK35" s="134"/>
      <c r="BL35" s="134"/>
      <c r="BM35" s="134"/>
      <c r="BN35" s="134"/>
      <c r="BO35" s="134"/>
      <c r="BP35" s="134"/>
      <c r="BQ35" s="134"/>
      <c r="BR35" s="134"/>
      <c r="BS35" s="134"/>
      <c r="BT35" s="134"/>
      <c r="BU35" s="134"/>
      <c r="BV35" s="134"/>
      <c r="BW35" s="134"/>
      <c r="BX35" s="134"/>
      <c r="BY35" s="134"/>
      <c r="BZ35" s="134"/>
      <c r="CA35" s="134"/>
      <c r="CB35" s="134"/>
      <c r="CC35" s="134"/>
      <c r="CD35" s="134"/>
      <c r="CE35" s="134"/>
      <c r="CF35" s="134"/>
      <c r="CG35" s="134"/>
      <c r="CH35" s="134"/>
      <c r="CI35" s="134"/>
      <c r="CJ35" s="134"/>
      <c r="CK35" s="134"/>
      <c r="CL35" s="134"/>
      <c r="CM35" s="213"/>
    </row>
    <row r="36" s="121" customFormat="1" ht="346" customHeight="1" spans="1:91">
      <c r="A36" s="151">
        <v>12</v>
      </c>
      <c r="B36" s="152" t="s">
        <v>313</v>
      </c>
      <c r="C36" s="153">
        <v>2025</v>
      </c>
      <c r="D36" s="153" t="s">
        <v>314</v>
      </c>
      <c r="E36" s="154" t="s">
        <v>40</v>
      </c>
      <c r="F36" s="154" t="s">
        <v>46</v>
      </c>
      <c r="G36" s="152" t="s">
        <v>47</v>
      </c>
      <c r="H36" s="154" t="s">
        <v>315</v>
      </c>
      <c r="I36" s="154" t="s">
        <v>70</v>
      </c>
      <c r="J36" s="153" t="s">
        <v>397</v>
      </c>
      <c r="K36" s="175">
        <v>300</v>
      </c>
      <c r="L36" s="175">
        <v>338</v>
      </c>
      <c r="M36" s="175">
        <v>1138</v>
      </c>
      <c r="N36" s="175">
        <v>160</v>
      </c>
      <c r="O36" s="175">
        <v>160</v>
      </c>
      <c r="P36" s="175"/>
      <c r="Q36" s="175"/>
      <c r="R36" s="175"/>
      <c r="S36" s="175"/>
      <c r="T36" s="175"/>
      <c r="U36" s="175"/>
      <c r="V36" s="175"/>
      <c r="W36" s="152" t="s">
        <v>317</v>
      </c>
      <c r="X36" s="152" t="s">
        <v>318</v>
      </c>
      <c r="Y36" s="152" t="s">
        <v>72</v>
      </c>
      <c r="Z36" s="152" t="s">
        <v>54</v>
      </c>
      <c r="AA36" s="152" t="s">
        <v>55</v>
      </c>
      <c r="AB36" s="167" t="s">
        <v>395</v>
      </c>
      <c r="AC36" s="167" t="s">
        <v>396</v>
      </c>
      <c r="AD36" s="175" t="s">
        <v>402</v>
      </c>
      <c r="AE36" s="152" t="s">
        <v>403</v>
      </c>
      <c r="AF36" s="152" t="s">
        <v>367</v>
      </c>
      <c r="AG36" s="204"/>
      <c r="AH36" s="205"/>
      <c r="AI36" s="205"/>
      <c r="AJ36" s="205"/>
      <c r="AK36" s="205"/>
      <c r="AL36" s="205"/>
      <c r="AM36" s="205"/>
      <c r="AN36" s="205"/>
      <c r="AO36" s="205"/>
      <c r="AP36" s="205"/>
      <c r="AQ36" s="205"/>
      <c r="AR36" s="205"/>
      <c r="AS36" s="205"/>
      <c r="AT36" s="205"/>
      <c r="AU36" s="205"/>
      <c r="AV36" s="205"/>
      <c r="AW36" s="205"/>
      <c r="AX36" s="205"/>
      <c r="AY36" s="205"/>
      <c r="AZ36" s="205"/>
      <c r="BA36" s="205"/>
      <c r="BB36" s="205"/>
      <c r="BC36" s="205"/>
      <c r="BD36" s="205"/>
      <c r="BE36" s="205"/>
      <c r="BF36" s="205"/>
      <c r="BG36" s="205"/>
      <c r="BH36" s="205"/>
      <c r="BI36" s="205"/>
      <c r="BJ36" s="205"/>
      <c r="BK36" s="205"/>
      <c r="BL36" s="205"/>
      <c r="BM36" s="205"/>
      <c r="BN36" s="205"/>
      <c r="BO36" s="205"/>
      <c r="BP36" s="205"/>
      <c r="BQ36" s="205"/>
      <c r="BR36" s="205"/>
      <c r="BS36" s="205"/>
      <c r="BT36" s="205"/>
      <c r="BU36" s="205"/>
      <c r="BV36" s="205"/>
      <c r="BW36" s="205"/>
      <c r="BX36" s="205"/>
      <c r="BY36" s="205"/>
      <c r="BZ36" s="205"/>
      <c r="CA36" s="205"/>
      <c r="CB36" s="205"/>
      <c r="CC36" s="205"/>
      <c r="CD36" s="205"/>
      <c r="CE36" s="205"/>
      <c r="CF36" s="205"/>
      <c r="CG36" s="205"/>
      <c r="CH36" s="205"/>
      <c r="CI36" s="205"/>
      <c r="CJ36" s="205"/>
      <c r="CK36" s="205"/>
      <c r="CL36" s="205"/>
      <c r="CM36" s="211"/>
    </row>
    <row r="37" s="125" customFormat="1" ht="100" hidden="1" customHeight="1" spans="1:90">
      <c r="A37" s="156" t="s">
        <v>58</v>
      </c>
      <c r="B37" s="148" t="s">
        <v>117</v>
      </c>
      <c r="C37" s="148"/>
      <c r="D37" s="148"/>
      <c r="E37" s="149"/>
      <c r="F37" s="149"/>
      <c r="G37" s="149"/>
      <c r="H37" s="149"/>
      <c r="I37" s="149"/>
      <c r="J37" s="148"/>
      <c r="K37" s="174"/>
      <c r="L37" s="174"/>
      <c r="M37" s="174"/>
      <c r="N37" s="174"/>
      <c r="O37" s="174"/>
      <c r="P37" s="174"/>
      <c r="Q37" s="174"/>
      <c r="R37" s="174"/>
      <c r="S37" s="174"/>
      <c r="T37" s="174"/>
      <c r="U37" s="174"/>
      <c r="V37" s="174"/>
      <c r="W37" s="183"/>
      <c r="X37" s="185"/>
      <c r="Y37" s="183"/>
      <c r="Z37" s="185"/>
      <c r="AA37" s="192"/>
      <c r="AB37" s="188"/>
      <c r="AC37" s="188"/>
      <c r="AD37" s="188"/>
      <c r="AE37" s="188"/>
      <c r="AF37" s="188"/>
      <c r="AG37" s="192"/>
      <c r="AH37" s="209"/>
      <c r="AI37" s="209"/>
      <c r="AJ37" s="209"/>
      <c r="AK37" s="209"/>
      <c r="AL37" s="209"/>
      <c r="AM37" s="209"/>
      <c r="AN37" s="209"/>
      <c r="AO37" s="209"/>
      <c r="AP37" s="209"/>
      <c r="AQ37" s="209"/>
      <c r="AR37" s="209"/>
      <c r="AS37" s="209"/>
      <c r="AT37" s="209"/>
      <c r="AU37" s="209"/>
      <c r="AV37" s="209"/>
      <c r="AW37" s="209"/>
      <c r="AX37" s="209"/>
      <c r="AY37" s="209"/>
      <c r="AZ37" s="209"/>
      <c r="BA37" s="209"/>
      <c r="BB37" s="209"/>
      <c r="BC37" s="209"/>
      <c r="BD37" s="209"/>
      <c r="BE37" s="209"/>
      <c r="BF37" s="209"/>
      <c r="BG37" s="209"/>
      <c r="BH37" s="209"/>
      <c r="BI37" s="209"/>
      <c r="BJ37" s="209"/>
      <c r="BK37" s="209"/>
      <c r="BL37" s="209"/>
      <c r="BM37" s="209"/>
      <c r="BN37" s="209"/>
      <c r="BO37" s="209"/>
      <c r="BP37" s="209"/>
      <c r="BQ37" s="209"/>
      <c r="BR37" s="209"/>
      <c r="BS37" s="209"/>
      <c r="BT37" s="209"/>
      <c r="BU37" s="209"/>
      <c r="BV37" s="209"/>
      <c r="BW37" s="209"/>
      <c r="BX37" s="209"/>
      <c r="BY37" s="209"/>
      <c r="BZ37" s="209"/>
      <c r="CA37" s="209"/>
      <c r="CB37" s="209"/>
      <c r="CC37" s="209"/>
      <c r="CD37" s="209"/>
      <c r="CE37" s="209"/>
      <c r="CF37" s="209"/>
      <c r="CG37" s="209"/>
      <c r="CH37" s="209"/>
      <c r="CI37" s="209"/>
      <c r="CJ37" s="209"/>
      <c r="CK37" s="209"/>
      <c r="CL37" s="209"/>
    </row>
    <row r="38" s="122" customFormat="1" ht="100" hidden="1" customHeight="1" spans="1:90">
      <c r="A38" s="156" t="s">
        <v>58</v>
      </c>
      <c r="B38" s="148" t="s">
        <v>118</v>
      </c>
      <c r="C38" s="148"/>
      <c r="D38" s="148"/>
      <c r="E38" s="149"/>
      <c r="F38" s="149"/>
      <c r="G38" s="149"/>
      <c r="H38" s="149"/>
      <c r="I38" s="149"/>
      <c r="J38" s="148"/>
      <c r="K38" s="178"/>
      <c r="L38" s="178"/>
      <c r="M38" s="178"/>
      <c r="N38" s="178"/>
      <c r="O38" s="178"/>
      <c r="P38" s="178"/>
      <c r="Q38" s="178"/>
      <c r="R38" s="178"/>
      <c r="S38" s="178"/>
      <c r="T38" s="178"/>
      <c r="U38" s="178"/>
      <c r="V38" s="178"/>
      <c r="W38" s="184"/>
      <c r="X38" s="184"/>
      <c r="Y38" s="184"/>
      <c r="Z38" s="184"/>
      <c r="AA38" s="190"/>
      <c r="AB38" s="190"/>
      <c r="AC38" s="190"/>
      <c r="AD38" s="190"/>
      <c r="AE38" s="190"/>
      <c r="AF38" s="190"/>
      <c r="AG38" s="190"/>
      <c r="AH38" s="206"/>
      <c r="AI38" s="206"/>
      <c r="AJ38" s="206"/>
      <c r="AK38" s="206"/>
      <c r="AL38" s="206"/>
      <c r="AM38" s="206"/>
      <c r="AN38" s="206"/>
      <c r="AO38" s="206"/>
      <c r="AP38" s="206"/>
      <c r="AQ38" s="206"/>
      <c r="AR38" s="206"/>
      <c r="AS38" s="206"/>
      <c r="AT38" s="206"/>
      <c r="AU38" s="206"/>
      <c r="AV38" s="206"/>
      <c r="AW38" s="206"/>
      <c r="AX38" s="206"/>
      <c r="AY38" s="206"/>
      <c r="AZ38" s="206"/>
      <c r="BA38" s="206"/>
      <c r="BB38" s="206"/>
      <c r="BC38" s="206"/>
      <c r="BD38" s="206"/>
      <c r="BE38" s="206"/>
      <c r="BF38" s="206"/>
      <c r="BG38" s="206"/>
      <c r="BH38" s="206"/>
      <c r="BI38" s="206"/>
      <c r="BJ38" s="206"/>
      <c r="BK38" s="206"/>
      <c r="BL38" s="206"/>
      <c r="BM38" s="206"/>
      <c r="BN38" s="206"/>
      <c r="BO38" s="206"/>
      <c r="BP38" s="206"/>
      <c r="BQ38" s="206"/>
      <c r="BR38" s="206"/>
      <c r="BS38" s="206"/>
      <c r="BT38" s="206"/>
      <c r="BU38" s="206"/>
      <c r="BV38" s="206"/>
      <c r="BW38" s="206"/>
      <c r="BX38" s="206"/>
      <c r="BY38" s="206"/>
      <c r="BZ38" s="206"/>
      <c r="CA38" s="206"/>
      <c r="CB38" s="206"/>
      <c r="CC38" s="206"/>
      <c r="CD38" s="206"/>
      <c r="CE38" s="206"/>
      <c r="CF38" s="206"/>
      <c r="CG38" s="206"/>
      <c r="CH38" s="206"/>
      <c r="CI38" s="206"/>
      <c r="CJ38" s="206"/>
      <c r="CK38" s="206"/>
      <c r="CL38" s="206"/>
    </row>
    <row r="39" s="122" customFormat="1" ht="100" hidden="1" customHeight="1" spans="1:90">
      <c r="A39" s="156" t="s">
        <v>41</v>
      </c>
      <c r="B39" s="148" t="s">
        <v>119</v>
      </c>
      <c r="C39" s="148"/>
      <c r="D39" s="148"/>
      <c r="E39" s="149"/>
      <c r="F39" s="149"/>
      <c r="G39" s="149"/>
      <c r="H39" s="149"/>
      <c r="I39" s="149"/>
      <c r="J39" s="148"/>
      <c r="K39" s="178">
        <v>34.394</v>
      </c>
      <c r="L39" s="178">
        <v>299</v>
      </c>
      <c r="M39" s="178">
        <v>1094</v>
      </c>
      <c r="N39" s="178">
        <v>1660</v>
      </c>
      <c r="O39" s="178">
        <v>1100</v>
      </c>
      <c r="P39" s="178">
        <v>560</v>
      </c>
      <c r="Q39" s="178">
        <v>0</v>
      </c>
      <c r="R39" s="178">
        <v>0</v>
      </c>
      <c r="S39" s="178">
        <v>0</v>
      </c>
      <c r="T39" s="178">
        <v>0</v>
      </c>
      <c r="U39" s="178">
        <v>0</v>
      </c>
      <c r="V39" s="178">
        <v>0</v>
      </c>
      <c r="W39" s="184"/>
      <c r="X39" s="184"/>
      <c r="Y39" s="184"/>
      <c r="Z39" s="184"/>
      <c r="AA39" s="190"/>
      <c r="AB39" s="190"/>
      <c r="AC39" s="190"/>
      <c r="AD39" s="190"/>
      <c r="AE39" s="190"/>
      <c r="AF39" s="190"/>
      <c r="AG39" s="190"/>
      <c r="AH39" s="206"/>
      <c r="AI39" s="206"/>
      <c r="AJ39" s="206"/>
      <c r="AK39" s="206"/>
      <c r="AL39" s="206"/>
      <c r="AM39" s="206"/>
      <c r="AN39" s="206"/>
      <c r="AO39" s="206"/>
      <c r="AP39" s="206"/>
      <c r="AQ39" s="206"/>
      <c r="AR39" s="206"/>
      <c r="AS39" s="206"/>
      <c r="AT39" s="206"/>
      <c r="AU39" s="206"/>
      <c r="AV39" s="206"/>
      <c r="AW39" s="206"/>
      <c r="AX39" s="206"/>
      <c r="AY39" s="206"/>
      <c r="AZ39" s="206"/>
      <c r="BA39" s="206"/>
      <c r="BB39" s="206"/>
      <c r="BC39" s="206"/>
      <c r="BD39" s="206"/>
      <c r="BE39" s="206"/>
      <c r="BF39" s="206"/>
      <c r="BG39" s="206"/>
      <c r="BH39" s="206"/>
      <c r="BI39" s="206"/>
      <c r="BJ39" s="206"/>
      <c r="BK39" s="206"/>
      <c r="BL39" s="206"/>
      <c r="BM39" s="206"/>
      <c r="BN39" s="206"/>
      <c r="BO39" s="206"/>
      <c r="BP39" s="206"/>
      <c r="BQ39" s="206"/>
      <c r="BR39" s="206"/>
      <c r="BS39" s="206"/>
      <c r="BT39" s="206"/>
      <c r="BU39" s="206"/>
      <c r="BV39" s="206"/>
      <c r="BW39" s="206"/>
      <c r="BX39" s="206"/>
      <c r="BY39" s="206"/>
      <c r="BZ39" s="206"/>
      <c r="CA39" s="206"/>
      <c r="CB39" s="206"/>
      <c r="CC39" s="206"/>
      <c r="CD39" s="206"/>
      <c r="CE39" s="206"/>
      <c r="CF39" s="206"/>
      <c r="CG39" s="206"/>
      <c r="CH39" s="206"/>
      <c r="CI39" s="206"/>
      <c r="CJ39" s="206"/>
      <c r="CK39" s="206"/>
      <c r="CL39" s="206"/>
    </row>
    <row r="40" s="122" customFormat="1" ht="100" hidden="1" customHeight="1" spans="1:90">
      <c r="A40" s="156" t="s">
        <v>58</v>
      </c>
      <c r="B40" s="148" t="s">
        <v>120</v>
      </c>
      <c r="C40" s="148"/>
      <c r="D40" s="148"/>
      <c r="E40" s="149"/>
      <c r="F40" s="149"/>
      <c r="G40" s="149"/>
      <c r="H40" s="149"/>
      <c r="I40" s="149"/>
      <c r="J40" s="148"/>
      <c r="K40" s="178">
        <v>34.394</v>
      </c>
      <c r="L40" s="178">
        <v>299</v>
      </c>
      <c r="M40" s="178">
        <v>1094</v>
      </c>
      <c r="N40" s="178">
        <v>1660</v>
      </c>
      <c r="O40" s="178">
        <v>1100</v>
      </c>
      <c r="P40" s="178">
        <v>560</v>
      </c>
      <c r="Q40" s="178">
        <v>0</v>
      </c>
      <c r="R40" s="178">
        <v>0</v>
      </c>
      <c r="S40" s="178">
        <v>0</v>
      </c>
      <c r="T40" s="178">
        <v>0</v>
      </c>
      <c r="U40" s="178">
        <v>0</v>
      </c>
      <c r="V40" s="178">
        <v>0</v>
      </c>
      <c r="W40" s="184"/>
      <c r="X40" s="184"/>
      <c r="Y40" s="184"/>
      <c r="Z40" s="184"/>
      <c r="AA40" s="190"/>
      <c r="AB40" s="190"/>
      <c r="AC40" s="190"/>
      <c r="AD40" s="190"/>
      <c r="AE40" s="190"/>
      <c r="AF40" s="190"/>
      <c r="AG40" s="190"/>
      <c r="AH40" s="206"/>
      <c r="AI40" s="206"/>
      <c r="AJ40" s="206"/>
      <c r="AK40" s="206"/>
      <c r="AL40" s="206"/>
      <c r="AM40" s="206"/>
      <c r="AN40" s="206"/>
      <c r="AO40" s="206"/>
      <c r="AP40" s="206"/>
      <c r="AQ40" s="206"/>
      <c r="AR40" s="206"/>
      <c r="AS40" s="206"/>
      <c r="AT40" s="206"/>
      <c r="AU40" s="206"/>
      <c r="AV40" s="206"/>
      <c r="AW40" s="206"/>
      <c r="AX40" s="206"/>
      <c r="AY40" s="206"/>
      <c r="AZ40" s="206"/>
      <c r="BA40" s="206"/>
      <c r="BB40" s="206"/>
      <c r="BC40" s="206"/>
      <c r="BD40" s="206"/>
      <c r="BE40" s="206"/>
      <c r="BF40" s="206"/>
      <c r="BG40" s="206"/>
      <c r="BH40" s="206"/>
      <c r="BI40" s="206"/>
      <c r="BJ40" s="206"/>
      <c r="BK40" s="206"/>
      <c r="BL40" s="206"/>
      <c r="BM40" s="206"/>
      <c r="BN40" s="206"/>
      <c r="BO40" s="206"/>
      <c r="BP40" s="206"/>
      <c r="BQ40" s="206"/>
      <c r="BR40" s="206"/>
      <c r="BS40" s="206"/>
      <c r="BT40" s="206"/>
      <c r="BU40" s="206"/>
      <c r="BV40" s="206"/>
      <c r="BW40" s="206"/>
      <c r="BX40" s="206"/>
      <c r="BY40" s="206"/>
      <c r="BZ40" s="206"/>
      <c r="CA40" s="206"/>
      <c r="CB40" s="206"/>
      <c r="CC40" s="206"/>
      <c r="CD40" s="206"/>
      <c r="CE40" s="206"/>
      <c r="CF40" s="206"/>
      <c r="CG40" s="206"/>
      <c r="CH40" s="206"/>
      <c r="CI40" s="206"/>
      <c r="CJ40" s="206"/>
      <c r="CK40" s="206"/>
      <c r="CL40" s="206"/>
    </row>
    <row r="41" s="124" customFormat="1" ht="369" customHeight="1" spans="1:91">
      <c r="A41" s="151">
        <v>13</v>
      </c>
      <c r="B41" s="152" t="s">
        <v>321</v>
      </c>
      <c r="C41" s="152">
        <v>2025</v>
      </c>
      <c r="D41" s="153" t="s">
        <v>322</v>
      </c>
      <c r="E41" s="154" t="s">
        <v>123</v>
      </c>
      <c r="F41" s="154" t="s">
        <v>79</v>
      </c>
      <c r="G41" s="154" t="s">
        <v>47</v>
      </c>
      <c r="H41" s="154" t="s">
        <v>323</v>
      </c>
      <c r="I41" s="154" t="s">
        <v>70</v>
      </c>
      <c r="J41" s="153" t="s">
        <v>324</v>
      </c>
      <c r="K41" s="154">
        <v>13.736</v>
      </c>
      <c r="L41" s="154">
        <v>92</v>
      </c>
      <c r="M41" s="154">
        <v>326</v>
      </c>
      <c r="N41" s="154">
        <v>900</v>
      </c>
      <c r="O41" s="152">
        <v>900</v>
      </c>
      <c r="P41" s="152"/>
      <c r="Q41" s="152"/>
      <c r="R41" s="152"/>
      <c r="S41" s="152"/>
      <c r="T41" s="152"/>
      <c r="U41" s="152"/>
      <c r="V41" s="152"/>
      <c r="W41" s="153" t="s">
        <v>325</v>
      </c>
      <c r="X41" s="152" t="s">
        <v>326</v>
      </c>
      <c r="Y41" s="154" t="s">
        <v>72</v>
      </c>
      <c r="Z41" s="152" t="s">
        <v>54</v>
      </c>
      <c r="AA41" s="152" t="s">
        <v>55</v>
      </c>
      <c r="AB41" s="153" t="s">
        <v>398</v>
      </c>
      <c r="AC41" s="153" t="s">
        <v>328</v>
      </c>
      <c r="AD41" s="175" t="s">
        <v>402</v>
      </c>
      <c r="AE41" s="152" t="s">
        <v>403</v>
      </c>
      <c r="AF41" s="152" t="s">
        <v>367</v>
      </c>
      <c r="AH41" s="134"/>
      <c r="AI41" s="134"/>
      <c r="AJ41" s="134"/>
      <c r="AK41" s="134"/>
      <c r="AL41" s="134"/>
      <c r="AM41" s="134"/>
      <c r="AN41" s="134"/>
      <c r="AO41" s="134"/>
      <c r="AP41" s="134"/>
      <c r="AQ41" s="134"/>
      <c r="AR41" s="134"/>
      <c r="AS41" s="134"/>
      <c r="AT41" s="134"/>
      <c r="AU41" s="134"/>
      <c r="AV41" s="134"/>
      <c r="AW41" s="134"/>
      <c r="AX41" s="134"/>
      <c r="AY41" s="134"/>
      <c r="AZ41" s="134"/>
      <c r="BA41" s="134"/>
      <c r="BB41" s="134"/>
      <c r="BC41" s="134"/>
      <c r="BD41" s="134"/>
      <c r="BE41" s="134"/>
      <c r="BF41" s="134"/>
      <c r="BG41" s="134"/>
      <c r="BH41" s="134"/>
      <c r="BI41" s="134"/>
      <c r="BJ41" s="134"/>
      <c r="BK41" s="134"/>
      <c r="BL41" s="134"/>
      <c r="BM41" s="134"/>
      <c r="BN41" s="134"/>
      <c r="BO41" s="134"/>
      <c r="BP41" s="134"/>
      <c r="BQ41" s="134"/>
      <c r="BR41" s="134"/>
      <c r="BS41" s="134"/>
      <c r="BT41" s="134"/>
      <c r="BU41" s="134"/>
      <c r="BV41" s="134"/>
      <c r="BW41" s="134"/>
      <c r="BX41" s="134"/>
      <c r="BY41" s="134"/>
      <c r="BZ41" s="134"/>
      <c r="CA41" s="134"/>
      <c r="CB41" s="134"/>
      <c r="CC41" s="134"/>
      <c r="CD41" s="134"/>
      <c r="CE41" s="134"/>
      <c r="CF41" s="134"/>
      <c r="CG41" s="134"/>
      <c r="CH41" s="134"/>
      <c r="CI41" s="134"/>
      <c r="CJ41" s="134"/>
      <c r="CK41" s="134"/>
      <c r="CL41" s="134"/>
      <c r="CM41" s="213"/>
    </row>
    <row r="42" s="124" customFormat="1" ht="360" customHeight="1" spans="1:91">
      <c r="A42" s="151">
        <v>14</v>
      </c>
      <c r="B42" s="152" t="s">
        <v>329</v>
      </c>
      <c r="C42" s="152">
        <v>2025</v>
      </c>
      <c r="D42" s="153" t="s">
        <v>330</v>
      </c>
      <c r="E42" s="154" t="s">
        <v>123</v>
      </c>
      <c r="F42" s="154" t="s">
        <v>79</v>
      </c>
      <c r="G42" s="154" t="s">
        <v>47</v>
      </c>
      <c r="H42" s="154" t="s">
        <v>331</v>
      </c>
      <c r="I42" s="154" t="s">
        <v>70</v>
      </c>
      <c r="J42" s="153" t="s">
        <v>332</v>
      </c>
      <c r="K42" s="154">
        <v>2.658</v>
      </c>
      <c r="L42" s="154">
        <v>207</v>
      </c>
      <c r="M42" s="154">
        <v>768</v>
      </c>
      <c r="N42" s="154">
        <v>200</v>
      </c>
      <c r="O42" s="152">
        <v>200</v>
      </c>
      <c r="P42" s="152"/>
      <c r="Q42" s="152"/>
      <c r="R42" s="152"/>
      <c r="S42" s="152"/>
      <c r="T42" s="152"/>
      <c r="U42" s="152"/>
      <c r="V42" s="152"/>
      <c r="W42" s="153" t="s">
        <v>113</v>
      </c>
      <c r="X42" s="152" t="s">
        <v>114</v>
      </c>
      <c r="Y42" s="154" t="s">
        <v>72</v>
      </c>
      <c r="Z42" s="152" t="s">
        <v>54</v>
      </c>
      <c r="AA42" s="152" t="s">
        <v>55</v>
      </c>
      <c r="AB42" s="153" t="s">
        <v>399</v>
      </c>
      <c r="AC42" s="153" t="s">
        <v>328</v>
      </c>
      <c r="AD42" s="175" t="s">
        <v>402</v>
      </c>
      <c r="AE42" s="152" t="s">
        <v>403</v>
      </c>
      <c r="AF42" s="233" t="s">
        <v>334</v>
      </c>
      <c r="AH42" s="134"/>
      <c r="AI42" s="134"/>
      <c r="AJ42" s="134"/>
      <c r="AK42" s="134"/>
      <c r="AL42" s="134"/>
      <c r="AM42" s="134"/>
      <c r="AN42" s="134"/>
      <c r="AO42" s="134"/>
      <c r="AP42" s="134"/>
      <c r="AQ42" s="134"/>
      <c r="AR42" s="134"/>
      <c r="AS42" s="134"/>
      <c r="AT42" s="134"/>
      <c r="AU42" s="134"/>
      <c r="AV42" s="134"/>
      <c r="AW42" s="134"/>
      <c r="AX42" s="134"/>
      <c r="AY42" s="134"/>
      <c r="AZ42" s="134"/>
      <c r="BA42" s="134"/>
      <c r="BB42" s="134"/>
      <c r="BC42" s="134"/>
      <c r="BD42" s="134"/>
      <c r="BE42" s="134"/>
      <c r="BF42" s="134"/>
      <c r="BG42" s="134"/>
      <c r="BH42" s="134"/>
      <c r="BI42" s="134"/>
      <c r="BJ42" s="134"/>
      <c r="BK42" s="134"/>
      <c r="BL42" s="134"/>
      <c r="BM42" s="134"/>
      <c r="BN42" s="134"/>
      <c r="BO42" s="134"/>
      <c r="BP42" s="134"/>
      <c r="BQ42" s="134"/>
      <c r="BR42" s="134"/>
      <c r="BS42" s="134"/>
      <c r="BT42" s="134"/>
      <c r="BU42" s="134"/>
      <c r="BV42" s="134"/>
      <c r="BW42" s="134"/>
      <c r="BX42" s="134"/>
      <c r="BY42" s="134"/>
      <c r="BZ42" s="134"/>
      <c r="CA42" s="134"/>
      <c r="CB42" s="134"/>
      <c r="CC42" s="134"/>
      <c r="CD42" s="134"/>
      <c r="CE42" s="134"/>
      <c r="CF42" s="134"/>
      <c r="CG42" s="134"/>
      <c r="CH42" s="134"/>
      <c r="CI42" s="134"/>
      <c r="CJ42" s="134"/>
      <c r="CK42" s="134"/>
      <c r="CL42" s="134"/>
      <c r="CM42" s="213"/>
    </row>
    <row r="43" s="124" customFormat="1" ht="254" customHeight="1" spans="1:91">
      <c r="A43" s="166">
        <v>15</v>
      </c>
      <c r="B43" s="152" t="s">
        <v>140</v>
      </c>
      <c r="C43" s="161">
        <v>2025</v>
      </c>
      <c r="D43" s="167" t="s">
        <v>141</v>
      </c>
      <c r="E43" s="152" t="s">
        <v>123</v>
      </c>
      <c r="F43" s="152" t="s">
        <v>142</v>
      </c>
      <c r="G43" s="152" t="s">
        <v>47</v>
      </c>
      <c r="H43" s="152" t="s">
        <v>143</v>
      </c>
      <c r="I43" s="152" t="s">
        <v>70</v>
      </c>
      <c r="J43" s="167" t="s">
        <v>144</v>
      </c>
      <c r="K43" s="152">
        <v>18</v>
      </c>
      <c r="L43" s="152"/>
      <c r="M43" s="152"/>
      <c r="N43" s="152">
        <v>560</v>
      </c>
      <c r="O43" s="152"/>
      <c r="P43" s="175">
        <v>560</v>
      </c>
      <c r="Q43" s="175"/>
      <c r="R43" s="175"/>
      <c r="S43" s="175"/>
      <c r="T43" s="175"/>
      <c r="U43" s="175"/>
      <c r="V43" s="175"/>
      <c r="W43" s="167" t="s">
        <v>145</v>
      </c>
      <c r="X43" s="152" t="s">
        <v>146</v>
      </c>
      <c r="Y43" s="152" t="s">
        <v>145</v>
      </c>
      <c r="Z43" s="152" t="s">
        <v>146</v>
      </c>
      <c r="AA43" s="167"/>
      <c r="AB43" s="167" t="s">
        <v>147</v>
      </c>
      <c r="AC43" s="167" t="s">
        <v>148</v>
      </c>
      <c r="AD43" s="175" t="s">
        <v>402</v>
      </c>
      <c r="AE43" s="152" t="s">
        <v>403</v>
      </c>
      <c r="AF43" s="152" t="s">
        <v>367</v>
      </c>
      <c r="AH43" s="134"/>
      <c r="AI43" s="134"/>
      <c r="AJ43" s="134"/>
      <c r="AK43" s="134"/>
      <c r="AL43" s="134"/>
      <c r="AM43" s="134"/>
      <c r="AN43" s="134"/>
      <c r="AO43" s="134"/>
      <c r="AP43" s="134"/>
      <c r="AQ43" s="134"/>
      <c r="AR43" s="134"/>
      <c r="AS43" s="134"/>
      <c r="AT43" s="134"/>
      <c r="AU43" s="134"/>
      <c r="AV43" s="134"/>
      <c r="AW43" s="134"/>
      <c r="AX43" s="134"/>
      <c r="AY43" s="134"/>
      <c r="AZ43" s="134"/>
      <c r="BA43" s="134"/>
      <c r="BB43" s="134"/>
      <c r="BC43" s="134"/>
      <c r="BD43" s="134"/>
      <c r="BE43" s="134"/>
      <c r="BF43" s="134"/>
      <c r="BG43" s="134"/>
      <c r="BH43" s="134"/>
      <c r="BI43" s="134"/>
      <c r="BJ43" s="134"/>
      <c r="BK43" s="134"/>
      <c r="BL43" s="134"/>
      <c r="BM43" s="134"/>
      <c r="BN43" s="134"/>
      <c r="BO43" s="134"/>
      <c r="BP43" s="134"/>
      <c r="BQ43" s="134"/>
      <c r="BR43" s="134"/>
      <c r="BS43" s="134"/>
      <c r="BT43" s="134"/>
      <c r="BU43" s="134"/>
      <c r="BV43" s="134"/>
      <c r="BW43" s="134"/>
      <c r="BX43" s="134"/>
      <c r="BY43" s="134"/>
      <c r="BZ43" s="134"/>
      <c r="CA43" s="134"/>
      <c r="CB43" s="134"/>
      <c r="CC43" s="134"/>
      <c r="CD43" s="134"/>
      <c r="CE43" s="134"/>
      <c r="CF43" s="134"/>
      <c r="CG43" s="134"/>
      <c r="CH43" s="134"/>
      <c r="CI43" s="134"/>
      <c r="CJ43" s="134"/>
      <c r="CK43" s="134"/>
      <c r="CL43" s="134"/>
      <c r="CM43" s="213"/>
    </row>
    <row r="44" s="122" customFormat="1" ht="100" hidden="1" customHeight="1" spans="1:90">
      <c r="A44" s="156" t="s">
        <v>58</v>
      </c>
      <c r="B44" s="148" t="s">
        <v>149</v>
      </c>
      <c r="C44" s="148"/>
      <c r="D44" s="148"/>
      <c r="E44" s="149"/>
      <c r="F44" s="149"/>
      <c r="G44" s="149"/>
      <c r="H44" s="149"/>
      <c r="I44" s="149"/>
      <c r="J44" s="148"/>
      <c r="K44" s="178"/>
      <c r="L44" s="178"/>
      <c r="M44" s="178"/>
      <c r="N44" s="178"/>
      <c r="O44" s="178"/>
      <c r="P44" s="178"/>
      <c r="Q44" s="178"/>
      <c r="R44" s="178"/>
      <c r="S44" s="178"/>
      <c r="T44" s="178"/>
      <c r="U44" s="178"/>
      <c r="V44" s="178"/>
      <c r="W44" s="184"/>
      <c r="X44" s="184"/>
      <c r="Y44" s="184"/>
      <c r="Z44" s="184"/>
      <c r="AA44" s="190"/>
      <c r="AB44" s="190"/>
      <c r="AC44" s="190"/>
      <c r="AD44" s="190"/>
      <c r="AE44" s="190"/>
      <c r="AF44" s="190"/>
      <c r="AG44" s="190"/>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row>
    <row r="45" s="122" customFormat="1" ht="100" hidden="1" customHeight="1" spans="1:90">
      <c r="A45" s="156" t="s">
        <v>58</v>
      </c>
      <c r="B45" s="148" t="s">
        <v>150</v>
      </c>
      <c r="C45" s="148"/>
      <c r="D45" s="148"/>
      <c r="E45" s="149"/>
      <c r="F45" s="149"/>
      <c r="G45" s="149"/>
      <c r="H45" s="149"/>
      <c r="I45" s="149"/>
      <c r="J45" s="148"/>
      <c r="K45" s="178"/>
      <c r="L45" s="178"/>
      <c r="M45" s="178"/>
      <c r="N45" s="178"/>
      <c r="O45" s="178"/>
      <c r="P45" s="178"/>
      <c r="Q45" s="178"/>
      <c r="R45" s="178"/>
      <c r="S45" s="178"/>
      <c r="T45" s="178"/>
      <c r="U45" s="178"/>
      <c r="V45" s="178"/>
      <c r="W45" s="184"/>
      <c r="X45" s="184"/>
      <c r="Y45" s="184"/>
      <c r="Z45" s="184"/>
      <c r="AA45" s="190"/>
      <c r="AB45" s="190"/>
      <c r="AC45" s="190"/>
      <c r="AD45" s="190"/>
      <c r="AE45" s="190"/>
      <c r="AF45" s="190"/>
      <c r="AG45" s="190"/>
      <c r="AH45" s="206"/>
      <c r="AI45" s="206"/>
      <c r="AJ45" s="206"/>
      <c r="AK45" s="206"/>
      <c r="AL45" s="206"/>
      <c r="AM45" s="206"/>
      <c r="AN45" s="206"/>
      <c r="AO45" s="206"/>
      <c r="AP45" s="206"/>
      <c r="AQ45" s="206"/>
      <c r="AR45" s="206"/>
      <c r="AS45" s="206"/>
      <c r="AT45" s="206"/>
      <c r="AU45" s="206"/>
      <c r="AV45" s="206"/>
      <c r="AW45" s="206"/>
      <c r="AX45" s="206"/>
      <c r="AY45" s="206"/>
      <c r="AZ45" s="206"/>
      <c r="BA45" s="206"/>
      <c r="BB45" s="206"/>
      <c r="BC45" s="206"/>
      <c r="BD45" s="206"/>
      <c r="BE45" s="206"/>
      <c r="BF45" s="206"/>
      <c r="BG45" s="206"/>
      <c r="BH45" s="206"/>
      <c r="BI45" s="206"/>
      <c r="BJ45" s="206"/>
      <c r="BK45" s="206"/>
      <c r="BL45" s="206"/>
      <c r="BM45" s="206"/>
      <c r="BN45" s="206"/>
      <c r="BO45" s="206"/>
      <c r="BP45" s="206"/>
      <c r="BQ45" s="206"/>
      <c r="BR45" s="206"/>
      <c r="BS45" s="206"/>
      <c r="BT45" s="206"/>
      <c r="BU45" s="206"/>
      <c r="BV45" s="206"/>
      <c r="BW45" s="206"/>
      <c r="BX45" s="206"/>
      <c r="BY45" s="206"/>
      <c r="BZ45" s="206"/>
      <c r="CA45" s="206"/>
      <c r="CB45" s="206"/>
      <c r="CC45" s="206"/>
      <c r="CD45" s="206"/>
      <c r="CE45" s="206"/>
      <c r="CF45" s="206"/>
      <c r="CG45" s="206"/>
      <c r="CH45" s="206"/>
      <c r="CI45" s="206"/>
      <c r="CJ45" s="206"/>
      <c r="CK45" s="206"/>
      <c r="CL45" s="206"/>
    </row>
    <row r="46" s="122" customFormat="1" ht="100" hidden="1" customHeight="1" spans="1:90">
      <c r="A46" s="156" t="s">
        <v>41</v>
      </c>
      <c r="B46" s="148" t="s">
        <v>151</v>
      </c>
      <c r="C46" s="148"/>
      <c r="D46" s="148"/>
      <c r="E46" s="149"/>
      <c r="F46" s="149"/>
      <c r="G46" s="149"/>
      <c r="H46" s="149"/>
      <c r="I46" s="149"/>
      <c r="J46" s="148"/>
      <c r="K46" s="178">
        <v>0</v>
      </c>
      <c r="L46" s="178">
        <v>0</v>
      </c>
      <c r="M46" s="178">
        <v>0</v>
      </c>
      <c r="N46" s="178">
        <v>0</v>
      </c>
      <c r="O46" s="178">
        <v>0</v>
      </c>
      <c r="P46" s="178">
        <v>0</v>
      </c>
      <c r="Q46" s="178">
        <v>0</v>
      </c>
      <c r="R46" s="178">
        <v>0</v>
      </c>
      <c r="S46" s="178">
        <v>0</v>
      </c>
      <c r="T46" s="178">
        <v>0</v>
      </c>
      <c r="U46" s="178">
        <v>0</v>
      </c>
      <c r="V46" s="178">
        <v>0</v>
      </c>
      <c r="W46" s="184"/>
      <c r="X46" s="184"/>
      <c r="Y46" s="184"/>
      <c r="Z46" s="184"/>
      <c r="AA46" s="190"/>
      <c r="AB46" s="190"/>
      <c r="AC46" s="190"/>
      <c r="AD46" s="190"/>
      <c r="AE46" s="190"/>
      <c r="AF46" s="190"/>
      <c r="AG46" s="190"/>
      <c r="AH46" s="206"/>
      <c r="AI46" s="206"/>
      <c r="AJ46" s="206"/>
      <c r="AK46" s="206"/>
      <c r="AL46" s="206"/>
      <c r="AM46" s="206"/>
      <c r="AN46" s="206"/>
      <c r="AO46" s="206"/>
      <c r="AP46" s="206"/>
      <c r="AQ46" s="206"/>
      <c r="AR46" s="206"/>
      <c r="AS46" s="206"/>
      <c r="AT46" s="206"/>
      <c r="AU46" s="206"/>
      <c r="AV46" s="206"/>
      <c r="AW46" s="206"/>
      <c r="AX46" s="206"/>
      <c r="AY46" s="206"/>
      <c r="AZ46" s="206"/>
      <c r="BA46" s="206"/>
      <c r="BB46" s="206"/>
      <c r="BC46" s="206"/>
      <c r="BD46" s="206"/>
      <c r="BE46" s="206"/>
      <c r="BF46" s="206"/>
      <c r="BG46" s="206"/>
      <c r="BH46" s="206"/>
      <c r="BI46" s="206"/>
      <c r="BJ46" s="206"/>
      <c r="BK46" s="206"/>
      <c r="BL46" s="206"/>
      <c r="BM46" s="206"/>
      <c r="BN46" s="206"/>
      <c r="BO46" s="206"/>
      <c r="BP46" s="206"/>
      <c r="BQ46" s="206"/>
      <c r="BR46" s="206"/>
      <c r="BS46" s="206"/>
      <c r="BT46" s="206"/>
      <c r="BU46" s="206"/>
      <c r="BV46" s="206"/>
      <c r="BW46" s="206"/>
      <c r="BX46" s="206"/>
      <c r="BY46" s="206"/>
      <c r="BZ46" s="206"/>
      <c r="CA46" s="206"/>
      <c r="CB46" s="206"/>
      <c r="CC46" s="206"/>
      <c r="CD46" s="206"/>
      <c r="CE46" s="206"/>
      <c r="CF46" s="206"/>
      <c r="CG46" s="206"/>
      <c r="CH46" s="206"/>
      <c r="CI46" s="206"/>
      <c r="CJ46" s="206"/>
      <c r="CK46" s="206"/>
      <c r="CL46" s="206"/>
    </row>
    <row r="47" s="122" customFormat="1" ht="100" hidden="1" customHeight="1" spans="1:90">
      <c r="A47" s="156" t="s">
        <v>58</v>
      </c>
      <c r="B47" s="148" t="s">
        <v>152</v>
      </c>
      <c r="C47" s="148"/>
      <c r="D47" s="148"/>
      <c r="E47" s="149"/>
      <c r="F47" s="149"/>
      <c r="G47" s="149"/>
      <c r="H47" s="149"/>
      <c r="I47" s="149"/>
      <c r="J47" s="148"/>
      <c r="K47" s="178"/>
      <c r="L47" s="178"/>
      <c r="M47" s="178"/>
      <c r="N47" s="178"/>
      <c r="O47" s="178"/>
      <c r="P47" s="178"/>
      <c r="Q47" s="178"/>
      <c r="R47" s="178"/>
      <c r="S47" s="178"/>
      <c r="T47" s="178"/>
      <c r="U47" s="178"/>
      <c r="V47" s="178"/>
      <c r="W47" s="184"/>
      <c r="X47" s="184"/>
      <c r="Y47" s="184"/>
      <c r="Z47" s="184"/>
      <c r="AA47" s="190"/>
      <c r="AB47" s="190"/>
      <c r="AC47" s="190"/>
      <c r="AD47" s="190"/>
      <c r="AE47" s="190"/>
      <c r="AF47" s="190"/>
      <c r="AG47" s="190"/>
      <c r="AH47" s="206"/>
      <c r="AI47" s="206"/>
      <c r="AJ47" s="206"/>
      <c r="AK47" s="206"/>
      <c r="AL47" s="206"/>
      <c r="AM47" s="206"/>
      <c r="AN47" s="206"/>
      <c r="AO47" s="206"/>
      <c r="AP47" s="206"/>
      <c r="AQ47" s="206"/>
      <c r="AR47" s="206"/>
      <c r="AS47" s="206"/>
      <c r="AT47" s="206"/>
      <c r="AU47" s="206"/>
      <c r="AV47" s="206"/>
      <c r="AW47" s="206"/>
      <c r="AX47" s="206"/>
      <c r="AY47" s="206"/>
      <c r="AZ47" s="206"/>
      <c r="BA47" s="206"/>
      <c r="BB47" s="206"/>
      <c r="BC47" s="206"/>
      <c r="BD47" s="206"/>
      <c r="BE47" s="206"/>
      <c r="BF47" s="206"/>
      <c r="BG47" s="206"/>
      <c r="BH47" s="206"/>
      <c r="BI47" s="206"/>
      <c r="BJ47" s="206"/>
      <c r="BK47" s="206"/>
      <c r="BL47" s="206"/>
      <c r="BM47" s="206"/>
      <c r="BN47" s="206"/>
      <c r="BO47" s="206"/>
      <c r="BP47" s="206"/>
      <c r="BQ47" s="206"/>
      <c r="BR47" s="206"/>
      <c r="BS47" s="206"/>
      <c r="BT47" s="206"/>
      <c r="BU47" s="206"/>
      <c r="BV47" s="206"/>
      <c r="BW47" s="206"/>
      <c r="BX47" s="206"/>
      <c r="BY47" s="206"/>
      <c r="BZ47" s="206"/>
      <c r="CA47" s="206"/>
      <c r="CB47" s="206"/>
      <c r="CC47" s="206"/>
      <c r="CD47" s="206"/>
      <c r="CE47" s="206"/>
      <c r="CF47" s="206"/>
      <c r="CG47" s="206"/>
      <c r="CH47" s="206"/>
      <c r="CI47" s="206"/>
      <c r="CJ47" s="206"/>
      <c r="CK47" s="206"/>
      <c r="CL47" s="206"/>
    </row>
    <row r="48" s="122" customFormat="1" ht="100" hidden="1" customHeight="1" spans="1:90">
      <c r="A48" s="156" t="s">
        <v>58</v>
      </c>
      <c r="B48" s="148" t="s">
        <v>153</v>
      </c>
      <c r="C48" s="148"/>
      <c r="D48" s="148"/>
      <c r="E48" s="149"/>
      <c r="F48" s="149"/>
      <c r="G48" s="149"/>
      <c r="H48" s="149"/>
      <c r="I48" s="149"/>
      <c r="J48" s="148"/>
      <c r="K48" s="178"/>
      <c r="L48" s="178"/>
      <c r="M48" s="178"/>
      <c r="N48" s="178"/>
      <c r="O48" s="178"/>
      <c r="P48" s="178"/>
      <c r="Q48" s="178"/>
      <c r="R48" s="178"/>
      <c r="S48" s="178"/>
      <c r="T48" s="178"/>
      <c r="U48" s="178"/>
      <c r="V48" s="178"/>
      <c r="W48" s="184"/>
      <c r="X48" s="184"/>
      <c r="Y48" s="184"/>
      <c r="Z48" s="184"/>
      <c r="AA48" s="190"/>
      <c r="AB48" s="190"/>
      <c r="AC48" s="190"/>
      <c r="AD48" s="190"/>
      <c r="AE48" s="190"/>
      <c r="AF48" s="190"/>
      <c r="AG48" s="190"/>
      <c r="AH48" s="206"/>
      <c r="AI48" s="206"/>
      <c r="AJ48" s="206"/>
      <c r="AK48" s="206"/>
      <c r="AL48" s="206"/>
      <c r="AM48" s="206"/>
      <c r="AN48" s="206"/>
      <c r="AO48" s="206"/>
      <c r="AP48" s="206"/>
      <c r="AQ48" s="206"/>
      <c r="AR48" s="206"/>
      <c r="AS48" s="206"/>
      <c r="AT48" s="206"/>
      <c r="AU48" s="206"/>
      <c r="AV48" s="206"/>
      <c r="AW48" s="206"/>
      <c r="AX48" s="206"/>
      <c r="AY48" s="206"/>
      <c r="AZ48" s="206"/>
      <c r="BA48" s="206"/>
      <c r="BB48" s="206"/>
      <c r="BC48" s="206"/>
      <c r="BD48" s="206"/>
      <c r="BE48" s="206"/>
      <c r="BF48" s="206"/>
      <c r="BG48" s="206"/>
      <c r="BH48" s="206"/>
      <c r="BI48" s="206"/>
      <c r="BJ48" s="206"/>
      <c r="BK48" s="206"/>
      <c r="BL48" s="206"/>
      <c r="BM48" s="206"/>
      <c r="BN48" s="206"/>
      <c r="BO48" s="206"/>
      <c r="BP48" s="206"/>
      <c r="BQ48" s="206"/>
      <c r="BR48" s="206"/>
      <c r="BS48" s="206"/>
      <c r="BT48" s="206"/>
      <c r="BU48" s="206"/>
      <c r="BV48" s="206"/>
      <c r="BW48" s="206"/>
      <c r="BX48" s="206"/>
      <c r="BY48" s="206"/>
      <c r="BZ48" s="206"/>
      <c r="CA48" s="206"/>
      <c r="CB48" s="206"/>
      <c r="CC48" s="206"/>
      <c r="CD48" s="206"/>
      <c r="CE48" s="206"/>
      <c r="CF48" s="206"/>
      <c r="CG48" s="206"/>
      <c r="CH48" s="206"/>
      <c r="CI48" s="206"/>
      <c r="CJ48" s="206"/>
      <c r="CK48" s="206"/>
      <c r="CL48" s="206"/>
    </row>
    <row r="49" s="122" customFormat="1" ht="100" hidden="1" customHeight="1" spans="1:90">
      <c r="A49" s="156" t="s">
        <v>58</v>
      </c>
      <c r="B49" s="148" t="s">
        <v>154</v>
      </c>
      <c r="C49" s="148"/>
      <c r="D49" s="148"/>
      <c r="E49" s="149"/>
      <c r="F49" s="149"/>
      <c r="G49" s="149"/>
      <c r="H49" s="149"/>
      <c r="I49" s="149"/>
      <c r="J49" s="148"/>
      <c r="K49" s="178"/>
      <c r="L49" s="178"/>
      <c r="M49" s="178"/>
      <c r="N49" s="178"/>
      <c r="O49" s="178"/>
      <c r="P49" s="178"/>
      <c r="Q49" s="178"/>
      <c r="R49" s="178"/>
      <c r="S49" s="178"/>
      <c r="T49" s="178"/>
      <c r="U49" s="178"/>
      <c r="V49" s="178"/>
      <c r="W49" s="184"/>
      <c r="X49" s="184"/>
      <c r="Y49" s="184"/>
      <c r="Z49" s="184"/>
      <c r="AA49" s="190"/>
      <c r="AB49" s="190"/>
      <c r="AC49" s="190"/>
      <c r="AD49" s="190"/>
      <c r="AE49" s="190"/>
      <c r="AF49" s="190"/>
      <c r="AG49" s="190"/>
      <c r="AH49" s="206"/>
      <c r="AI49" s="206"/>
      <c r="AJ49" s="206"/>
      <c r="AK49" s="206"/>
      <c r="AL49" s="206"/>
      <c r="AM49" s="206"/>
      <c r="AN49" s="206"/>
      <c r="AO49" s="206"/>
      <c r="AP49" s="206"/>
      <c r="AQ49" s="206"/>
      <c r="AR49" s="206"/>
      <c r="AS49" s="206"/>
      <c r="AT49" s="206"/>
      <c r="AU49" s="206"/>
      <c r="AV49" s="206"/>
      <c r="AW49" s="206"/>
      <c r="AX49" s="206"/>
      <c r="AY49" s="206"/>
      <c r="AZ49" s="206"/>
      <c r="BA49" s="206"/>
      <c r="BB49" s="206"/>
      <c r="BC49" s="206"/>
      <c r="BD49" s="206"/>
      <c r="BE49" s="206"/>
      <c r="BF49" s="206"/>
      <c r="BG49" s="206"/>
      <c r="BH49" s="206"/>
      <c r="BI49" s="206"/>
      <c r="BJ49" s="206"/>
      <c r="BK49" s="206"/>
      <c r="BL49" s="206"/>
      <c r="BM49" s="206"/>
      <c r="BN49" s="206"/>
      <c r="BO49" s="206"/>
      <c r="BP49" s="206"/>
      <c r="BQ49" s="206"/>
      <c r="BR49" s="206"/>
      <c r="BS49" s="206"/>
      <c r="BT49" s="206"/>
      <c r="BU49" s="206"/>
      <c r="BV49" s="206"/>
      <c r="BW49" s="206"/>
      <c r="BX49" s="206"/>
      <c r="BY49" s="206"/>
      <c r="BZ49" s="206"/>
      <c r="CA49" s="206"/>
      <c r="CB49" s="206"/>
      <c r="CC49" s="206"/>
      <c r="CD49" s="206"/>
      <c r="CE49" s="206"/>
      <c r="CF49" s="206"/>
      <c r="CG49" s="206"/>
      <c r="CH49" s="206"/>
      <c r="CI49" s="206"/>
      <c r="CJ49" s="206"/>
      <c r="CK49" s="206"/>
      <c r="CL49" s="206"/>
    </row>
    <row r="50" s="122" customFormat="1" ht="100" hidden="1" customHeight="1" spans="1:90">
      <c r="A50" s="156" t="s">
        <v>58</v>
      </c>
      <c r="B50" s="148" t="s">
        <v>155</v>
      </c>
      <c r="C50" s="148"/>
      <c r="D50" s="148"/>
      <c r="E50" s="149"/>
      <c r="F50" s="149"/>
      <c r="G50" s="149"/>
      <c r="H50" s="149"/>
      <c r="I50" s="149"/>
      <c r="J50" s="148"/>
      <c r="K50" s="178"/>
      <c r="L50" s="178"/>
      <c r="M50" s="178"/>
      <c r="N50" s="178"/>
      <c r="O50" s="178"/>
      <c r="P50" s="178"/>
      <c r="Q50" s="178"/>
      <c r="R50" s="178"/>
      <c r="S50" s="178"/>
      <c r="T50" s="178"/>
      <c r="U50" s="178"/>
      <c r="V50" s="178"/>
      <c r="W50" s="184"/>
      <c r="X50" s="184"/>
      <c r="Y50" s="184"/>
      <c r="Z50" s="184"/>
      <c r="AA50" s="190"/>
      <c r="AB50" s="190"/>
      <c r="AC50" s="190"/>
      <c r="AD50" s="190"/>
      <c r="AE50" s="190"/>
      <c r="AF50" s="190"/>
      <c r="AG50" s="190"/>
      <c r="AH50" s="206"/>
      <c r="AI50" s="206"/>
      <c r="AJ50" s="206"/>
      <c r="AK50" s="206"/>
      <c r="AL50" s="206"/>
      <c r="AM50" s="206"/>
      <c r="AN50" s="206"/>
      <c r="AO50" s="206"/>
      <c r="AP50" s="206"/>
      <c r="AQ50" s="206"/>
      <c r="AR50" s="206"/>
      <c r="AS50" s="206"/>
      <c r="AT50" s="206"/>
      <c r="AU50" s="206"/>
      <c r="AV50" s="206"/>
      <c r="AW50" s="206"/>
      <c r="AX50" s="206"/>
      <c r="AY50" s="206"/>
      <c r="AZ50" s="206"/>
      <c r="BA50" s="206"/>
      <c r="BB50" s="206"/>
      <c r="BC50" s="206"/>
      <c r="BD50" s="206"/>
      <c r="BE50" s="206"/>
      <c r="BF50" s="206"/>
      <c r="BG50" s="206"/>
      <c r="BH50" s="206"/>
      <c r="BI50" s="206"/>
      <c r="BJ50" s="206"/>
      <c r="BK50" s="206"/>
      <c r="BL50" s="206"/>
      <c r="BM50" s="206"/>
      <c r="BN50" s="206"/>
      <c r="BO50" s="206"/>
      <c r="BP50" s="206"/>
      <c r="BQ50" s="206"/>
      <c r="BR50" s="206"/>
      <c r="BS50" s="206"/>
      <c r="BT50" s="206"/>
      <c r="BU50" s="206"/>
      <c r="BV50" s="206"/>
      <c r="BW50" s="206"/>
      <c r="BX50" s="206"/>
      <c r="BY50" s="206"/>
      <c r="BZ50" s="206"/>
      <c r="CA50" s="206"/>
      <c r="CB50" s="206"/>
      <c r="CC50" s="206"/>
      <c r="CD50" s="206"/>
      <c r="CE50" s="206"/>
      <c r="CF50" s="206"/>
      <c r="CG50" s="206"/>
      <c r="CH50" s="206"/>
      <c r="CI50" s="206"/>
      <c r="CJ50" s="206"/>
      <c r="CK50" s="206"/>
      <c r="CL50" s="206"/>
    </row>
    <row r="51" s="122" customFormat="1" ht="100" hidden="1" customHeight="1" spans="1:90">
      <c r="A51" s="156" t="s">
        <v>41</v>
      </c>
      <c r="B51" s="148" t="s">
        <v>156</v>
      </c>
      <c r="C51" s="148"/>
      <c r="D51" s="148"/>
      <c r="E51" s="149"/>
      <c r="F51" s="149"/>
      <c r="G51" s="149"/>
      <c r="H51" s="149"/>
      <c r="I51" s="149"/>
      <c r="J51" s="148"/>
      <c r="K51" s="178">
        <v>0</v>
      </c>
      <c r="L51" s="178">
        <v>1300</v>
      </c>
      <c r="M51" s="178">
        <v>0</v>
      </c>
      <c r="N51" s="178">
        <v>250</v>
      </c>
      <c r="O51" s="178">
        <v>0</v>
      </c>
      <c r="P51" s="178">
        <v>250</v>
      </c>
      <c r="Q51" s="178">
        <v>0</v>
      </c>
      <c r="R51" s="178">
        <v>0</v>
      </c>
      <c r="S51" s="178">
        <v>0</v>
      </c>
      <c r="T51" s="178">
        <v>0</v>
      </c>
      <c r="U51" s="178">
        <v>0</v>
      </c>
      <c r="V51" s="178">
        <v>0</v>
      </c>
      <c r="W51" s="184"/>
      <c r="X51" s="184"/>
      <c r="Y51" s="184"/>
      <c r="Z51" s="184"/>
      <c r="AA51" s="190"/>
      <c r="AB51" s="190"/>
      <c r="AC51" s="190"/>
      <c r="AD51" s="190"/>
      <c r="AE51" s="190"/>
      <c r="AF51" s="190"/>
      <c r="AG51" s="190"/>
      <c r="AH51" s="206"/>
      <c r="AI51" s="206"/>
      <c r="AJ51" s="206"/>
      <c r="AK51" s="206"/>
      <c r="AL51" s="206"/>
      <c r="AM51" s="206"/>
      <c r="AN51" s="206"/>
      <c r="AO51" s="206"/>
      <c r="AP51" s="206"/>
      <c r="AQ51" s="206"/>
      <c r="AR51" s="206"/>
      <c r="AS51" s="206"/>
      <c r="AT51" s="206"/>
      <c r="AU51" s="206"/>
      <c r="AV51" s="206"/>
      <c r="AW51" s="206"/>
      <c r="AX51" s="206"/>
      <c r="AY51" s="206"/>
      <c r="AZ51" s="206"/>
      <c r="BA51" s="206"/>
      <c r="BB51" s="206"/>
      <c r="BC51" s="206"/>
      <c r="BD51" s="206"/>
      <c r="BE51" s="206"/>
      <c r="BF51" s="206"/>
      <c r="BG51" s="206"/>
      <c r="BH51" s="206"/>
      <c r="BI51" s="206"/>
      <c r="BJ51" s="206"/>
      <c r="BK51" s="206"/>
      <c r="BL51" s="206"/>
      <c r="BM51" s="206"/>
      <c r="BN51" s="206"/>
      <c r="BO51" s="206"/>
      <c r="BP51" s="206"/>
      <c r="BQ51" s="206"/>
      <c r="BR51" s="206"/>
      <c r="BS51" s="206"/>
      <c r="BT51" s="206"/>
      <c r="BU51" s="206"/>
      <c r="BV51" s="206"/>
      <c r="BW51" s="206"/>
      <c r="BX51" s="206"/>
      <c r="BY51" s="206"/>
      <c r="BZ51" s="206"/>
      <c r="CA51" s="206"/>
      <c r="CB51" s="206"/>
      <c r="CC51" s="206"/>
      <c r="CD51" s="206"/>
      <c r="CE51" s="206"/>
      <c r="CF51" s="206"/>
      <c r="CG51" s="206"/>
      <c r="CH51" s="206"/>
      <c r="CI51" s="206"/>
      <c r="CJ51" s="206"/>
      <c r="CK51" s="206"/>
      <c r="CL51" s="206"/>
    </row>
    <row r="52" s="122" customFormat="1" ht="100" hidden="1" customHeight="1" spans="1:90">
      <c r="A52" s="156" t="s">
        <v>58</v>
      </c>
      <c r="B52" s="148" t="s">
        <v>157</v>
      </c>
      <c r="C52" s="148"/>
      <c r="D52" s="148"/>
      <c r="E52" s="149"/>
      <c r="F52" s="149"/>
      <c r="G52" s="149"/>
      <c r="H52" s="149"/>
      <c r="I52" s="149"/>
      <c r="J52" s="148"/>
      <c r="K52" s="178">
        <v>0</v>
      </c>
      <c r="L52" s="178">
        <v>1300</v>
      </c>
      <c r="M52" s="178">
        <v>0</v>
      </c>
      <c r="N52" s="178">
        <v>250</v>
      </c>
      <c r="O52" s="178">
        <v>0</v>
      </c>
      <c r="P52" s="178">
        <v>250</v>
      </c>
      <c r="Q52" s="178">
        <v>0</v>
      </c>
      <c r="R52" s="178">
        <v>0</v>
      </c>
      <c r="S52" s="178">
        <v>0</v>
      </c>
      <c r="T52" s="178">
        <v>0</v>
      </c>
      <c r="U52" s="178">
        <v>0</v>
      </c>
      <c r="V52" s="178">
        <v>0</v>
      </c>
      <c r="W52" s="184"/>
      <c r="X52" s="184"/>
      <c r="Y52" s="184"/>
      <c r="Z52" s="184"/>
      <c r="AA52" s="190"/>
      <c r="AB52" s="190"/>
      <c r="AC52" s="190"/>
      <c r="AD52" s="190"/>
      <c r="AE52" s="190"/>
      <c r="AF52" s="190"/>
      <c r="AG52" s="190"/>
      <c r="AH52" s="206"/>
      <c r="AI52" s="206"/>
      <c r="AJ52" s="206"/>
      <c r="AK52" s="206"/>
      <c r="AL52" s="206"/>
      <c r="AM52" s="206"/>
      <c r="AN52" s="206"/>
      <c r="AO52" s="206"/>
      <c r="AP52" s="206"/>
      <c r="AQ52" s="206"/>
      <c r="AR52" s="206"/>
      <c r="AS52" s="206"/>
      <c r="AT52" s="206"/>
      <c r="AU52" s="206"/>
      <c r="AV52" s="206"/>
      <c r="AW52" s="206"/>
      <c r="AX52" s="206"/>
      <c r="AY52" s="206"/>
      <c r="AZ52" s="206"/>
      <c r="BA52" s="206"/>
      <c r="BB52" s="206"/>
      <c r="BC52" s="206"/>
      <c r="BD52" s="206"/>
      <c r="BE52" s="206"/>
      <c r="BF52" s="206"/>
      <c r="BG52" s="206"/>
      <c r="BH52" s="206"/>
      <c r="BI52" s="206"/>
      <c r="BJ52" s="206"/>
      <c r="BK52" s="206"/>
      <c r="BL52" s="206"/>
      <c r="BM52" s="206"/>
      <c r="BN52" s="206"/>
      <c r="BO52" s="206"/>
      <c r="BP52" s="206"/>
      <c r="BQ52" s="206"/>
      <c r="BR52" s="206"/>
      <c r="BS52" s="206"/>
      <c r="BT52" s="206"/>
      <c r="BU52" s="206"/>
      <c r="BV52" s="206"/>
      <c r="BW52" s="206"/>
      <c r="BX52" s="206"/>
      <c r="BY52" s="206"/>
      <c r="BZ52" s="206"/>
      <c r="CA52" s="206"/>
      <c r="CB52" s="206"/>
      <c r="CC52" s="206"/>
      <c r="CD52" s="206"/>
      <c r="CE52" s="206"/>
      <c r="CF52" s="206"/>
      <c r="CG52" s="206"/>
      <c r="CH52" s="206"/>
      <c r="CI52" s="206"/>
      <c r="CJ52" s="206"/>
      <c r="CK52" s="206"/>
      <c r="CL52" s="206"/>
    </row>
    <row r="53" s="124" customFormat="1" ht="168.75" spans="1:91">
      <c r="A53" s="151">
        <v>16</v>
      </c>
      <c r="B53" s="152" t="s">
        <v>158</v>
      </c>
      <c r="C53" s="161">
        <v>2025</v>
      </c>
      <c r="D53" s="167" t="s">
        <v>159</v>
      </c>
      <c r="E53" s="152" t="s">
        <v>40</v>
      </c>
      <c r="F53" s="152" t="s">
        <v>160</v>
      </c>
      <c r="G53" s="152" t="s">
        <v>47</v>
      </c>
      <c r="H53" s="152" t="s">
        <v>48</v>
      </c>
      <c r="I53" s="152" t="s">
        <v>49</v>
      </c>
      <c r="J53" s="167" t="s">
        <v>161</v>
      </c>
      <c r="K53" s="175"/>
      <c r="L53" s="175">
        <v>1300</v>
      </c>
      <c r="M53" s="175"/>
      <c r="N53" s="175">
        <v>250</v>
      </c>
      <c r="O53" s="152"/>
      <c r="P53" s="175">
        <v>250</v>
      </c>
      <c r="Q53" s="175"/>
      <c r="R53" s="175"/>
      <c r="S53" s="175"/>
      <c r="T53" s="175"/>
      <c r="U53" s="175"/>
      <c r="V53" s="175"/>
      <c r="W53" s="152" t="s">
        <v>72</v>
      </c>
      <c r="X53" s="152" t="s">
        <v>54</v>
      </c>
      <c r="Y53" s="152" t="s">
        <v>72</v>
      </c>
      <c r="Z53" s="152" t="s">
        <v>54</v>
      </c>
      <c r="AA53" s="152" t="s">
        <v>55</v>
      </c>
      <c r="AB53" s="167" t="s">
        <v>162</v>
      </c>
      <c r="AC53" s="167" t="s">
        <v>163</v>
      </c>
      <c r="AD53" s="175" t="s">
        <v>402</v>
      </c>
      <c r="AE53" s="152" t="s">
        <v>403</v>
      </c>
      <c r="AF53" s="152" t="s">
        <v>367</v>
      </c>
      <c r="AH53" s="134"/>
      <c r="AI53" s="134"/>
      <c r="AJ53" s="134"/>
      <c r="AK53" s="134"/>
      <c r="AL53" s="134"/>
      <c r="AM53" s="134"/>
      <c r="AN53" s="134"/>
      <c r="AO53" s="134"/>
      <c r="AP53" s="134"/>
      <c r="AQ53" s="134"/>
      <c r="AR53" s="134"/>
      <c r="AS53" s="134"/>
      <c r="AT53" s="134"/>
      <c r="AU53" s="134"/>
      <c r="AV53" s="134"/>
      <c r="AW53" s="134"/>
      <c r="AX53" s="134"/>
      <c r="AY53" s="134"/>
      <c r="AZ53" s="134"/>
      <c r="BA53" s="134"/>
      <c r="BB53" s="134"/>
      <c r="BC53" s="134"/>
      <c r="BD53" s="134"/>
      <c r="BE53" s="134"/>
      <c r="BF53" s="134"/>
      <c r="BG53" s="134"/>
      <c r="BH53" s="134"/>
      <c r="BI53" s="134"/>
      <c r="BJ53" s="134"/>
      <c r="BK53" s="134"/>
      <c r="BL53" s="134"/>
      <c r="BM53" s="134"/>
      <c r="BN53" s="134"/>
      <c r="BO53" s="134"/>
      <c r="BP53" s="134"/>
      <c r="BQ53" s="134"/>
      <c r="BR53" s="134"/>
      <c r="BS53" s="134"/>
      <c r="BT53" s="134"/>
      <c r="BU53" s="134"/>
      <c r="BV53" s="134"/>
      <c r="BW53" s="134"/>
      <c r="BX53" s="134"/>
      <c r="BY53" s="134"/>
      <c r="BZ53" s="134"/>
      <c r="CA53" s="134"/>
      <c r="CB53" s="134"/>
      <c r="CC53" s="134"/>
      <c r="CD53" s="134"/>
      <c r="CE53" s="134"/>
      <c r="CF53" s="134"/>
      <c r="CG53" s="134"/>
      <c r="CH53" s="134"/>
      <c r="CI53" s="134"/>
      <c r="CJ53" s="134"/>
      <c r="CK53" s="134"/>
      <c r="CL53" s="134"/>
      <c r="CM53" s="213"/>
    </row>
    <row r="54" s="122" customFormat="1" ht="100" hidden="1" customHeight="1" spans="1:90">
      <c r="A54" s="156" t="s">
        <v>58</v>
      </c>
      <c r="B54" s="148" t="s">
        <v>164</v>
      </c>
      <c r="C54" s="148"/>
      <c r="D54" s="148"/>
      <c r="E54" s="149"/>
      <c r="F54" s="149"/>
      <c r="G54" s="149"/>
      <c r="H54" s="149"/>
      <c r="I54" s="149"/>
      <c r="J54" s="148"/>
      <c r="K54" s="178"/>
      <c r="L54" s="178"/>
      <c r="M54" s="178"/>
      <c r="N54" s="178"/>
      <c r="O54" s="178"/>
      <c r="P54" s="178"/>
      <c r="Q54" s="178"/>
      <c r="R54" s="178"/>
      <c r="S54" s="178"/>
      <c r="T54" s="178"/>
      <c r="U54" s="178"/>
      <c r="V54" s="178"/>
      <c r="W54" s="184"/>
      <c r="X54" s="184"/>
      <c r="Y54" s="184"/>
      <c r="Z54" s="184"/>
      <c r="AA54" s="190"/>
      <c r="AB54" s="190"/>
      <c r="AC54" s="190"/>
      <c r="AD54" s="190"/>
      <c r="AE54" s="190"/>
      <c r="AF54" s="190"/>
      <c r="AG54" s="190"/>
      <c r="AH54" s="206"/>
      <c r="AI54" s="206"/>
      <c r="AJ54" s="206"/>
      <c r="AK54" s="206"/>
      <c r="AL54" s="206"/>
      <c r="AM54" s="206"/>
      <c r="AN54" s="206"/>
      <c r="AO54" s="206"/>
      <c r="AP54" s="206"/>
      <c r="AQ54" s="206"/>
      <c r="AR54" s="206"/>
      <c r="AS54" s="206"/>
      <c r="AT54" s="206"/>
      <c r="AU54" s="206"/>
      <c r="AV54" s="206"/>
      <c r="AW54" s="206"/>
      <c r="AX54" s="206"/>
      <c r="AY54" s="206"/>
      <c r="AZ54" s="206"/>
      <c r="BA54" s="206"/>
      <c r="BB54" s="206"/>
      <c r="BC54" s="206"/>
      <c r="BD54" s="206"/>
      <c r="BE54" s="206"/>
      <c r="BF54" s="206"/>
      <c r="BG54" s="206"/>
      <c r="BH54" s="206"/>
      <c r="BI54" s="206"/>
      <c r="BJ54" s="206"/>
      <c r="BK54" s="206"/>
      <c r="BL54" s="206"/>
      <c r="BM54" s="206"/>
      <c r="BN54" s="206"/>
      <c r="BO54" s="206"/>
      <c r="BP54" s="206"/>
      <c r="BQ54" s="206"/>
      <c r="BR54" s="206"/>
      <c r="BS54" s="206"/>
      <c r="BT54" s="206"/>
      <c r="BU54" s="206"/>
      <c r="BV54" s="206"/>
      <c r="BW54" s="206"/>
      <c r="BX54" s="206"/>
      <c r="BY54" s="206"/>
      <c r="BZ54" s="206"/>
      <c r="CA54" s="206"/>
      <c r="CB54" s="206"/>
      <c r="CC54" s="206"/>
      <c r="CD54" s="206"/>
      <c r="CE54" s="206"/>
      <c r="CF54" s="206"/>
      <c r="CG54" s="206"/>
      <c r="CH54" s="206"/>
      <c r="CI54" s="206"/>
      <c r="CJ54" s="206"/>
      <c r="CK54" s="206"/>
      <c r="CL54" s="206"/>
    </row>
    <row r="55" s="122" customFormat="1" ht="100" hidden="1" customHeight="1" spans="1:90">
      <c r="A55" s="156" t="s">
        <v>58</v>
      </c>
      <c r="B55" s="148" t="s">
        <v>165</v>
      </c>
      <c r="C55" s="148"/>
      <c r="D55" s="148"/>
      <c r="E55" s="149"/>
      <c r="F55" s="149"/>
      <c r="G55" s="149"/>
      <c r="H55" s="149"/>
      <c r="I55" s="149"/>
      <c r="J55" s="148"/>
      <c r="K55" s="178"/>
      <c r="L55" s="178"/>
      <c r="M55" s="178"/>
      <c r="N55" s="178"/>
      <c r="O55" s="178"/>
      <c r="P55" s="178"/>
      <c r="Q55" s="178"/>
      <c r="R55" s="178"/>
      <c r="S55" s="178"/>
      <c r="T55" s="178"/>
      <c r="U55" s="178"/>
      <c r="V55" s="178"/>
      <c r="W55" s="184"/>
      <c r="X55" s="184"/>
      <c r="Y55" s="184"/>
      <c r="Z55" s="184"/>
      <c r="AA55" s="190"/>
      <c r="AB55" s="190"/>
      <c r="AC55" s="190"/>
      <c r="AD55" s="190"/>
      <c r="AE55" s="190"/>
      <c r="AF55" s="190"/>
      <c r="AG55" s="190"/>
      <c r="AH55" s="206"/>
      <c r="AI55" s="206"/>
      <c r="AJ55" s="206"/>
      <c r="AK55" s="206"/>
      <c r="AL55" s="206"/>
      <c r="AM55" s="206"/>
      <c r="AN55" s="206"/>
      <c r="AO55" s="206"/>
      <c r="AP55" s="206"/>
      <c r="AQ55" s="206"/>
      <c r="AR55" s="206"/>
      <c r="AS55" s="206"/>
      <c r="AT55" s="206"/>
      <c r="AU55" s="206"/>
      <c r="AV55" s="206"/>
      <c r="AW55" s="206"/>
      <c r="AX55" s="206"/>
      <c r="AY55" s="206"/>
      <c r="AZ55" s="206"/>
      <c r="BA55" s="206"/>
      <c r="BB55" s="206"/>
      <c r="BC55" s="206"/>
      <c r="BD55" s="206"/>
      <c r="BE55" s="206"/>
      <c r="BF55" s="206"/>
      <c r="BG55" s="206"/>
      <c r="BH55" s="206"/>
      <c r="BI55" s="206"/>
      <c r="BJ55" s="206"/>
      <c r="BK55" s="206"/>
      <c r="BL55" s="206"/>
      <c r="BM55" s="206"/>
      <c r="BN55" s="206"/>
      <c r="BO55" s="206"/>
      <c r="BP55" s="206"/>
      <c r="BQ55" s="206"/>
      <c r="BR55" s="206"/>
      <c r="BS55" s="206"/>
      <c r="BT55" s="206"/>
      <c r="BU55" s="206"/>
      <c r="BV55" s="206"/>
      <c r="BW55" s="206"/>
      <c r="BX55" s="206"/>
      <c r="BY55" s="206"/>
      <c r="BZ55" s="206"/>
      <c r="CA55" s="206"/>
      <c r="CB55" s="206"/>
      <c r="CC55" s="206"/>
      <c r="CD55" s="206"/>
      <c r="CE55" s="206"/>
      <c r="CF55" s="206"/>
      <c r="CG55" s="206"/>
      <c r="CH55" s="206"/>
      <c r="CI55" s="206"/>
      <c r="CJ55" s="206"/>
      <c r="CK55" s="206"/>
      <c r="CL55" s="206"/>
    </row>
    <row r="56" s="122" customFormat="1" ht="100" hidden="1" customHeight="1" spans="1:90">
      <c r="A56" s="156" t="s">
        <v>58</v>
      </c>
      <c r="B56" s="148" t="s">
        <v>166</v>
      </c>
      <c r="C56" s="148"/>
      <c r="D56" s="148"/>
      <c r="E56" s="149"/>
      <c r="F56" s="149"/>
      <c r="G56" s="149"/>
      <c r="H56" s="149"/>
      <c r="I56" s="149"/>
      <c r="J56" s="148"/>
      <c r="K56" s="178"/>
      <c r="L56" s="178"/>
      <c r="M56" s="178"/>
      <c r="N56" s="178"/>
      <c r="O56" s="178"/>
      <c r="P56" s="178"/>
      <c r="Q56" s="178"/>
      <c r="R56" s="178"/>
      <c r="S56" s="178"/>
      <c r="T56" s="178"/>
      <c r="U56" s="178"/>
      <c r="V56" s="178"/>
      <c r="W56" s="184"/>
      <c r="X56" s="184"/>
      <c r="Y56" s="184"/>
      <c r="Z56" s="184"/>
      <c r="AA56" s="190"/>
      <c r="AB56" s="190"/>
      <c r="AC56" s="190"/>
      <c r="AD56" s="190"/>
      <c r="AE56" s="190"/>
      <c r="AF56" s="190"/>
      <c r="AG56" s="190"/>
      <c r="AH56" s="206"/>
      <c r="AI56" s="206"/>
      <c r="AJ56" s="206"/>
      <c r="AK56" s="206"/>
      <c r="AL56" s="206"/>
      <c r="AM56" s="206"/>
      <c r="AN56" s="206"/>
      <c r="AO56" s="206"/>
      <c r="AP56" s="206"/>
      <c r="AQ56" s="206"/>
      <c r="AR56" s="206"/>
      <c r="AS56" s="206"/>
      <c r="AT56" s="206"/>
      <c r="AU56" s="206"/>
      <c r="AV56" s="206"/>
      <c r="AW56" s="206"/>
      <c r="AX56" s="206"/>
      <c r="AY56" s="206"/>
      <c r="AZ56" s="206"/>
      <c r="BA56" s="206"/>
      <c r="BB56" s="206"/>
      <c r="BC56" s="206"/>
      <c r="BD56" s="206"/>
      <c r="BE56" s="206"/>
      <c r="BF56" s="206"/>
      <c r="BG56" s="206"/>
      <c r="BH56" s="206"/>
      <c r="BI56" s="206"/>
      <c r="BJ56" s="206"/>
      <c r="BK56" s="206"/>
      <c r="BL56" s="206"/>
      <c r="BM56" s="206"/>
      <c r="BN56" s="206"/>
      <c r="BO56" s="206"/>
      <c r="BP56" s="206"/>
      <c r="BQ56" s="206"/>
      <c r="BR56" s="206"/>
      <c r="BS56" s="206"/>
      <c r="BT56" s="206"/>
      <c r="BU56" s="206"/>
      <c r="BV56" s="206"/>
      <c r="BW56" s="206"/>
      <c r="BX56" s="206"/>
      <c r="BY56" s="206"/>
      <c r="BZ56" s="206"/>
      <c r="CA56" s="206"/>
      <c r="CB56" s="206"/>
      <c r="CC56" s="206"/>
      <c r="CD56" s="206"/>
      <c r="CE56" s="206"/>
      <c r="CF56" s="206"/>
      <c r="CG56" s="206"/>
      <c r="CH56" s="206"/>
      <c r="CI56" s="206"/>
      <c r="CJ56" s="206"/>
      <c r="CK56" s="206"/>
      <c r="CL56" s="206"/>
    </row>
    <row r="57" s="122" customFormat="1" ht="100" hidden="1" customHeight="1" spans="1:90">
      <c r="A57" s="156" t="s">
        <v>58</v>
      </c>
      <c r="B57" s="148" t="s">
        <v>167</v>
      </c>
      <c r="C57" s="148"/>
      <c r="D57" s="148"/>
      <c r="E57" s="149"/>
      <c r="F57" s="149"/>
      <c r="G57" s="149"/>
      <c r="H57" s="149"/>
      <c r="I57" s="149"/>
      <c r="J57" s="148"/>
      <c r="K57" s="178"/>
      <c r="L57" s="178"/>
      <c r="M57" s="178"/>
      <c r="N57" s="178"/>
      <c r="O57" s="178"/>
      <c r="P57" s="178"/>
      <c r="Q57" s="178"/>
      <c r="R57" s="178"/>
      <c r="S57" s="178"/>
      <c r="T57" s="178"/>
      <c r="U57" s="178"/>
      <c r="V57" s="178"/>
      <c r="W57" s="184"/>
      <c r="X57" s="184"/>
      <c r="Y57" s="184"/>
      <c r="Z57" s="184"/>
      <c r="AA57" s="190"/>
      <c r="AB57" s="190"/>
      <c r="AC57" s="190"/>
      <c r="AD57" s="190"/>
      <c r="AE57" s="190"/>
      <c r="AF57" s="190"/>
      <c r="AG57" s="190"/>
      <c r="AH57" s="206"/>
      <c r="AI57" s="206"/>
      <c r="AJ57" s="206"/>
      <c r="AK57" s="206"/>
      <c r="AL57" s="206"/>
      <c r="AM57" s="206"/>
      <c r="AN57" s="206"/>
      <c r="AO57" s="206"/>
      <c r="AP57" s="206"/>
      <c r="AQ57" s="206"/>
      <c r="AR57" s="206"/>
      <c r="AS57" s="206"/>
      <c r="AT57" s="206"/>
      <c r="AU57" s="206"/>
      <c r="AV57" s="206"/>
      <c r="AW57" s="206"/>
      <c r="AX57" s="206"/>
      <c r="AY57" s="206"/>
      <c r="AZ57" s="206"/>
      <c r="BA57" s="206"/>
      <c r="BB57" s="206"/>
      <c r="BC57" s="206"/>
      <c r="BD57" s="206"/>
      <c r="BE57" s="206"/>
      <c r="BF57" s="206"/>
      <c r="BG57" s="206"/>
      <c r="BH57" s="206"/>
      <c r="BI57" s="206"/>
      <c r="BJ57" s="206"/>
      <c r="BK57" s="206"/>
      <c r="BL57" s="206"/>
      <c r="BM57" s="206"/>
      <c r="BN57" s="206"/>
      <c r="BO57" s="206"/>
      <c r="BP57" s="206"/>
      <c r="BQ57" s="206"/>
      <c r="BR57" s="206"/>
      <c r="BS57" s="206"/>
      <c r="BT57" s="206"/>
      <c r="BU57" s="206"/>
      <c r="BV57" s="206"/>
      <c r="BW57" s="206"/>
      <c r="BX57" s="206"/>
      <c r="BY57" s="206"/>
      <c r="BZ57" s="206"/>
      <c r="CA57" s="206"/>
      <c r="CB57" s="206"/>
      <c r="CC57" s="206"/>
      <c r="CD57" s="206"/>
      <c r="CE57" s="206"/>
      <c r="CF57" s="206"/>
      <c r="CG57" s="206"/>
      <c r="CH57" s="206"/>
      <c r="CI57" s="206"/>
      <c r="CJ57" s="206"/>
      <c r="CK57" s="206"/>
      <c r="CL57" s="206"/>
    </row>
    <row r="58" s="122" customFormat="1" ht="100" hidden="1" customHeight="1" spans="1:90">
      <c r="A58" s="147" t="s">
        <v>39</v>
      </c>
      <c r="B58" s="148" t="s">
        <v>168</v>
      </c>
      <c r="C58" s="148"/>
      <c r="D58" s="148"/>
      <c r="E58" s="149"/>
      <c r="F58" s="149"/>
      <c r="G58" s="149"/>
      <c r="H58" s="149"/>
      <c r="I58" s="149"/>
      <c r="J58" s="148"/>
      <c r="K58" s="178">
        <v>0</v>
      </c>
      <c r="L58" s="178">
        <v>0</v>
      </c>
      <c r="M58" s="178">
        <v>0</v>
      </c>
      <c r="N58" s="178">
        <v>100</v>
      </c>
      <c r="O58" s="178">
        <v>60</v>
      </c>
      <c r="P58" s="178">
        <v>40</v>
      </c>
      <c r="Q58" s="178">
        <v>0</v>
      </c>
      <c r="R58" s="178">
        <v>0</v>
      </c>
      <c r="S58" s="178">
        <v>0</v>
      </c>
      <c r="T58" s="178">
        <v>0</v>
      </c>
      <c r="U58" s="178">
        <v>0</v>
      </c>
      <c r="V58" s="178">
        <v>0</v>
      </c>
      <c r="W58" s="184"/>
      <c r="X58" s="184"/>
      <c r="Y58" s="184"/>
      <c r="Z58" s="184"/>
      <c r="AA58" s="190"/>
      <c r="AB58" s="190"/>
      <c r="AC58" s="190"/>
      <c r="AD58" s="190"/>
      <c r="AE58" s="190"/>
      <c r="AF58" s="190"/>
      <c r="AG58" s="190"/>
      <c r="AH58" s="206"/>
      <c r="AI58" s="206"/>
      <c r="AJ58" s="206"/>
      <c r="AK58" s="206"/>
      <c r="AL58" s="206"/>
      <c r="AM58" s="206"/>
      <c r="AN58" s="206"/>
      <c r="AO58" s="206"/>
      <c r="AP58" s="206"/>
      <c r="AQ58" s="206"/>
      <c r="AR58" s="206"/>
      <c r="AS58" s="206"/>
      <c r="AT58" s="206"/>
      <c r="AU58" s="206"/>
      <c r="AV58" s="206"/>
      <c r="AW58" s="206"/>
      <c r="AX58" s="206"/>
      <c r="AY58" s="206"/>
      <c r="AZ58" s="206"/>
      <c r="BA58" s="206"/>
      <c r="BB58" s="206"/>
      <c r="BC58" s="206"/>
      <c r="BD58" s="206"/>
      <c r="BE58" s="206"/>
      <c r="BF58" s="206"/>
      <c r="BG58" s="206"/>
      <c r="BH58" s="206"/>
      <c r="BI58" s="206"/>
      <c r="BJ58" s="206"/>
      <c r="BK58" s="206"/>
      <c r="BL58" s="206"/>
      <c r="BM58" s="206"/>
      <c r="BN58" s="206"/>
      <c r="BO58" s="206"/>
      <c r="BP58" s="206"/>
      <c r="BQ58" s="206"/>
      <c r="BR58" s="206"/>
      <c r="BS58" s="206"/>
      <c r="BT58" s="206"/>
      <c r="BU58" s="206"/>
      <c r="BV58" s="206"/>
      <c r="BW58" s="206"/>
      <c r="BX58" s="206"/>
      <c r="BY58" s="206"/>
      <c r="BZ58" s="206"/>
      <c r="CA58" s="206"/>
      <c r="CB58" s="206"/>
      <c r="CC58" s="206"/>
      <c r="CD58" s="206"/>
      <c r="CE58" s="206"/>
      <c r="CF58" s="206"/>
      <c r="CG58" s="206"/>
      <c r="CH58" s="206"/>
      <c r="CI58" s="206"/>
      <c r="CJ58" s="206"/>
      <c r="CK58" s="206"/>
      <c r="CL58" s="206"/>
    </row>
    <row r="59" s="122" customFormat="1" ht="100" hidden="1" customHeight="1" spans="1:90">
      <c r="A59" s="147" t="s">
        <v>41</v>
      </c>
      <c r="B59" s="148" t="s">
        <v>169</v>
      </c>
      <c r="C59" s="148"/>
      <c r="D59" s="148"/>
      <c r="E59" s="149"/>
      <c r="F59" s="149"/>
      <c r="G59" s="149"/>
      <c r="H59" s="149"/>
      <c r="I59" s="149"/>
      <c r="J59" s="148"/>
      <c r="K59" s="178">
        <v>0</v>
      </c>
      <c r="L59" s="178">
        <v>0</v>
      </c>
      <c r="M59" s="178">
        <v>0</v>
      </c>
      <c r="N59" s="178">
        <v>100</v>
      </c>
      <c r="O59" s="178">
        <v>60</v>
      </c>
      <c r="P59" s="178">
        <v>40</v>
      </c>
      <c r="Q59" s="178">
        <v>0</v>
      </c>
      <c r="R59" s="178">
        <v>0</v>
      </c>
      <c r="S59" s="178">
        <v>0</v>
      </c>
      <c r="T59" s="178">
        <v>0</v>
      </c>
      <c r="U59" s="178">
        <v>0</v>
      </c>
      <c r="V59" s="178">
        <v>0</v>
      </c>
      <c r="W59" s="184"/>
      <c r="X59" s="184"/>
      <c r="Y59" s="184"/>
      <c r="Z59" s="184"/>
      <c r="AA59" s="190"/>
      <c r="AB59" s="190"/>
      <c r="AC59" s="190"/>
      <c r="AD59" s="190"/>
      <c r="AE59" s="190"/>
      <c r="AF59" s="190"/>
      <c r="AG59" s="190"/>
      <c r="AH59" s="206"/>
      <c r="AI59" s="206"/>
      <c r="AJ59" s="206"/>
      <c r="AK59" s="206"/>
      <c r="AL59" s="206"/>
      <c r="AM59" s="206"/>
      <c r="AN59" s="206"/>
      <c r="AO59" s="206"/>
      <c r="AP59" s="206"/>
      <c r="AQ59" s="206"/>
      <c r="AR59" s="206"/>
      <c r="AS59" s="206"/>
      <c r="AT59" s="206"/>
      <c r="AU59" s="206"/>
      <c r="AV59" s="206"/>
      <c r="AW59" s="206"/>
      <c r="AX59" s="206"/>
      <c r="AY59" s="206"/>
      <c r="AZ59" s="206"/>
      <c r="BA59" s="206"/>
      <c r="BB59" s="206"/>
      <c r="BC59" s="206"/>
      <c r="BD59" s="206"/>
      <c r="BE59" s="206"/>
      <c r="BF59" s="206"/>
      <c r="BG59" s="206"/>
      <c r="BH59" s="206"/>
      <c r="BI59" s="206"/>
      <c r="BJ59" s="206"/>
      <c r="BK59" s="206"/>
      <c r="BL59" s="206"/>
      <c r="BM59" s="206"/>
      <c r="BN59" s="206"/>
      <c r="BO59" s="206"/>
      <c r="BP59" s="206"/>
      <c r="BQ59" s="206"/>
      <c r="BR59" s="206"/>
      <c r="BS59" s="206"/>
      <c r="BT59" s="206"/>
      <c r="BU59" s="206"/>
      <c r="BV59" s="206"/>
      <c r="BW59" s="206"/>
      <c r="BX59" s="206"/>
      <c r="BY59" s="206"/>
      <c r="BZ59" s="206"/>
      <c r="CA59" s="206"/>
      <c r="CB59" s="206"/>
      <c r="CC59" s="206"/>
      <c r="CD59" s="206"/>
      <c r="CE59" s="206"/>
      <c r="CF59" s="206"/>
      <c r="CG59" s="206"/>
      <c r="CH59" s="206"/>
      <c r="CI59" s="206"/>
      <c r="CJ59" s="206"/>
      <c r="CK59" s="206"/>
      <c r="CL59" s="206"/>
    </row>
    <row r="60" s="122" customFormat="1" ht="100" hidden="1" customHeight="1" spans="1:90">
      <c r="A60" s="156" t="s">
        <v>58</v>
      </c>
      <c r="B60" s="148" t="s">
        <v>170</v>
      </c>
      <c r="C60" s="148"/>
      <c r="D60" s="148"/>
      <c r="E60" s="149"/>
      <c r="F60" s="149"/>
      <c r="G60" s="149"/>
      <c r="H60" s="149"/>
      <c r="I60" s="149"/>
      <c r="J60" s="148"/>
      <c r="K60" s="178">
        <v>0</v>
      </c>
      <c r="L60" s="178">
        <v>0</v>
      </c>
      <c r="M60" s="178">
        <v>0</v>
      </c>
      <c r="N60" s="178">
        <v>100</v>
      </c>
      <c r="O60" s="178">
        <v>60</v>
      </c>
      <c r="P60" s="178">
        <v>40</v>
      </c>
      <c r="Q60" s="178">
        <v>0</v>
      </c>
      <c r="R60" s="178">
        <v>0</v>
      </c>
      <c r="S60" s="178">
        <v>0</v>
      </c>
      <c r="T60" s="178">
        <v>0</v>
      </c>
      <c r="U60" s="178">
        <v>0</v>
      </c>
      <c r="V60" s="178">
        <v>0</v>
      </c>
      <c r="W60" s="184"/>
      <c r="X60" s="184"/>
      <c r="Y60" s="184"/>
      <c r="Z60" s="184"/>
      <c r="AA60" s="190"/>
      <c r="AB60" s="190"/>
      <c r="AC60" s="190"/>
      <c r="AD60" s="190"/>
      <c r="AE60" s="190"/>
      <c r="AF60" s="190"/>
      <c r="AG60" s="190"/>
      <c r="AH60" s="206"/>
      <c r="AI60" s="206"/>
      <c r="AJ60" s="206"/>
      <c r="AK60" s="206"/>
      <c r="AL60" s="206"/>
      <c r="AM60" s="206"/>
      <c r="AN60" s="206"/>
      <c r="AO60" s="206"/>
      <c r="AP60" s="206"/>
      <c r="AQ60" s="206"/>
      <c r="AR60" s="206"/>
      <c r="AS60" s="206"/>
      <c r="AT60" s="206"/>
      <c r="AU60" s="206"/>
      <c r="AV60" s="206"/>
      <c r="AW60" s="206"/>
      <c r="AX60" s="206"/>
      <c r="AY60" s="206"/>
      <c r="AZ60" s="206"/>
      <c r="BA60" s="206"/>
      <c r="BB60" s="206"/>
      <c r="BC60" s="206"/>
      <c r="BD60" s="206"/>
      <c r="BE60" s="206"/>
      <c r="BF60" s="206"/>
      <c r="BG60" s="206"/>
      <c r="BH60" s="206"/>
      <c r="BI60" s="206"/>
      <c r="BJ60" s="206"/>
      <c r="BK60" s="206"/>
      <c r="BL60" s="206"/>
      <c r="BM60" s="206"/>
      <c r="BN60" s="206"/>
      <c r="BO60" s="206"/>
      <c r="BP60" s="206"/>
      <c r="BQ60" s="206"/>
      <c r="BR60" s="206"/>
      <c r="BS60" s="206"/>
      <c r="BT60" s="206"/>
      <c r="BU60" s="206"/>
      <c r="BV60" s="206"/>
      <c r="BW60" s="206"/>
      <c r="BX60" s="206"/>
      <c r="BY60" s="206"/>
      <c r="BZ60" s="206"/>
      <c r="CA60" s="206"/>
      <c r="CB60" s="206"/>
      <c r="CC60" s="206"/>
      <c r="CD60" s="206"/>
      <c r="CE60" s="206"/>
      <c r="CF60" s="206"/>
      <c r="CG60" s="206"/>
      <c r="CH60" s="206"/>
      <c r="CI60" s="206"/>
      <c r="CJ60" s="206"/>
      <c r="CK60" s="206"/>
      <c r="CL60" s="206"/>
    </row>
    <row r="61" s="124" customFormat="1" ht="298" customHeight="1" spans="1:91">
      <c r="A61" s="151">
        <v>17</v>
      </c>
      <c r="B61" s="152" t="s">
        <v>171</v>
      </c>
      <c r="C61" s="161">
        <v>2025</v>
      </c>
      <c r="D61" s="167" t="s">
        <v>172</v>
      </c>
      <c r="E61" s="152" t="s">
        <v>168</v>
      </c>
      <c r="F61" s="152" t="s">
        <v>170</v>
      </c>
      <c r="G61" s="152" t="s">
        <v>47</v>
      </c>
      <c r="H61" s="152" t="s">
        <v>48</v>
      </c>
      <c r="I61" s="152" t="s">
        <v>49</v>
      </c>
      <c r="J61" s="167" t="s">
        <v>173</v>
      </c>
      <c r="K61" s="175"/>
      <c r="L61" s="175"/>
      <c r="M61" s="175"/>
      <c r="N61" s="175">
        <v>100</v>
      </c>
      <c r="O61" s="152">
        <v>60</v>
      </c>
      <c r="P61" s="175">
        <v>40</v>
      </c>
      <c r="Q61" s="175"/>
      <c r="R61" s="175"/>
      <c r="S61" s="175"/>
      <c r="T61" s="175"/>
      <c r="U61" s="175"/>
      <c r="V61" s="175"/>
      <c r="W61" s="152" t="s">
        <v>174</v>
      </c>
      <c r="X61" s="152" t="s">
        <v>175</v>
      </c>
      <c r="Y61" s="152" t="s">
        <v>174</v>
      </c>
      <c r="Z61" s="152" t="s">
        <v>175</v>
      </c>
      <c r="AA61" s="152" t="s">
        <v>176</v>
      </c>
      <c r="AB61" s="167" t="s">
        <v>177</v>
      </c>
      <c r="AC61" s="167" t="s">
        <v>178</v>
      </c>
      <c r="AD61" s="175" t="s">
        <v>402</v>
      </c>
      <c r="AE61" s="152" t="s">
        <v>403</v>
      </c>
      <c r="AF61" s="152" t="s">
        <v>367</v>
      </c>
      <c r="AH61" s="134"/>
      <c r="AI61" s="134"/>
      <c r="AJ61" s="134"/>
      <c r="AK61" s="134"/>
      <c r="AL61" s="134"/>
      <c r="AM61" s="134"/>
      <c r="AN61" s="134"/>
      <c r="AO61" s="134"/>
      <c r="AP61" s="134"/>
      <c r="AQ61" s="134"/>
      <c r="AR61" s="134"/>
      <c r="AS61" s="134"/>
      <c r="AT61" s="134"/>
      <c r="AU61" s="134"/>
      <c r="AV61" s="134"/>
      <c r="AW61" s="134"/>
      <c r="AX61" s="134"/>
      <c r="AY61" s="134"/>
      <c r="AZ61" s="134"/>
      <c r="BA61" s="134"/>
      <c r="BB61" s="134"/>
      <c r="BC61" s="134"/>
      <c r="BD61" s="134"/>
      <c r="BE61" s="134"/>
      <c r="BF61" s="134"/>
      <c r="BG61" s="134"/>
      <c r="BH61" s="134"/>
      <c r="BI61" s="134"/>
      <c r="BJ61" s="134"/>
      <c r="BK61" s="134"/>
      <c r="BL61" s="134"/>
      <c r="BM61" s="134"/>
      <c r="BN61" s="134"/>
      <c r="BO61" s="134"/>
      <c r="BP61" s="134"/>
      <c r="BQ61" s="134"/>
      <c r="BR61" s="134"/>
      <c r="BS61" s="134"/>
      <c r="BT61" s="134"/>
      <c r="BU61" s="134"/>
      <c r="BV61" s="134"/>
      <c r="BW61" s="134"/>
      <c r="BX61" s="134"/>
      <c r="BY61" s="134"/>
      <c r="BZ61" s="134"/>
      <c r="CA61" s="134"/>
      <c r="CB61" s="134"/>
      <c r="CC61" s="134"/>
      <c r="CD61" s="134"/>
      <c r="CE61" s="134"/>
      <c r="CF61" s="134"/>
      <c r="CG61" s="134"/>
      <c r="CH61" s="134"/>
      <c r="CI61" s="134"/>
      <c r="CJ61" s="134"/>
      <c r="CK61" s="134"/>
      <c r="CL61" s="134"/>
      <c r="CM61" s="213"/>
    </row>
    <row r="62" s="122" customFormat="1" ht="100" hidden="1" customHeight="1" spans="1:90">
      <c r="A62" s="156" t="s">
        <v>58</v>
      </c>
      <c r="B62" s="148" t="s">
        <v>179</v>
      </c>
      <c r="C62" s="148"/>
      <c r="D62" s="148"/>
      <c r="E62" s="149"/>
      <c r="F62" s="149"/>
      <c r="G62" s="149"/>
      <c r="H62" s="149"/>
      <c r="I62" s="149"/>
      <c r="J62" s="148"/>
      <c r="K62" s="178"/>
      <c r="L62" s="178"/>
      <c r="M62" s="178"/>
      <c r="N62" s="178"/>
      <c r="O62" s="178"/>
      <c r="P62" s="178"/>
      <c r="Q62" s="178"/>
      <c r="R62" s="178"/>
      <c r="S62" s="178"/>
      <c r="T62" s="178"/>
      <c r="U62" s="178"/>
      <c r="V62" s="178"/>
      <c r="W62" s="184"/>
      <c r="X62" s="184"/>
      <c r="Y62" s="184"/>
      <c r="Z62" s="184"/>
      <c r="AA62" s="190"/>
      <c r="AB62" s="190"/>
      <c r="AC62" s="190"/>
      <c r="AD62" s="190"/>
      <c r="AE62" s="190"/>
      <c r="AF62" s="190"/>
      <c r="AG62" s="190"/>
      <c r="AH62" s="206"/>
      <c r="AI62" s="206"/>
      <c r="AJ62" s="206"/>
      <c r="AK62" s="206"/>
      <c r="AL62" s="206"/>
      <c r="AM62" s="206"/>
      <c r="AN62" s="206"/>
      <c r="AO62" s="206"/>
      <c r="AP62" s="206"/>
      <c r="AQ62" s="206"/>
      <c r="AR62" s="206"/>
      <c r="AS62" s="206"/>
      <c r="AT62" s="206"/>
      <c r="AU62" s="206"/>
      <c r="AV62" s="206"/>
      <c r="AW62" s="206"/>
      <c r="AX62" s="206"/>
      <c r="AY62" s="206"/>
      <c r="AZ62" s="206"/>
      <c r="BA62" s="206"/>
      <c r="BB62" s="206"/>
      <c r="BC62" s="206"/>
      <c r="BD62" s="206"/>
      <c r="BE62" s="206"/>
      <c r="BF62" s="206"/>
      <c r="BG62" s="206"/>
      <c r="BH62" s="206"/>
      <c r="BI62" s="206"/>
      <c r="BJ62" s="206"/>
      <c r="BK62" s="206"/>
      <c r="BL62" s="206"/>
      <c r="BM62" s="206"/>
      <c r="BN62" s="206"/>
      <c r="BO62" s="206"/>
      <c r="BP62" s="206"/>
      <c r="BQ62" s="206"/>
      <c r="BR62" s="206"/>
      <c r="BS62" s="206"/>
      <c r="BT62" s="206"/>
      <c r="BU62" s="206"/>
      <c r="BV62" s="206"/>
      <c r="BW62" s="206"/>
      <c r="BX62" s="206"/>
      <c r="BY62" s="206"/>
      <c r="BZ62" s="206"/>
      <c r="CA62" s="206"/>
      <c r="CB62" s="206"/>
      <c r="CC62" s="206"/>
      <c r="CD62" s="206"/>
      <c r="CE62" s="206"/>
      <c r="CF62" s="206"/>
      <c r="CG62" s="206"/>
      <c r="CH62" s="206"/>
      <c r="CI62" s="206"/>
      <c r="CJ62" s="206"/>
      <c r="CK62" s="206"/>
      <c r="CL62" s="206"/>
    </row>
    <row r="63" s="122" customFormat="1" ht="100" hidden="1" customHeight="1" spans="1:90">
      <c r="A63" s="156" t="s">
        <v>41</v>
      </c>
      <c r="B63" s="148" t="s">
        <v>180</v>
      </c>
      <c r="C63" s="148"/>
      <c r="D63" s="148"/>
      <c r="E63" s="149"/>
      <c r="F63" s="149"/>
      <c r="G63" s="149"/>
      <c r="H63" s="149"/>
      <c r="I63" s="149"/>
      <c r="J63" s="148"/>
      <c r="K63" s="178">
        <v>0</v>
      </c>
      <c r="L63" s="178">
        <v>0</v>
      </c>
      <c r="M63" s="178">
        <v>0</v>
      </c>
      <c r="N63" s="178">
        <v>0</v>
      </c>
      <c r="O63" s="178">
        <v>0</v>
      </c>
      <c r="P63" s="178">
        <v>0</v>
      </c>
      <c r="Q63" s="178">
        <v>0</v>
      </c>
      <c r="R63" s="178">
        <v>0</v>
      </c>
      <c r="S63" s="178">
        <v>0</v>
      </c>
      <c r="T63" s="178">
        <v>0</v>
      </c>
      <c r="U63" s="178">
        <v>0</v>
      </c>
      <c r="V63" s="178">
        <v>0</v>
      </c>
      <c r="W63" s="184"/>
      <c r="X63" s="184"/>
      <c r="Y63" s="184"/>
      <c r="Z63" s="184"/>
      <c r="AA63" s="190"/>
      <c r="AB63" s="190"/>
      <c r="AC63" s="190"/>
      <c r="AD63" s="190"/>
      <c r="AE63" s="190"/>
      <c r="AF63" s="190"/>
      <c r="AG63" s="190"/>
      <c r="AH63" s="206"/>
      <c r="AI63" s="206"/>
      <c r="AJ63" s="206"/>
      <c r="AK63" s="206"/>
      <c r="AL63" s="206"/>
      <c r="AM63" s="206"/>
      <c r="AN63" s="206"/>
      <c r="AO63" s="206"/>
      <c r="AP63" s="206"/>
      <c r="AQ63" s="206"/>
      <c r="AR63" s="206"/>
      <c r="AS63" s="206"/>
      <c r="AT63" s="206"/>
      <c r="AU63" s="206"/>
      <c r="AV63" s="206"/>
      <c r="AW63" s="206"/>
      <c r="AX63" s="206"/>
      <c r="AY63" s="206"/>
      <c r="AZ63" s="206"/>
      <c r="BA63" s="206"/>
      <c r="BB63" s="206"/>
      <c r="BC63" s="206"/>
      <c r="BD63" s="206"/>
      <c r="BE63" s="206"/>
      <c r="BF63" s="206"/>
      <c r="BG63" s="206"/>
      <c r="BH63" s="206"/>
      <c r="BI63" s="206"/>
      <c r="BJ63" s="206"/>
      <c r="BK63" s="206"/>
      <c r="BL63" s="206"/>
      <c r="BM63" s="206"/>
      <c r="BN63" s="206"/>
      <c r="BO63" s="206"/>
      <c r="BP63" s="206"/>
      <c r="BQ63" s="206"/>
      <c r="BR63" s="206"/>
      <c r="BS63" s="206"/>
      <c r="BT63" s="206"/>
      <c r="BU63" s="206"/>
      <c r="BV63" s="206"/>
      <c r="BW63" s="206"/>
      <c r="BX63" s="206"/>
      <c r="BY63" s="206"/>
      <c r="BZ63" s="206"/>
      <c r="CA63" s="206"/>
      <c r="CB63" s="206"/>
      <c r="CC63" s="206"/>
      <c r="CD63" s="206"/>
      <c r="CE63" s="206"/>
      <c r="CF63" s="206"/>
      <c r="CG63" s="206"/>
      <c r="CH63" s="206"/>
      <c r="CI63" s="206"/>
      <c r="CJ63" s="206"/>
      <c r="CK63" s="206"/>
      <c r="CL63" s="206"/>
    </row>
    <row r="64" s="122" customFormat="1" ht="100" hidden="1" customHeight="1" spans="1:90">
      <c r="A64" s="156" t="s">
        <v>58</v>
      </c>
      <c r="B64" s="148" t="s">
        <v>181</v>
      </c>
      <c r="C64" s="148"/>
      <c r="D64" s="148"/>
      <c r="E64" s="149"/>
      <c r="F64" s="149"/>
      <c r="G64" s="149"/>
      <c r="H64" s="149"/>
      <c r="I64" s="149"/>
      <c r="J64" s="148"/>
      <c r="K64" s="178"/>
      <c r="L64" s="178"/>
      <c r="M64" s="178"/>
      <c r="N64" s="178"/>
      <c r="O64" s="178"/>
      <c r="P64" s="178"/>
      <c r="Q64" s="178"/>
      <c r="R64" s="178"/>
      <c r="S64" s="178"/>
      <c r="T64" s="178"/>
      <c r="U64" s="178"/>
      <c r="V64" s="178"/>
      <c r="W64" s="184"/>
      <c r="X64" s="184"/>
      <c r="Y64" s="184"/>
      <c r="Z64" s="184"/>
      <c r="AA64" s="190"/>
      <c r="AB64" s="190"/>
      <c r="AC64" s="190"/>
      <c r="AD64" s="190"/>
      <c r="AE64" s="190"/>
      <c r="AF64" s="190"/>
      <c r="AG64" s="190"/>
      <c r="AH64" s="206"/>
      <c r="AI64" s="206"/>
      <c r="AJ64" s="206"/>
      <c r="AK64" s="206"/>
      <c r="AL64" s="206"/>
      <c r="AM64" s="206"/>
      <c r="AN64" s="206"/>
      <c r="AO64" s="206"/>
      <c r="AP64" s="206"/>
      <c r="AQ64" s="206"/>
      <c r="AR64" s="206"/>
      <c r="AS64" s="206"/>
      <c r="AT64" s="206"/>
      <c r="AU64" s="206"/>
      <c r="AV64" s="206"/>
      <c r="AW64" s="206"/>
      <c r="AX64" s="206"/>
      <c r="AY64" s="206"/>
      <c r="AZ64" s="206"/>
      <c r="BA64" s="206"/>
      <c r="BB64" s="206"/>
      <c r="BC64" s="206"/>
      <c r="BD64" s="206"/>
      <c r="BE64" s="206"/>
      <c r="BF64" s="206"/>
      <c r="BG64" s="206"/>
      <c r="BH64" s="206"/>
      <c r="BI64" s="206"/>
      <c r="BJ64" s="206"/>
      <c r="BK64" s="206"/>
      <c r="BL64" s="206"/>
      <c r="BM64" s="206"/>
      <c r="BN64" s="206"/>
      <c r="BO64" s="206"/>
      <c r="BP64" s="206"/>
      <c r="BQ64" s="206"/>
      <c r="BR64" s="206"/>
      <c r="BS64" s="206"/>
      <c r="BT64" s="206"/>
      <c r="BU64" s="206"/>
      <c r="BV64" s="206"/>
      <c r="BW64" s="206"/>
      <c r="BX64" s="206"/>
      <c r="BY64" s="206"/>
      <c r="BZ64" s="206"/>
      <c r="CA64" s="206"/>
      <c r="CB64" s="206"/>
      <c r="CC64" s="206"/>
      <c r="CD64" s="206"/>
      <c r="CE64" s="206"/>
      <c r="CF64" s="206"/>
      <c r="CG64" s="206"/>
      <c r="CH64" s="206"/>
      <c r="CI64" s="206"/>
      <c r="CJ64" s="206"/>
      <c r="CK64" s="206"/>
      <c r="CL64" s="206"/>
    </row>
    <row r="65" s="122" customFormat="1" ht="100" hidden="1" customHeight="1" spans="1:90">
      <c r="A65" s="156" t="s">
        <v>58</v>
      </c>
      <c r="B65" s="148" t="s">
        <v>182</v>
      </c>
      <c r="C65" s="148"/>
      <c r="D65" s="148"/>
      <c r="E65" s="149"/>
      <c r="F65" s="149"/>
      <c r="G65" s="149"/>
      <c r="H65" s="149"/>
      <c r="I65" s="149"/>
      <c r="J65" s="148"/>
      <c r="K65" s="178"/>
      <c r="L65" s="178"/>
      <c r="M65" s="178"/>
      <c r="N65" s="178"/>
      <c r="O65" s="178"/>
      <c r="P65" s="178"/>
      <c r="Q65" s="178"/>
      <c r="R65" s="178"/>
      <c r="S65" s="178"/>
      <c r="T65" s="178"/>
      <c r="U65" s="178"/>
      <c r="V65" s="178"/>
      <c r="W65" s="184"/>
      <c r="X65" s="184"/>
      <c r="Y65" s="184"/>
      <c r="Z65" s="184"/>
      <c r="AA65" s="190"/>
      <c r="AB65" s="190"/>
      <c r="AC65" s="190"/>
      <c r="AD65" s="190"/>
      <c r="AE65" s="190"/>
      <c r="AF65" s="190"/>
      <c r="AG65" s="190"/>
      <c r="AH65" s="206"/>
      <c r="AI65" s="206"/>
      <c r="AJ65" s="206"/>
      <c r="AK65" s="206"/>
      <c r="AL65" s="206"/>
      <c r="AM65" s="206"/>
      <c r="AN65" s="206"/>
      <c r="AO65" s="206"/>
      <c r="AP65" s="206"/>
      <c r="AQ65" s="206"/>
      <c r="AR65" s="206"/>
      <c r="AS65" s="206"/>
      <c r="AT65" s="206"/>
      <c r="AU65" s="206"/>
      <c r="AV65" s="206"/>
      <c r="AW65" s="206"/>
      <c r="AX65" s="206"/>
      <c r="AY65" s="206"/>
      <c r="AZ65" s="206"/>
      <c r="BA65" s="206"/>
      <c r="BB65" s="206"/>
      <c r="BC65" s="206"/>
      <c r="BD65" s="206"/>
      <c r="BE65" s="206"/>
      <c r="BF65" s="206"/>
      <c r="BG65" s="206"/>
      <c r="BH65" s="206"/>
      <c r="BI65" s="206"/>
      <c r="BJ65" s="206"/>
      <c r="BK65" s="206"/>
      <c r="BL65" s="206"/>
      <c r="BM65" s="206"/>
      <c r="BN65" s="206"/>
      <c r="BO65" s="206"/>
      <c r="BP65" s="206"/>
      <c r="BQ65" s="206"/>
      <c r="BR65" s="206"/>
      <c r="BS65" s="206"/>
      <c r="BT65" s="206"/>
      <c r="BU65" s="206"/>
      <c r="BV65" s="206"/>
      <c r="BW65" s="206"/>
      <c r="BX65" s="206"/>
      <c r="BY65" s="206"/>
      <c r="BZ65" s="206"/>
      <c r="CA65" s="206"/>
      <c r="CB65" s="206"/>
      <c r="CC65" s="206"/>
      <c r="CD65" s="206"/>
      <c r="CE65" s="206"/>
      <c r="CF65" s="206"/>
      <c r="CG65" s="206"/>
      <c r="CH65" s="206"/>
      <c r="CI65" s="206"/>
      <c r="CJ65" s="206"/>
      <c r="CK65" s="206"/>
      <c r="CL65" s="206"/>
    </row>
    <row r="66" s="122" customFormat="1" ht="100" hidden="1" customHeight="1" spans="1:90">
      <c r="A66" s="156" t="s">
        <v>58</v>
      </c>
      <c r="B66" s="148" t="s">
        <v>183</v>
      </c>
      <c r="C66" s="148"/>
      <c r="D66" s="148"/>
      <c r="E66" s="149"/>
      <c r="F66" s="149"/>
      <c r="G66" s="149"/>
      <c r="H66" s="149"/>
      <c r="I66" s="149"/>
      <c r="J66" s="148"/>
      <c r="K66" s="178"/>
      <c r="L66" s="178"/>
      <c r="M66" s="178"/>
      <c r="N66" s="178"/>
      <c r="O66" s="178"/>
      <c r="P66" s="178"/>
      <c r="Q66" s="178"/>
      <c r="R66" s="178"/>
      <c r="S66" s="178"/>
      <c r="T66" s="178"/>
      <c r="U66" s="178"/>
      <c r="V66" s="178"/>
      <c r="W66" s="184"/>
      <c r="X66" s="184"/>
      <c r="Y66" s="184"/>
      <c r="Z66" s="184"/>
      <c r="AA66" s="190"/>
      <c r="AB66" s="190"/>
      <c r="AC66" s="190"/>
      <c r="AD66" s="190"/>
      <c r="AE66" s="190"/>
      <c r="AF66" s="190"/>
      <c r="AG66" s="190"/>
      <c r="AH66" s="206"/>
      <c r="AI66" s="206"/>
      <c r="AJ66" s="206"/>
      <c r="AK66" s="206"/>
      <c r="AL66" s="206"/>
      <c r="AM66" s="206"/>
      <c r="AN66" s="206"/>
      <c r="AO66" s="206"/>
      <c r="AP66" s="206"/>
      <c r="AQ66" s="206"/>
      <c r="AR66" s="206"/>
      <c r="AS66" s="206"/>
      <c r="AT66" s="206"/>
      <c r="AU66" s="206"/>
      <c r="AV66" s="206"/>
      <c r="AW66" s="206"/>
      <c r="AX66" s="206"/>
      <c r="AY66" s="206"/>
      <c r="AZ66" s="206"/>
      <c r="BA66" s="206"/>
      <c r="BB66" s="206"/>
      <c r="BC66" s="206"/>
      <c r="BD66" s="206"/>
      <c r="BE66" s="206"/>
      <c r="BF66" s="206"/>
      <c r="BG66" s="206"/>
      <c r="BH66" s="206"/>
      <c r="BI66" s="206"/>
      <c r="BJ66" s="206"/>
      <c r="BK66" s="206"/>
      <c r="BL66" s="206"/>
      <c r="BM66" s="206"/>
      <c r="BN66" s="206"/>
      <c r="BO66" s="206"/>
      <c r="BP66" s="206"/>
      <c r="BQ66" s="206"/>
      <c r="BR66" s="206"/>
      <c r="BS66" s="206"/>
      <c r="BT66" s="206"/>
      <c r="BU66" s="206"/>
      <c r="BV66" s="206"/>
      <c r="BW66" s="206"/>
      <c r="BX66" s="206"/>
      <c r="BY66" s="206"/>
      <c r="BZ66" s="206"/>
      <c r="CA66" s="206"/>
      <c r="CB66" s="206"/>
      <c r="CC66" s="206"/>
      <c r="CD66" s="206"/>
      <c r="CE66" s="206"/>
      <c r="CF66" s="206"/>
      <c r="CG66" s="206"/>
      <c r="CH66" s="206"/>
      <c r="CI66" s="206"/>
      <c r="CJ66" s="206"/>
      <c r="CK66" s="206"/>
      <c r="CL66" s="206"/>
    </row>
    <row r="67" s="122" customFormat="1" ht="100" hidden="1" customHeight="1" spans="1:90">
      <c r="A67" s="156" t="s">
        <v>41</v>
      </c>
      <c r="B67" s="148" t="s">
        <v>184</v>
      </c>
      <c r="C67" s="148"/>
      <c r="D67" s="148"/>
      <c r="E67" s="149"/>
      <c r="F67" s="149"/>
      <c r="G67" s="149"/>
      <c r="H67" s="149"/>
      <c r="I67" s="149"/>
      <c r="J67" s="148"/>
      <c r="K67" s="178">
        <v>0</v>
      </c>
      <c r="L67" s="178">
        <v>0</v>
      </c>
      <c r="M67" s="178">
        <v>0</v>
      </c>
      <c r="N67" s="178">
        <v>0</v>
      </c>
      <c r="O67" s="178">
        <v>0</v>
      </c>
      <c r="P67" s="178">
        <v>0</v>
      </c>
      <c r="Q67" s="178">
        <v>0</v>
      </c>
      <c r="R67" s="178">
        <v>0</v>
      </c>
      <c r="S67" s="178">
        <v>0</v>
      </c>
      <c r="T67" s="178">
        <v>0</v>
      </c>
      <c r="U67" s="178">
        <v>0</v>
      </c>
      <c r="V67" s="178">
        <v>0</v>
      </c>
      <c r="W67" s="184"/>
      <c r="X67" s="184"/>
      <c r="Y67" s="184"/>
      <c r="Z67" s="184"/>
      <c r="AA67" s="190"/>
      <c r="AB67" s="190"/>
      <c r="AC67" s="190"/>
      <c r="AD67" s="190"/>
      <c r="AE67" s="190"/>
      <c r="AF67" s="190"/>
      <c r="AG67" s="190"/>
      <c r="AH67" s="206"/>
      <c r="AI67" s="206"/>
      <c r="AJ67" s="206"/>
      <c r="AK67" s="206"/>
      <c r="AL67" s="206"/>
      <c r="AM67" s="206"/>
      <c r="AN67" s="206"/>
      <c r="AO67" s="206"/>
      <c r="AP67" s="206"/>
      <c r="AQ67" s="206"/>
      <c r="AR67" s="206"/>
      <c r="AS67" s="206"/>
      <c r="AT67" s="206"/>
      <c r="AU67" s="206"/>
      <c r="AV67" s="206"/>
      <c r="AW67" s="206"/>
      <c r="AX67" s="206"/>
      <c r="AY67" s="206"/>
      <c r="AZ67" s="206"/>
      <c r="BA67" s="206"/>
      <c r="BB67" s="206"/>
      <c r="BC67" s="206"/>
      <c r="BD67" s="206"/>
      <c r="BE67" s="206"/>
      <c r="BF67" s="206"/>
      <c r="BG67" s="206"/>
      <c r="BH67" s="206"/>
      <c r="BI67" s="206"/>
      <c r="BJ67" s="206"/>
      <c r="BK67" s="206"/>
      <c r="BL67" s="206"/>
      <c r="BM67" s="206"/>
      <c r="BN67" s="206"/>
      <c r="BO67" s="206"/>
      <c r="BP67" s="206"/>
      <c r="BQ67" s="206"/>
      <c r="BR67" s="206"/>
      <c r="BS67" s="206"/>
      <c r="BT67" s="206"/>
      <c r="BU67" s="206"/>
      <c r="BV67" s="206"/>
      <c r="BW67" s="206"/>
      <c r="BX67" s="206"/>
      <c r="BY67" s="206"/>
      <c r="BZ67" s="206"/>
      <c r="CA67" s="206"/>
      <c r="CB67" s="206"/>
      <c r="CC67" s="206"/>
      <c r="CD67" s="206"/>
      <c r="CE67" s="206"/>
      <c r="CF67" s="206"/>
      <c r="CG67" s="206"/>
      <c r="CH67" s="206"/>
      <c r="CI67" s="206"/>
      <c r="CJ67" s="206"/>
      <c r="CK67" s="206"/>
      <c r="CL67" s="206"/>
    </row>
    <row r="68" s="122" customFormat="1" ht="100" hidden="1" customHeight="1" spans="1:90">
      <c r="A68" s="156" t="s">
        <v>58</v>
      </c>
      <c r="B68" s="148" t="s">
        <v>185</v>
      </c>
      <c r="C68" s="148"/>
      <c r="D68" s="148"/>
      <c r="E68" s="149"/>
      <c r="F68" s="149"/>
      <c r="G68" s="149"/>
      <c r="H68" s="149"/>
      <c r="I68" s="149"/>
      <c r="J68" s="148"/>
      <c r="K68" s="178"/>
      <c r="L68" s="178"/>
      <c r="M68" s="178"/>
      <c r="N68" s="178"/>
      <c r="O68" s="178"/>
      <c r="P68" s="178"/>
      <c r="Q68" s="178"/>
      <c r="R68" s="178"/>
      <c r="S68" s="178"/>
      <c r="T68" s="178"/>
      <c r="U68" s="178"/>
      <c r="V68" s="178"/>
      <c r="W68" s="184"/>
      <c r="X68" s="184"/>
      <c r="Y68" s="184"/>
      <c r="Z68" s="184"/>
      <c r="AA68" s="190"/>
      <c r="AB68" s="190"/>
      <c r="AC68" s="190"/>
      <c r="AD68" s="190"/>
      <c r="AE68" s="190"/>
      <c r="AF68" s="190"/>
      <c r="AG68" s="190"/>
      <c r="AH68" s="206"/>
      <c r="AI68" s="206"/>
      <c r="AJ68" s="206"/>
      <c r="AK68" s="206"/>
      <c r="AL68" s="206"/>
      <c r="AM68" s="206"/>
      <c r="AN68" s="206"/>
      <c r="AO68" s="206"/>
      <c r="AP68" s="206"/>
      <c r="AQ68" s="206"/>
      <c r="AR68" s="206"/>
      <c r="AS68" s="206"/>
      <c r="AT68" s="206"/>
      <c r="AU68" s="206"/>
      <c r="AV68" s="206"/>
      <c r="AW68" s="206"/>
      <c r="AX68" s="206"/>
      <c r="AY68" s="206"/>
      <c r="AZ68" s="206"/>
      <c r="BA68" s="206"/>
      <c r="BB68" s="206"/>
      <c r="BC68" s="206"/>
      <c r="BD68" s="206"/>
      <c r="BE68" s="206"/>
      <c r="BF68" s="206"/>
      <c r="BG68" s="206"/>
      <c r="BH68" s="206"/>
      <c r="BI68" s="206"/>
      <c r="BJ68" s="206"/>
      <c r="BK68" s="206"/>
      <c r="BL68" s="206"/>
      <c r="BM68" s="206"/>
      <c r="BN68" s="206"/>
      <c r="BO68" s="206"/>
      <c r="BP68" s="206"/>
      <c r="BQ68" s="206"/>
      <c r="BR68" s="206"/>
      <c r="BS68" s="206"/>
      <c r="BT68" s="206"/>
      <c r="BU68" s="206"/>
      <c r="BV68" s="206"/>
      <c r="BW68" s="206"/>
      <c r="BX68" s="206"/>
      <c r="BY68" s="206"/>
      <c r="BZ68" s="206"/>
      <c r="CA68" s="206"/>
      <c r="CB68" s="206"/>
      <c r="CC68" s="206"/>
      <c r="CD68" s="206"/>
      <c r="CE68" s="206"/>
      <c r="CF68" s="206"/>
      <c r="CG68" s="206"/>
      <c r="CH68" s="206"/>
      <c r="CI68" s="206"/>
      <c r="CJ68" s="206"/>
      <c r="CK68" s="206"/>
      <c r="CL68" s="206"/>
    </row>
    <row r="69" s="122" customFormat="1" ht="100" hidden="1" customHeight="1" spans="1:90">
      <c r="A69" s="156" t="s">
        <v>58</v>
      </c>
      <c r="B69" s="148" t="s">
        <v>186</v>
      </c>
      <c r="C69" s="148"/>
      <c r="D69" s="148"/>
      <c r="E69" s="149"/>
      <c r="F69" s="149"/>
      <c r="G69" s="149"/>
      <c r="H69" s="149"/>
      <c r="I69" s="149"/>
      <c r="J69" s="148"/>
      <c r="K69" s="178"/>
      <c r="L69" s="178"/>
      <c r="M69" s="178"/>
      <c r="N69" s="178"/>
      <c r="O69" s="178"/>
      <c r="P69" s="178"/>
      <c r="Q69" s="178"/>
      <c r="R69" s="178"/>
      <c r="S69" s="178"/>
      <c r="T69" s="178"/>
      <c r="U69" s="178"/>
      <c r="V69" s="178"/>
      <c r="W69" s="184"/>
      <c r="X69" s="184"/>
      <c r="Y69" s="184"/>
      <c r="Z69" s="184"/>
      <c r="AA69" s="190"/>
      <c r="AB69" s="190"/>
      <c r="AC69" s="190"/>
      <c r="AD69" s="190"/>
      <c r="AE69" s="190"/>
      <c r="AF69" s="190"/>
      <c r="AG69" s="190"/>
      <c r="AH69" s="206"/>
      <c r="AI69" s="206"/>
      <c r="AJ69" s="206"/>
      <c r="AK69" s="206"/>
      <c r="AL69" s="206"/>
      <c r="AM69" s="206"/>
      <c r="AN69" s="206"/>
      <c r="AO69" s="206"/>
      <c r="AP69" s="206"/>
      <c r="AQ69" s="206"/>
      <c r="AR69" s="206"/>
      <c r="AS69" s="206"/>
      <c r="AT69" s="206"/>
      <c r="AU69" s="206"/>
      <c r="AV69" s="206"/>
      <c r="AW69" s="206"/>
      <c r="AX69" s="206"/>
      <c r="AY69" s="206"/>
      <c r="AZ69" s="206"/>
      <c r="BA69" s="206"/>
      <c r="BB69" s="206"/>
      <c r="BC69" s="206"/>
      <c r="BD69" s="206"/>
      <c r="BE69" s="206"/>
      <c r="BF69" s="206"/>
      <c r="BG69" s="206"/>
      <c r="BH69" s="206"/>
      <c r="BI69" s="206"/>
      <c r="BJ69" s="206"/>
      <c r="BK69" s="206"/>
      <c r="BL69" s="206"/>
      <c r="BM69" s="206"/>
      <c r="BN69" s="206"/>
      <c r="BO69" s="206"/>
      <c r="BP69" s="206"/>
      <c r="BQ69" s="206"/>
      <c r="BR69" s="206"/>
      <c r="BS69" s="206"/>
      <c r="BT69" s="206"/>
      <c r="BU69" s="206"/>
      <c r="BV69" s="206"/>
      <c r="BW69" s="206"/>
      <c r="BX69" s="206"/>
      <c r="BY69" s="206"/>
      <c r="BZ69" s="206"/>
      <c r="CA69" s="206"/>
      <c r="CB69" s="206"/>
      <c r="CC69" s="206"/>
      <c r="CD69" s="206"/>
      <c r="CE69" s="206"/>
      <c r="CF69" s="206"/>
      <c r="CG69" s="206"/>
      <c r="CH69" s="206"/>
      <c r="CI69" s="206"/>
      <c r="CJ69" s="206"/>
      <c r="CK69" s="206"/>
      <c r="CL69" s="206"/>
    </row>
    <row r="70" s="122" customFormat="1" ht="100" hidden="1" customHeight="1" spans="1:90">
      <c r="A70" s="156" t="s">
        <v>41</v>
      </c>
      <c r="B70" s="148" t="s">
        <v>187</v>
      </c>
      <c r="C70" s="148"/>
      <c r="D70" s="148"/>
      <c r="E70" s="149"/>
      <c r="F70" s="149"/>
      <c r="G70" s="149"/>
      <c r="H70" s="149"/>
      <c r="I70" s="149"/>
      <c r="J70" s="148"/>
      <c r="K70" s="178">
        <v>0</v>
      </c>
      <c r="L70" s="178">
        <v>0</v>
      </c>
      <c r="M70" s="178">
        <v>0</v>
      </c>
      <c r="N70" s="178">
        <v>0</v>
      </c>
      <c r="O70" s="178">
        <v>0</v>
      </c>
      <c r="P70" s="178">
        <v>0</v>
      </c>
      <c r="Q70" s="178">
        <v>0</v>
      </c>
      <c r="R70" s="178">
        <v>0</v>
      </c>
      <c r="S70" s="178">
        <v>0</v>
      </c>
      <c r="T70" s="178">
        <v>0</v>
      </c>
      <c r="U70" s="178">
        <v>0</v>
      </c>
      <c r="V70" s="178">
        <v>0</v>
      </c>
      <c r="W70" s="184"/>
      <c r="X70" s="184"/>
      <c r="Y70" s="184"/>
      <c r="Z70" s="184"/>
      <c r="AA70" s="190"/>
      <c r="AB70" s="190"/>
      <c r="AC70" s="190"/>
      <c r="AD70" s="190"/>
      <c r="AE70" s="190"/>
      <c r="AF70" s="190"/>
      <c r="AG70" s="190"/>
      <c r="AH70" s="206"/>
      <c r="AI70" s="206"/>
      <c r="AJ70" s="206"/>
      <c r="AK70" s="206"/>
      <c r="AL70" s="206"/>
      <c r="AM70" s="206"/>
      <c r="AN70" s="206"/>
      <c r="AO70" s="206"/>
      <c r="AP70" s="206"/>
      <c r="AQ70" s="206"/>
      <c r="AR70" s="206"/>
      <c r="AS70" s="206"/>
      <c r="AT70" s="206"/>
      <c r="AU70" s="206"/>
      <c r="AV70" s="206"/>
      <c r="AW70" s="206"/>
      <c r="AX70" s="206"/>
      <c r="AY70" s="206"/>
      <c r="AZ70" s="206"/>
      <c r="BA70" s="206"/>
      <c r="BB70" s="206"/>
      <c r="BC70" s="206"/>
      <c r="BD70" s="206"/>
      <c r="BE70" s="206"/>
      <c r="BF70" s="206"/>
      <c r="BG70" s="206"/>
      <c r="BH70" s="206"/>
      <c r="BI70" s="206"/>
      <c r="BJ70" s="206"/>
      <c r="BK70" s="206"/>
      <c r="BL70" s="206"/>
      <c r="BM70" s="206"/>
      <c r="BN70" s="206"/>
      <c r="BO70" s="206"/>
      <c r="BP70" s="206"/>
      <c r="BQ70" s="206"/>
      <c r="BR70" s="206"/>
      <c r="BS70" s="206"/>
      <c r="BT70" s="206"/>
      <c r="BU70" s="206"/>
      <c r="BV70" s="206"/>
      <c r="BW70" s="206"/>
      <c r="BX70" s="206"/>
      <c r="BY70" s="206"/>
      <c r="BZ70" s="206"/>
      <c r="CA70" s="206"/>
      <c r="CB70" s="206"/>
      <c r="CC70" s="206"/>
      <c r="CD70" s="206"/>
      <c r="CE70" s="206"/>
      <c r="CF70" s="206"/>
      <c r="CG70" s="206"/>
      <c r="CH70" s="206"/>
      <c r="CI70" s="206"/>
      <c r="CJ70" s="206"/>
      <c r="CK70" s="206"/>
      <c r="CL70" s="206"/>
    </row>
    <row r="71" s="122" customFormat="1" ht="100" hidden="1" customHeight="1" spans="1:90">
      <c r="A71" s="156" t="s">
        <v>58</v>
      </c>
      <c r="B71" s="148" t="s">
        <v>188</v>
      </c>
      <c r="C71" s="148"/>
      <c r="D71" s="148"/>
      <c r="E71" s="149"/>
      <c r="F71" s="149"/>
      <c r="G71" s="149"/>
      <c r="H71" s="149"/>
      <c r="I71" s="149"/>
      <c r="J71" s="148"/>
      <c r="K71" s="178"/>
      <c r="L71" s="178"/>
      <c r="M71" s="178"/>
      <c r="N71" s="178"/>
      <c r="O71" s="178"/>
      <c r="P71" s="178"/>
      <c r="Q71" s="178"/>
      <c r="R71" s="178"/>
      <c r="S71" s="178"/>
      <c r="T71" s="178"/>
      <c r="U71" s="178"/>
      <c r="V71" s="178"/>
      <c r="W71" s="184"/>
      <c r="X71" s="184"/>
      <c r="Y71" s="184"/>
      <c r="Z71" s="184"/>
      <c r="AA71" s="190"/>
      <c r="AB71" s="190"/>
      <c r="AC71" s="190"/>
      <c r="AD71" s="190"/>
      <c r="AE71" s="190"/>
      <c r="AF71" s="190"/>
      <c r="AG71" s="190"/>
      <c r="AH71" s="206"/>
      <c r="AI71" s="206"/>
      <c r="AJ71" s="206"/>
      <c r="AK71" s="206"/>
      <c r="AL71" s="206"/>
      <c r="AM71" s="206"/>
      <c r="AN71" s="206"/>
      <c r="AO71" s="206"/>
      <c r="AP71" s="206"/>
      <c r="AQ71" s="206"/>
      <c r="AR71" s="206"/>
      <c r="AS71" s="206"/>
      <c r="AT71" s="206"/>
      <c r="AU71" s="206"/>
      <c r="AV71" s="206"/>
      <c r="AW71" s="206"/>
      <c r="AX71" s="206"/>
      <c r="AY71" s="206"/>
      <c r="AZ71" s="206"/>
      <c r="BA71" s="206"/>
      <c r="BB71" s="206"/>
      <c r="BC71" s="206"/>
      <c r="BD71" s="206"/>
      <c r="BE71" s="206"/>
      <c r="BF71" s="206"/>
      <c r="BG71" s="206"/>
      <c r="BH71" s="206"/>
      <c r="BI71" s="206"/>
      <c r="BJ71" s="206"/>
      <c r="BK71" s="206"/>
      <c r="BL71" s="206"/>
      <c r="BM71" s="206"/>
      <c r="BN71" s="206"/>
      <c r="BO71" s="206"/>
      <c r="BP71" s="206"/>
      <c r="BQ71" s="206"/>
      <c r="BR71" s="206"/>
      <c r="BS71" s="206"/>
      <c r="BT71" s="206"/>
      <c r="BU71" s="206"/>
      <c r="BV71" s="206"/>
      <c r="BW71" s="206"/>
      <c r="BX71" s="206"/>
      <c r="BY71" s="206"/>
      <c r="BZ71" s="206"/>
      <c r="CA71" s="206"/>
      <c r="CB71" s="206"/>
      <c r="CC71" s="206"/>
      <c r="CD71" s="206"/>
      <c r="CE71" s="206"/>
      <c r="CF71" s="206"/>
      <c r="CG71" s="206"/>
      <c r="CH71" s="206"/>
      <c r="CI71" s="206"/>
      <c r="CJ71" s="206"/>
      <c r="CK71" s="206"/>
      <c r="CL71" s="206"/>
    </row>
    <row r="72" s="122" customFormat="1" ht="100" hidden="1" customHeight="1" spans="1:90">
      <c r="A72" s="156" t="s">
        <v>58</v>
      </c>
      <c r="B72" s="148" t="s">
        <v>189</v>
      </c>
      <c r="C72" s="148"/>
      <c r="D72" s="148"/>
      <c r="E72" s="149"/>
      <c r="F72" s="149"/>
      <c r="G72" s="149"/>
      <c r="H72" s="149"/>
      <c r="I72" s="149"/>
      <c r="J72" s="148"/>
      <c r="K72" s="178"/>
      <c r="L72" s="178"/>
      <c r="M72" s="178"/>
      <c r="N72" s="178"/>
      <c r="O72" s="178"/>
      <c r="P72" s="178"/>
      <c r="Q72" s="178"/>
      <c r="R72" s="178"/>
      <c r="S72" s="178"/>
      <c r="T72" s="178"/>
      <c r="U72" s="178"/>
      <c r="V72" s="178"/>
      <c r="W72" s="184"/>
      <c r="X72" s="184"/>
      <c r="Y72" s="184"/>
      <c r="Z72" s="184"/>
      <c r="AA72" s="190"/>
      <c r="AB72" s="190"/>
      <c r="AC72" s="190"/>
      <c r="AD72" s="190"/>
      <c r="AE72" s="190"/>
      <c r="AF72" s="190"/>
      <c r="AG72" s="190"/>
      <c r="AH72" s="206"/>
      <c r="AI72" s="206"/>
      <c r="AJ72" s="206"/>
      <c r="AK72" s="206"/>
      <c r="AL72" s="206"/>
      <c r="AM72" s="206"/>
      <c r="AN72" s="206"/>
      <c r="AO72" s="206"/>
      <c r="AP72" s="206"/>
      <c r="AQ72" s="206"/>
      <c r="AR72" s="206"/>
      <c r="AS72" s="206"/>
      <c r="AT72" s="206"/>
      <c r="AU72" s="206"/>
      <c r="AV72" s="206"/>
      <c r="AW72" s="206"/>
      <c r="AX72" s="206"/>
      <c r="AY72" s="206"/>
      <c r="AZ72" s="206"/>
      <c r="BA72" s="206"/>
      <c r="BB72" s="206"/>
      <c r="BC72" s="206"/>
      <c r="BD72" s="206"/>
      <c r="BE72" s="206"/>
      <c r="BF72" s="206"/>
      <c r="BG72" s="206"/>
      <c r="BH72" s="206"/>
      <c r="BI72" s="206"/>
      <c r="BJ72" s="206"/>
      <c r="BK72" s="206"/>
      <c r="BL72" s="206"/>
      <c r="BM72" s="206"/>
      <c r="BN72" s="206"/>
      <c r="BO72" s="206"/>
      <c r="BP72" s="206"/>
      <c r="BQ72" s="206"/>
      <c r="BR72" s="206"/>
      <c r="BS72" s="206"/>
      <c r="BT72" s="206"/>
      <c r="BU72" s="206"/>
      <c r="BV72" s="206"/>
      <c r="BW72" s="206"/>
      <c r="BX72" s="206"/>
      <c r="BY72" s="206"/>
      <c r="BZ72" s="206"/>
      <c r="CA72" s="206"/>
      <c r="CB72" s="206"/>
      <c r="CC72" s="206"/>
      <c r="CD72" s="206"/>
      <c r="CE72" s="206"/>
      <c r="CF72" s="206"/>
      <c r="CG72" s="206"/>
      <c r="CH72" s="206"/>
      <c r="CI72" s="206"/>
      <c r="CJ72" s="206"/>
      <c r="CK72" s="206"/>
      <c r="CL72" s="206"/>
    </row>
    <row r="73" s="122" customFormat="1" ht="100" hidden="1" customHeight="1" spans="1:90">
      <c r="A73" s="156" t="s">
        <v>58</v>
      </c>
      <c r="B73" s="148" t="s">
        <v>190</v>
      </c>
      <c r="C73" s="148"/>
      <c r="D73" s="148"/>
      <c r="E73" s="149"/>
      <c r="F73" s="149"/>
      <c r="G73" s="149"/>
      <c r="H73" s="149"/>
      <c r="I73" s="149"/>
      <c r="J73" s="148"/>
      <c r="K73" s="178"/>
      <c r="L73" s="178"/>
      <c r="M73" s="178"/>
      <c r="N73" s="178"/>
      <c r="O73" s="178"/>
      <c r="P73" s="178"/>
      <c r="Q73" s="178"/>
      <c r="R73" s="178"/>
      <c r="S73" s="178"/>
      <c r="T73" s="178"/>
      <c r="U73" s="178"/>
      <c r="V73" s="178"/>
      <c r="W73" s="184"/>
      <c r="X73" s="184"/>
      <c r="Y73" s="184"/>
      <c r="Z73" s="184"/>
      <c r="AA73" s="190"/>
      <c r="AB73" s="190"/>
      <c r="AC73" s="190"/>
      <c r="AD73" s="190"/>
      <c r="AE73" s="190"/>
      <c r="AF73" s="190"/>
      <c r="AG73" s="190"/>
      <c r="AH73" s="206"/>
      <c r="AI73" s="206"/>
      <c r="AJ73" s="206"/>
      <c r="AK73" s="206"/>
      <c r="AL73" s="206"/>
      <c r="AM73" s="206"/>
      <c r="AN73" s="206"/>
      <c r="AO73" s="206"/>
      <c r="AP73" s="206"/>
      <c r="AQ73" s="206"/>
      <c r="AR73" s="206"/>
      <c r="AS73" s="206"/>
      <c r="AT73" s="206"/>
      <c r="AU73" s="206"/>
      <c r="AV73" s="206"/>
      <c r="AW73" s="206"/>
      <c r="AX73" s="206"/>
      <c r="AY73" s="206"/>
      <c r="AZ73" s="206"/>
      <c r="BA73" s="206"/>
      <c r="BB73" s="206"/>
      <c r="BC73" s="206"/>
      <c r="BD73" s="206"/>
      <c r="BE73" s="206"/>
      <c r="BF73" s="206"/>
      <c r="BG73" s="206"/>
      <c r="BH73" s="206"/>
      <c r="BI73" s="206"/>
      <c r="BJ73" s="206"/>
      <c r="BK73" s="206"/>
      <c r="BL73" s="206"/>
      <c r="BM73" s="206"/>
      <c r="BN73" s="206"/>
      <c r="BO73" s="206"/>
      <c r="BP73" s="206"/>
      <c r="BQ73" s="206"/>
      <c r="BR73" s="206"/>
      <c r="BS73" s="206"/>
      <c r="BT73" s="206"/>
      <c r="BU73" s="206"/>
      <c r="BV73" s="206"/>
      <c r="BW73" s="206"/>
      <c r="BX73" s="206"/>
      <c r="BY73" s="206"/>
      <c r="BZ73" s="206"/>
      <c r="CA73" s="206"/>
      <c r="CB73" s="206"/>
      <c r="CC73" s="206"/>
      <c r="CD73" s="206"/>
      <c r="CE73" s="206"/>
      <c r="CF73" s="206"/>
      <c r="CG73" s="206"/>
      <c r="CH73" s="206"/>
      <c r="CI73" s="206"/>
      <c r="CJ73" s="206"/>
      <c r="CK73" s="206"/>
      <c r="CL73" s="206"/>
    </row>
    <row r="74" s="122" customFormat="1" ht="100" hidden="1" customHeight="1" spans="1:90">
      <c r="A74" s="156" t="s">
        <v>41</v>
      </c>
      <c r="B74" s="148" t="s">
        <v>191</v>
      </c>
      <c r="C74" s="148"/>
      <c r="D74" s="148"/>
      <c r="E74" s="149"/>
      <c r="F74" s="149"/>
      <c r="G74" s="149"/>
      <c r="H74" s="149"/>
      <c r="I74" s="149"/>
      <c r="J74" s="148"/>
      <c r="K74" s="178">
        <v>0</v>
      </c>
      <c r="L74" s="178">
        <v>0</v>
      </c>
      <c r="M74" s="178">
        <v>0</v>
      </c>
      <c r="N74" s="178">
        <v>0</v>
      </c>
      <c r="O74" s="178">
        <v>0</v>
      </c>
      <c r="P74" s="178">
        <v>0</v>
      </c>
      <c r="Q74" s="178">
        <v>0</v>
      </c>
      <c r="R74" s="178">
        <v>0</v>
      </c>
      <c r="S74" s="178">
        <v>0</v>
      </c>
      <c r="T74" s="178">
        <v>0</v>
      </c>
      <c r="U74" s="178">
        <v>0</v>
      </c>
      <c r="V74" s="178">
        <v>0</v>
      </c>
      <c r="W74" s="184"/>
      <c r="X74" s="184"/>
      <c r="Y74" s="184"/>
      <c r="Z74" s="184"/>
      <c r="AA74" s="190"/>
      <c r="AB74" s="190"/>
      <c r="AC74" s="190"/>
      <c r="AD74" s="190"/>
      <c r="AE74" s="190"/>
      <c r="AF74" s="190"/>
      <c r="AG74" s="190"/>
      <c r="AH74" s="206"/>
      <c r="AI74" s="206"/>
      <c r="AJ74" s="206"/>
      <c r="AK74" s="206"/>
      <c r="AL74" s="206"/>
      <c r="AM74" s="206"/>
      <c r="AN74" s="206"/>
      <c r="AO74" s="206"/>
      <c r="AP74" s="206"/>
      <c r="AQ74" s="206"/>
      <c r="AR74" s="206"/>
      <c r="AS74" s="206"/>
      <c r="AT74" s="206"/>
      <c r="AU74" s="206"/>
      <c r="AV74" s="206"/>
      <c r="AW74" s="206"/>
      <c r="AX74" s="206"/>
      <c r="AY74" s="206"/>
      <c r="AZ74" s="206"/>
      <c r="BA74" s="206"/>
      <c r="BB74" s="206"/>
      <c r="BC74" s="206"/>
      <c r="BD74" s="206"/>
      <c r="BE74" s="206"/>
      <c r="BF74" s="206"/>
      <c r="BG74" s="206"/>
      <c r="BH74" s="206"/>
      <c r="BI74" s="206"/>
      <c r="BJ74" s="206"/>
      <c r="BK74" s="206"/>
      <c r="BL74" s="206"/>
      <c r="BM74" s="206"/>
      <c r="BN74" s="206"/>
      <c r="BO74" s="206"/>
      <c r="BP74" s="206"/>
      <c r="BQ74" s="206"/>
      <c r="BR74" s="206"/>
      <c r="BS74" s="206"/>
      <c r="BT74" s="206"/>
      <c r="BU74" s="206"/>
      <c r="BV74" s="206"/>
      <c r="BW74" s="206"/>
      <c r="BX74" s="206"/>
      <c r="BY74" s="206"/>
      <c r="BZ74" s="206"/>
      <c r="CA74" s="206"/>
      <c r="CB74" s="206"/>
      <c r="CC74" s="206"/>
      <c r="CD74" s="206"/>
      <c r="CE74" s="206"/>
      <c r="CF74" s="206"/>
      <c r="CG74" s="206"/>
      <c r="CH74" s="206"/>
      <c r="CI74" s="206"/>
      <c r="CJ74" s="206"/>
      <c r="CK74" s="206"/>
      <c r="CL74" s="206"/>
    </row>
    <row r="75" s="122" customFormat="1" ht="100" hidden="1" customHeight="1" spans="1:90">
      <c r="A75" s="156" t="s">
        <v>58</v>
      </c>
      <c r="B75" s="148" t="s">
        <v>191</v>
      </c>
      <c r="C75" s="148"/>
      <c r="D75" s="148"/>
      <c r="E75" s="149"/>
      <c r="F75" s="149"/>
      <c r="G75" s="149"/>
      <c r="H75" s="149"/>
      <c r="I75" s="149"/>
      <c r="J75" s="148"/>
      <c r="K75" s="178"/>
      <c r="L75" s="178"/>
      <c r="M75" s="178"/>
      <c r="N75" s="178"/>
      <c r="O75" s="178"/>
      <c r="P75" s="178"/>
      <c r="Q75" s="178"/>
      <c r="R75" s="178"/>
      <c r="S75" s="178"/>
      <c r="T75" s="178"/>
      <c r="U75" s="178"/>
      <c r="V75" s="178"/>
      <c r="W75" s="184"/>
      <c r="X75" s="184"/>
      <c r="Y75" s="184"/>
      <c r="Z75" s="184"/>
      <c r="AA75" s="190"/>
      <c r="AB75" s="190"/>
      <c r="AC75" s="190"/>
      <c r="AD75" s="190"/>
      <c r="AE75" s="190"/>
      <c r="AF75" s="190"/>
      <c r="AG75" s="190"/>
      <c r="AH75" s="206"/>
      <c r="AI75" s="206"/>
      <c r="AJ75" s="206"/>
      <c r="AK75" s="206"/>
      <c r="AL75" s="206"/>
      <c r="AM75" s="206"/>
      <c r="AN75" s="206"/>
      <c r="AO75" s="206"/>
      <c r="AP75" s="206"/>
      <c r="AQ75" s="206"/>
      <c r="AR75" s="206"/>
      <c r="AS75" s="206"/>
      <c r="AT75" s="206"/>
      <c r="AU75" s="206"/>
      <c r="AV75" s="206"/>
      <c r="AW75" s="206"/>
      <c r="AX75" s="206"/>
      <c r="AY75" s="206"/>
      <c r="AZ75" s="206"/>
      <c r="BA75" s="206"/>
      <c r="BB75" s="206"/>
      <c r="BC75" s="206"/>
      <c r="BD75" s="206"/>
      <c r="BE75" s="206"/>
      <c r="BF75" s="206"/>
      <c r="BG75" s="206"/>
      <c r="BH75" s="206"/>
      <c r="BI75" s="206"/>
      <c r="BJ75" s="206"/>
      <c r="BK75" s="206"/>
      <c r="BL75" s="206"/>
      <c r="BM75" s="206"/>
      <c r="BN75" s="206"/>
      <c r="BO75" s="206"/>
      <c r="BP75" s="206"/>
      <c r="BQ75" s="206"/>
      <c r="BR75" s="206"/>
      <c r="BS75" s="206"/>
      <c r="BT75" s="206"/>
      <c r="BU75" s="206"/>
      <c r="BV75" s="206"/>
      <c r="BW75" s="206"/>
      <c r="BX75" s="206"/>
      <c r="BY75" s="206"/>
      <c r="BZ75" s="206"/>
      <c r="CA75" s="206"/>
      <c r="CB75" s="206"/>
      <c r="CC75" s="206"/>
      <c r="CD75" s="206"/>
      <c r="CE75" s="206"/>
      <c r="CF75" s="206"/>
      <c r="CG75" s="206"/>
      <c r="CH75" s="206"/>
      <c r="CI75" s="206"/>
      <c r="CJ75" s="206"/>
      <c r="CK75" s="206"/>
      <c r="CL75" s="206"/>
    </row>
    <row r="76" s="122" customFormat="1" ht="100" hidden="1" customHeight="1" spans="1:90">
      <c r="A76" s="147" t="s">
        <v>39</v>
      </c>
      <c r="B76" s="148" t="s">
        <v>192</v>
      </c>
      <c r="C76" s="148"/>
      <c r="D76" s="148"/>
      <c r="E76" s="149"/>
      <c r="F76" s="149"/>
      <c r="G76" s="149"/>
      <c r="H76" s="149"/>
      <c r="I76" s="149"/>
      <c r="J76" s="148"/>
      <c r="K76" s="178">
        <v>64.776</v>
      </c>
      <c r="L76" s="178">
        <v>7756</v>
      </c>
      <c r="M76" s="178">
        <v>37015</v>
      </c>
      <c r="N76" s="178">
        <v>9317.39</v>
      </c>
      <c r="O76" s="178">
        <v>3600</v>
      </c>
      <c r="P76" s="178">
        <v>5017.39</v>
      </c>
      <c r="Q76" s="178">
        <v>0</v>
      </c>
      <c r="R76" s="178">
        <v>0</v>
      </c>
      <c r="S76" s="178">
        <v>0</v>
      </c>
      <c r="T76" s="178">
        <v>700</v>
      </c>
      <c r="U76" s="178">
        <v>0</v>
      </c>
      <c r="V76" s="178">
        <v>0</v>
      </c>
      <c r="W76" s="184"/>
      <c r="X76" s="184"/>
      <c r="Y76" s="184"/>
      <c r="Z76" s="184"/>
      <c r="AA76" s="190"/>
      <c r="AB76" s="190"/>
      <c r="AC76" s="190"/>
      <c r="AD76" s="190"/>
      <c r="AE76" s="190"/>
      <c r="AF76" s="190"/>
      <c r="AG76" s="190"/>
      <c r="AH76" s="206"/>
      <c r="AI76" s="206"/>
      <c r="AJ76" s="206"/>
      <c r="AK76" s="206"/>
      <c r="AL76" s="206"/>
      <c r="AM76" s="206"/>
      <c r="AN76" s="206"/>
      <c r="AO76" s="206"/>
      <c r="AP76" s="206"/>
      <c r="AQ76" s="206"/>
      <c r="AR76" s="206"/>
      <c r="AS76" s="206"/>
      <c r="AT76" s="206"/>
      <c r="AU76" s="206"/>
      <c r="AV76" s="206"/>
      <c r="AW76" s="206"/>
      <c r="AX76" s="206"/>
      <c r="AY76" s="206"/>
      <c r="AZ76" s="206"/>
      <c r="BA76" s="206"/>
      <c r="BB76" s="206"/>
      <c r="BC76" s="206"/>
      <c r="BD76" s="206"/>
      <c r="BE76" s="206"/>
      <c r="BF76" s="206"/>
      <c r="BG76" s="206"/>
      <c r="BH76" s="206"/>
      <c r="BI76" s="206"/>
      <c r="BJ76" s="206"/>
      <c r="BK76" s="206"/>
      <c r="BL76" s="206"/>
      <c r="BM76" s="206"/>
      <c r="BN76" s="206"/>
      <c r="BO76" s="206"/>
      <c r="BP76" s="206"/>
      <c r="BQ76" s="206"/>
      <c r="BR76" s="206"/>
      <c r="BS76" s="206"/>
      <c r="BT76" s="206"/>
      <c r="BU76" s="206"/>
      <c r="BV76" s="206"/>
      <c r="BW76" s="206"/>
      <c r="BX76" s="206"/>
      <c r="BY76" s="206"/>
      <c r="BZ76" s="206"/>
      <c r="CA76" s="206"/>
      <c r="CB76" s="206"/>
      <c r="CC76" s="206"/>
      <c r="CD76" s="206"/>
      <c r="CE76" s="206"/>
      <c r="CF76" s="206"/>
      <c r="CG76" s="206"/>
      <c r="CH76" s="206"/>
      <c r="CI76" s="206"/>
      <c r="CJ76" s="206"/>
      <c r="CK76" s="206"/>
      <c r="CL76" s="206"/>
    </row>
    <row r="77" s="122" customFormat="1" ht="100" hidden="1" customHeight="1" spans="1:90">
      <c r="A77" s="147" t="s">
        <v>41</v>
      </c>
      <c r="B77" s="148" t="s">
        <v>193</v>
      </c>
      <c r="C77" s="148"/>
      <c r="D77" s="148"/>
      <c r="E77" s="149"/>
      <c r="F77" s="149"/>
      <c r="G77" s="149"/>
      <c r="H77" s="149"/>
      <c r="I77" s="149"/>
      <c r="J77" s="148"/>
      <c r="K77" s="178">
        <v>29.293</v>
      </c>
      <c r="L77" s="178">
        <v>6559</v>
      </c>
      <c r="M77" s="178">
        <v>32847</v>
      </c>
      <c r="N77" s="178">
        <v>6817.39</v>
      </c>
      <c r="O77" s="178">
        <v>2000</v>
      </c>
      <c r="P77" s="178">
        <v>4117.39</v>
      </c>
      <c r="Q77" s="178">
        <v>0</v>
      </c>
      <c r="R77" s="178">
        <v>0</v>
      </c>
      <c r="S77" s="178">
        <v>0</v>
      </c>
      <c r="T77" s="178">
        <v>700</v>
      </c>
      <c r="U77" s="178">
        <v>0</v>
      </c>
      <c r="V77" s="178">
        <v>0</v>
      </c>
      <c r="W77" s="184"/>
      <c r="X77" s="184"/>
      <c r="Y77" s="184"/>
      <c r="Z77" s="184"/>
      <c r="AA77" s="190"/>
      <c r="AB77" s="190"/>
      <c r="AC77" s="190"/>
      <c r="AD77" s="190"/>
      <c r="AE77" s="190"/>
      <c r="AF77" s="190"/>
      <c r="AG77" s="190"/>
      <c r="AH77" s="206"/>
      <c r="AI77" s="206"/>
      <c r="AJ77" s="206"/>
      <c r="AK77" s="206"/>
      <c r="AL77" s="206"/>
      <c r="AM77" s="206"/>
      <c r="AN77" s="206"/>
      <c r="AO77" s="206"/>
      <c r="AP77" s="206"/>
      <c r="AQ77" s="206"/>
      <c r="AR77" s="206"/>
      <c r="AS77" s="206"/>
      <c r="AT77" s="206"/>
      <c r="AU77" s="206"/>
      <c r="AV77" s="206"/>
      <c r="AW77" s="206"/>
      <c r="AX77" s="206"/>
      <c r="AY77" s="206"/>
      <c r="AZ77" s="206"/>
      <c r="BA77" s="206"/>
      <c r="BB77" s="206"/>
      <c r="BC77" s="206"/>
      <c r="BD77" s="206"/>
      <c r="BE77" s="206"/>
      <c r="BF77" s="206"/>
      <c r="BG77" s="206"/>
      <c r="BH77" s="206"/>
      <c r="BI77" s="206"/>
      <c r="BJ77" s="206"/>
      <c r="BK77" s="206"/>
      <c r="BL77" s="206"/>
      <c r="BM77" s="206"/>
      <c r="BN77" s="206"/>
      <c r="BO77" s="206"/>
      <c r="BP77" s="206"/>
      <c r="BQ77" s="206"/>
      <c r="BR77" s="206"/>
      <c r="BS77" s="206"/>
      <c r="BT77" s="206"/>
      <c r="BU77" s="206"/>
      <c r="BV77" s="206"/>
      <c r="BW77" s="206"/>
      <c r="BX77" s="206"/>
      <c r="BY77" s="206"/>
      <c r="BZ77" s="206"/>
      <c r="CA77" s="206"/>
      <c r="CB77" s="206"/>
      <c r="CC77" s="206"/>
      <c r="CD77" s="206"/>
      <c r="CE77" s="206"/>
      <c r="CF77" s="206"/>
      <c r="CG77" s="206"/>
      <c r="CH77" s="206"/>
      <c r="CI77" s="206"/>
      <c r="CJ77" s="206"/>
      <c r="CK77" s="206"/>
      <c r="CL77" s="206"/>
    </row>
    <row r="78" s="127" customFormat="1" ht="100" hidden="1" customHeight="1" spans="1:90">
      <c r="A78" s="156" t="s">
        <v>58</v>
      </c>
      <c r="B78" s="148" t="s">
        <v>194</v>
      </c>
      <c r="C78" s="148"/>
      <c r="D78" s="148"/>
      <c r="E78" s="149"/>
      <c r="F78" s="149"/>
      <c r="G78" s="149"/>
      <c r="H78" s="149"/>
      <c r="I78" s="149"/>
      <c r="J78" s="148"/>
      <c r="K78" s="178"/>
      <c r="L78" s="178"/>
      <c r="M78" s="178"/>
      <c r="N78" s="178"/>
      <c r="O78" s="178"/>
      <c r="P78" s="178"/>
      <c r="Q78" s="178"/>
      <c r="R78" s="178"/>
      <c r="S78" s="178"/>
      <c r="T78" s="178"/>
      <c r="U78" s="178"/>
      <c r="V78" s="178"/>
      <c r="W78" s="184"/>
      <c r="X78" s="184"/>
      <c r="Y78" s="184"/>
      <c r="Z78" s="184"/>
      <c r="AA78" s="217"/>
      <c r="AB78" s="217"/>
      <c r="AC78" s="217"/>
      <c r="AD78" s="217"/>
      <c r="AE78" s="217"/>
      <c r="AF78" s="217"/>
      <c r="AG78" s="217"/>
      <c r="AH78" s="218"/>
      <c r="AI78" s="218"/>
      <c r="AJ78" s="218"/>
      <c r="AK78" s="218"/>
      <c r="AL78" s="218"/>
      <c r="AM78" s="218"/>
      <c r="AN78" s="218"/>
      <c r="AO78" s="218"/>
      <c r="AP78" s="218"/>
      <c r="AQ78" s="218"/>
      <c r="AR78" s="218"/>
      <c r="AS78" s="218"/>
      <c r="AT78" s="218"/>
      <c r="AU78" s="218"/>
      <c r="AV78" s="218"/>
      <c r="AW78" s="218"/>
      <c r="AX78" s="218"/>
      <c r="AY78" s="218"/>
      <c r="AZ78" s="218"/>
      <c r="BA78" s="218"/>
      <c r="BB78" s="218"/>
      <c r="BC78" s="218"/>
      <c r="BD78" s="218"/>
      <c r="BE78" s="218"/>
      <c r="BF78" s="218"/>
      <c r="BG78" s="218"/>
      <c r="BH78" s="218"/>
      <c r="BI78" s="218"/>
      <c r="BJ78" s="218"/>
      <c r="BK78" s="218"/>
      <c r="BL78" s="218"/>
      <c r="BM78" s="218"/>
      <c r="BN78" s="218"/>
      <c r="BO78" s="218"/>
      <c r="BP78" s="218"/>
      <c r="BQ78" s="218"/>
      <c r="BR78" s="218"/>
      <c r="BS78" s="218"/>
      <c r="BT78" s="218"/>
      <c r="BU78" s="218"/>
      <c r="BV78" s="218"/>
      <c r="BW78" s="218"/>
      <c r="BX78" s="218"/>
      <c r="BY78" s="218"/>
      <c r="BZ78" s="218"/>
      <c r="CA78" s="218"/>
      <c r="CB78" s="218"/>
      <c r="CC78" s="218"/>
      <c r="CD78" s="218"/>
      <c r="CE78" s="218"/>
      <c r="CF78" s="218"/>
      <c r="CG78" s="218"/>
      <c r="CH78" s="218"/>
      <c r="CI78" s="218"/>
      <c r="CJ78" s="218"/>
      <c r="CK78" s="218"/>
      <c r="CL78" s="218"/>
    </row>
    <row r="79" s="127" customFormat="1" ht="100" hidden="1" customHeight="1" spans="1:90">
      <c r="A79" s="156" t="s">
        <v>58</v>
      </c>
      <c r="B79" s="148" t="s">
        <v>195</v>
      </c>
      <c r="C79" s="148"/>
      <c r="D79" s="148"/>
      <c r="E79" s="149"/>
      <c r="F79" s="149"/>
      <c r="G79" s="149"/>
      <c r="H79" s="149"/>
      <c r="I79" s="149"/>
      <c r="J79" s="148"/>
      <c r="K79" s="178"/>
      <c r="L79" s="178"/>
      <c r="M79" s="178"/>
      <c r="N79" s="178"/>
      <c r="O79" s="178"/>
      <c r="P79" s="178"/>
      <c r="Q79" s="178"/>
      <c r="R79" s="178"/>
      <c r="S79" s="178"/>
      <c r="T79" s="178"/>
      <c r="U79" s="178"/>
      <c r="V79" s="178"/>
      <c r="W79" s="184"/>
      <c r="X79" s="184"/>
      <c r="Y79" s="184"/>
      <c r="Z79" s="184"/>
      <c r="AA79" s="217"/>
      <c r="AB79" s="217"/>
      <c r="AC79" s="217"/>
      <c r="AD79" s="217"/>
      <c r="AE79" s="217"/>
      <c r="AF79" s="217"/>
      <c r="AG79" s="217"/>
      <c r="AH79" s="218"/>
      <c r="AI79" s="218"/>
      <c r="AJ79" s="218"/>
      <c r="AK79" s="218"/>
      <c r="AL79" s="218"/>
      <c r="AM79" s="218"/>
      <c r="AN79" s="218"/>
      <c r="AO79" s="218"/>
      <c r="AP79" s="218"/>
      <c r="AQ79" s="218"/>
      <c r="AR79" s="218"/>
      <c r="AS79" s="218"/>
      <c r="AT79" s="218"/>
      <c r="AU79" s="218"/>
      <c r="AV79" s="218"/>
      <c r="AW79" s="218"/>
      <c r="AX79" s="218"/>
      <c r="AY79" s="218"/>
      <c r="AZ79" s="218"/>
      <c r="BA79" s="218"/>
      <c r="BB79" s="218"/>
      <c r="BC79" s="218"/>
      <c r="BD79" s="218"/>
      <c r="BE79" s="218"/>
      <c r="BF79" s="218"/>
      <c r="BG79" s="218"/>
      <c r="BH79" s="218"/>
      <c r="BI79" s="218"/>
      <c r="BJ79" s="218"/>
      <c r="BK79" s="218"/>
      <c r="BL79" s="218"/>
      <c r="BM79" s="218"/>
      <c r="BN79" s="218"/>
      <c r="BO79" s="218"/>
      <c r="BP79" s="218"/>
      <c r="BQ79" s="218"/>
      <c r="BR79" s="218"/>
      <c r="BS79" s="218"/>
      <c r="BT79" s="218"/>
      <c r="BU79" s="218"/>
      <c r="BV79" s="218"/>
      <c r="BW79" s="218"/>
      <c r="BX79" s="218"/>
      <c r="BY79" s="218"/>
      <c r="BZ79" s="218"/>
      <c r="CA79" s="218"/>
      <c r="CB79" s="218"/>
      <c r="CC79" s="218"/>
      <c r="CD79" s="218"/>
      <c r="CE79" s="218"/>
      <c r="CF79" s="218"/>
      <c r="CG79" s="218"/>
      <c r="CH79" s="218"/>
      <c r="CI79" s="218"/>
      <c r="CJ79" s="218"/>
      <c r="CK79" s="218"/>
      <c r="CL79" s="218"/>
    </row>
    <row r="80" s="127" customFormat="1" ht="100" hidden="1" customHeight="1" spans="1:90">
      <c r="A80" s="156" t="s">
        <v>58</v>
      </c>
      <c r="B80" s="148" t="s">
        <v>196</v>
      </c>
      <c r="C80" s="148"/>
      <c r="D80" s="148"/>
      <c r="E80" s="149"/>
      <c r="F80" s="149"/>
      <c r="G80" s="149"/>
      <c r="H80" s="149"/>
      <c r="I80" s="149"/>
      <c r="J80" s="148"/>
      <c r="K80" s="178"/>
      <c r="L80" s="178"/>
      <c r="M80" s="178"/>
      <c r="N80" s="178"/>
      <c r="O80" s="178"/>
      <c r="P80" s="178"/>
      <c r="Q80" s="178"/>
      <c r="R80" s="178"/>
      <c r="S80" s="178"/>
      <c r="T80" s="178"/>
      <c r="U80" s="178"/>
      <c r="V80" s="178"/>
      <c r="W80" s="184"/>
      <c r="X80" s="184"/>
      <c r="Y80" s="184"/>
      <c r="Z80" s="184"/>
      <c r="AA80" s="217"/>
      <c r="AB80" s="217"/>
      <c r="AC80" s="217"/>
      <c r="AD80" s="217"/>
      <c r="AE80" s="217"/>
      <c r="AF80" s="217"/>
      <c r="AG80" s="217"/>
      <c r="AH80" s="218"/>
      <c r="AI80" s="218"/>
      <c r="AJ80" s="218"/>
      <c r="AK80" s="218"/>
      <c r="AL80" s="218"/>
      <c r="AM80" s="218"/>
      <c r="AN80" s="218"/>
      <c r="AO80" s="218"/>
      <c r="AP80" s="218"/>
      <c r="AQ80" s="218"/>
      <c r="AR80" s="218"/>
      <c r="AS80" s="218"/>
      <c r="AT80" s="218"/>
      <c r="AU80" s="218"/>
      <c r="AV80" s="218"/>
      <c r="AW80" s="218"/>
      <c r="AX80" s="218"/>
      <c r="AY80" s="218"/>
      <c r="AZ80" s="218"/>
      <c r="BA80" s="218"/>
      <c r="BB80" s="218"/>
      <c r="BC80" s="218"/>
      <c r="BD80" s="218"/>
      <c r="BE80" s="218"/>
      <c r="BF80" s="218"/>
      <c r="BG80" s="218"/>
      <c r="BH80" s="218"/>
      <c r="BI80" s="218"/>
      <c r="BJ80" s="218"/>
      <c r="BK80" s="218"/>
      <c r="BL80" s="218"/>
      <c r="BM80" s="218"/>
      <c r="BN80" s="218"/>
      <c r="BO80" s="218"/>
      <c r="BP80" s="218"/>
      <c r="BQ80" s="218"/>
      <c r="BR80" s="218"/>
      <c r="BS80" s="218"/>
      <c r="BT80" s="218"/>
      <c r="BU80" s="218"/>
      <c r="BV80" s="218"/>
      <c r="BW80" s="218"/>
      <c r="BX80" s="218"/>
      <c r="BY80" s="218"/>
      <c r="BZ80" s="218"/>
      <c r="CA80" s="218"/>
      <c r="CB80" s="218"/>
      <c r="CC80" s="218"/>
      <c r="CD80" s="218"/>
      <c r="CE80" s="218"/>
      <c r="CF80" s="218"/>
      <c r="CG80" s="218"/>
      <c r="CH80" s="218"/>
      <c r="CI80" s="218"/>
      <c r="CJ80" s="218"/>
      <c r="CK80" s="218"/>
      <c r="CL80" s="218"/>
    </row>
    <row r="81" s="127" customFormat="1" ht="100" hidden="1" customHeight="1" spans="1:90">
      <c r="A81" s="156" t="s">
        <v>58</v>
      </c>
      <c r="B81" s="148" t="s">
        <v>197</v>
      </c>
      <c r="C81" s="148"/>
      <c r="D81" s="148"/>
      <c r="E81" s="149"/>
      <c r="F81" s="149"/>
      <c r="G81" s="149"/>
      <c r="H81" s="149"/>
      <c r="I81" s="149"/>
      <c r="J81" s="148"/>
      <c r="K81" s="178">
        <v>20.18</v>
      </c>
      <c r="L81" s="178">
        <v>6091</v>
      </c>
      <c r="M81" s="178">
        <v>30843</v>
      </c>
      <c r="N81" s="178">
        <v>4017.39</v>
      </c>
      <c r="O81" s="178">
        <v>2000</v>
      </c>
      <c r="P81" s="178">
        <v>1317.39</v>
      </c>
      <c r="Q81" s="178">
        <v>0</v>
      </c>
      <c r="R81" s="178">
        <v>0</v>
      </c>
      <c r="S81" s="178">
        <v>0</v>
      </c>
      <c r="T81" s="178">
        <v>700</v>
      </c>
      <c r="U81" s="178">
        <v>0</v>
      </c>
      <c r="V81" s="178">
        <v>0</v>
      </c>
      <c r="W81" s="184"/>
      <c r="X81" s="184"/>
      <c r="Y81" s="184"/>
      <c r="Z81" s="184"/>
      <c r="AA81" s="217"/>
      <c r="AB81" s="217"/>
      <c r="AC81" s="217"/>
      <c r="AD81" s="217"/>
      <c r="AE81" s="217"/>
      <c r="AF81" s="217"/>
      <c r="AG81" s="217"/>
      <c r="AH81" s="218"/>
      <c r="AI81" s="218"/>
      <c r="AJ81" s="218"/>
      <c r="AK81" s="218"/>
      <c r="AL81" s="218"/>
      <c r="AM81" s="218"/>
      <c r="AN81" s="218"/>
      <c r="AO81" s="218"/>
      <c r="AP81" s="218"/>
      <c r="AQ81" s="218"/>
      <c r="AR81" s="218"/>
      <c r="AS81" s="218"/>
      <c r="AT81" s="218"/>
      <c r="AU81" s="218"/>
      <c r="AV81" s="218"/>
      <c r="AW81" s="218"/>
      <c r="AX81" s="218"/>
      <c r="AY81" s="218"/>
      <c r="AZ81" s="218"/>
      <c r="BA81" s="218"/>
      <c r="BB81" s="218"/>
      <c r="BC81" s="218"/>
      <c r="BD81" s="218"/>
      <c r="BE81" s="218"/>
      <c r="BF81" s="218"/>
      <c r="BG81" s="218"/>
      <c r="BH81" s="218"/>
      <c r="BI81" s="218"/>
      <c r="BJ81" s="218"/>
      <c r="BK81" s="218"/>
      <c r="BL81" s="218"/>
      <c r="BM81" s="218"/>
      <c r="BN81" s="218"/>
      <c r="BO81" s="218"/>
      <c r="BP81" s="218"/>
      <c r="BQ81" s="218"/>
      <c r="BR81" s="218"/>
      <c r="BS81" s="218"/>
      <c r="BT81" s="218"/>
      <c r="BU81" s="218"/>
      <c r="BV81" s="218"/>
      <c r="BW81" s="218"/>
      <c r="BX81" s="218"/>
      <c r="BY81" s="218"/>
      <c r="BZ81" s="218"/>
      <c r="CA81" s="218"/>
      <c r="CB81" s="218"/>
      <c r="CC81" s="218"/>
      <c r="CD81" s="218"/>
      <c r="CE81" s="218"/>
      <c r="CF81" s="218"/>
      <c r="CG81" s="218"/>
      <c r="CH81" s="218"/>
      <c r="CI81" s="218"/>
      <c r="CJ81" s="218"/>
      <c r="CK81" s="218"/>
      <c r="CL81" s="218"/>
    </row>
    <row r="82" s="124" customFormat="1" ht="409" customHeight="1" spans="1:91">
      <c r="A82" s="151">
        <v>18</v>
      </c>
      <c r="B82" s="152" t="s">
        <v>198</v>
      </c>
      <c r="C82" s="161">
        <v>2025</v>
      </c>
      <c r="D82" s="215" t="s">
        <v>199</v>
      </c>
      <c r="E82" s="152" t="s">
        <v>123</v>
      </c>
      <c r="F82" s="152" t="s">
        <v>142</v>
      </c>
      <c r="G82" s="154" t="s">
        <v>200</v>
      </c>
      <c r="H82" s="152" t="s">
        <v>201</v>
      </c>
      <c r="I82" s="154" t="s">
        <v>202</v>
      </c>
      <c r="J82" s="215" t="s">
        <v>337</v>
      </c>
      <c r="K82" s="152">
        <v>4.18</v>
      </c>
      <c r="L82" s="175">
        <v>2363</v>
      </c>
      <c r="M82" s="175">
        <v>8581</v>
      </c>
      <c r="N82" s="175">
        <v>2579.41</v>
      </c>
      <c r="O82" s="152">
        <v>2000</v>
      </c>
      <c r="P82" s="175">
        <v>579.41</v>
      </c>
      <c r="Q82" s="175"/>
      <c r="R82" s="175"/>
      <c r="S82" s="175"/>
      <c r="T82" s="175"/>
      <c r="U82" s="175"/>
      <c r="V82" s="175"/>
      <c r="W82" s="152" t="s">
        <v>204</v>
      </c>
      <c r="X82" s="152" t="s">
        <v>205</v>
      </c>
      <c r="Y82" s="152" t="s">
        <v>135</v>
      </c>
      <c r="Z82" s="152" t="s">
        <v>136</v>
      </c>
      <c r="AA82" s="152" t="s">
        <v>137</v>
      </c>
      <c r="AB82" s="153" t="s">
        <v>338</v>
      </c>
      <c r="AC82" s="153" t="s">
        <v>207</v>
      </c>
      <c r="AD82" s="175" t="s">
        <v>402</v>
      </c>
      <c r="AE82" s="152" t="s">
        <v>403</v>
      </c>
      <c r="AF82" s="152" t="s">
        <v>367</v>
      </c>
      <c r="AH82" s="134"/>
      <c r="AI82" s="134"/>
      <c r="AJ82" s="134"/>
      <c r="AK82" s="134"/>
      <c r="AL82" s="134"/>
      <c r="AM82" s="134"/>
      <c r="AN82" s="134"/>
      <c r="AO82" s="134"/>
      <c r="AP82" s="134"/>
      <c r="AQ82" s="134"/>
      <c r="AR82" s="134"/>
      <c r="AS82" s="134"/>
      <c r="AT82" s="134"/>
      <c r="AU82" s="134"/>
      <c r="AV82" s="134"/>
      <c r="AW82" s="134"/>
      <c r="AX82" s="134"/>
      <c r="AY82" s="134"/>
      <c r="AZ82" s="134"/>
      <c r="BA82" s="134"/>
      <c r="BB82" s="134"/>
      <c r="BC82" s="134"/>
      <c r="BD82" s="134"/>
      <c r="BE82" s="134"/>
      <c r="BF82" s="134"/>
      <c r="BG82" s="134"/>
      <c r="BH82" s="134"/>
      <c r="BI82" s="134"/>
      <c r="BJ82" s="134"/>
      <c r="BK82" s="134"/>
      <c r="BL82" s="134"/>
      <c r="BM82" s="134"/>
      <c r="BN82" s="134"/>
      <c r="BO82" s="134"/>
      <c r="BP82" s="134"/>
      <c r="BQ82" s="134"/>
      <c r="BR82" s="134"/>
      <c r="BS82" s="134"/>
      <c r="BT82" s="134"/>
      <c r="BU82" s="134"/>
      <c r="BV82" s="134"/>
      <c r="BW82" s="134"/>
      <c r="BX82" s="134"/>
      <c r="BY82" s="134"/>
      <c r="BZ82" s="134"/>
      <c r="CA82" s="134"/>
      <c r="CB82" s="134"/>
      <c r="CC82" s="134"/>
      <c r="CD82" s="134"/>
      <c r="CE82" s="134"/>
      <c r="CF82" s="134"/>
      <c r="CG82" s="134"/>
      <c r="CH82" s="134"/>
      <c r="CI82" s="134"/>
      <c r="CJ82" s="134"/>
      <c r="CK82" s="134"/>
      <c r="CL82" s="134"/>
      <c r="CM82" s="213"/>
    </row>
    <row r="83" s="124" customFormat="1" ht="202.5" spans="1:91">
      <c r="A83" s="151">
        <v>19</v>
      </c>
      <c r="B83" s="152" t="s">
        <v>208</v>
      </c>
      <c r="C83" s="152">
        <v>2025</v>
      </c>
      <c r="D83" s="153" t="s">
        <v>209</v>
      </c>
      <c r="E83" s="152" t="s">
        <v>123</v>
      </c>
      <c r="F83" s="152" t="s">
        <v>142</v>
      </c>
      <c r="G83" s="154" t="s">
        <v>200</v>
      </c>
      <c r="H83" s="152" t="s">
        <v>210</v>
      </c>
      <c r="I83" s="152" t="s">
        <v>211</v>
      </c>
      <c r="J83" s="167" t="s">
        <v>339</v>
      </c>
      <c r="K83" s="152">
        <v>10</v>
      </c>
      <c r="L83" s="175">
        <v>132</v>
      </c>
      <c r="M83" s="175">
        <v>684</v>
      </c>
      <c r="N83" s="152">
        <v>800</v>
      </c>
      <c r="O83" s="152"/>
      <c r="P83" s="152">
        <v>100</v>
      </c>
      <c r="Q83" s="152"/>
      <c r="R83" s="152"/>
      <c r="S83" s="152"/>
      <c r="T83" s="152">
        <v>700</v>
      </c>
      <c r="U83" s="152" t="s">
        <v>213</v>
      </c>
      <c r="V83" s="152"/>
      <c r="W83" s="152" t="s">
        <v>204</v>
      </c>
      <c r="X83" s="152" t="s">
        <v>205</v>
      </c>
      <c r="Y83" s="152" t="s">
        <v>135</v>
      </c>
      <c r="Z83" s="152" t="s">
        <v>136</v>
      </c>
      <c r="AA83" s="152" t="s">
        <v>137</v>
      </c>
      <c r="AB83" s="153" t="s">
        <v>340</v>
      </c>
      <c r="AC83" s="153" t="s">
        <v>215</v>
      </c>
      <c r="AD83" s="175" t="s">
        <v>402</v>
      </c>
      <c r="AE83" s="152" t="s">
        <v>403</v>
      </c>
      <c r="AF83" s="152" t="s">
        <v>367</v>
      </c>
      <c r="AH83" s="134"/>
      <c r="AI83" s="134"/>
      <c r="AJ83" s="134"/>
      <c r="AK83" s="134"/>
      <c r="AL83" s="134"/>
      <c r="AM83" s="134"/>
      <c r="AN83" s="134"/>
      <c r="AO83" s="134"/>
      <c r="AP83" s="134"/>
      <c r="AQ83" s="134"/>
      <c r="AR83" s="134"/>
      <c r="AS83" s="134"/>
      <c r="AT83" s="134"/>
      <c r="AU83" s="134"/>
      <c r="AV83" s="134"/>
      <c r="AW83" s="134"/>
      <c r="AX83" s="134"/>
      <c r="AY83" s="134"/>
      <c r="AZ83" s="134"/>
      <c r="BA83" s="134"/>
      <c r="BB83" s="134"/>
      <c r="BC83" s="134"/>
      <c r="BD83" s="134"/>
      <c r="BE83" s="134"/>
      <c r="BF83" s="134"/>
      <c r="BG83" s="134"/>
      <c r="BH83" s="134"/>
      <c r="BI83" s="134"/>
      <c r="BJ83" s="134"/>
      <c r="BK83" s="134"/>
      <c r="BL83" s="134"/>
      <c r="BM83" s="134"/>
      <c r="BN83" s="134"/>
      <c r="BO83" s="134"/>
      <c r="BP83" s="134"/>
      <c r="BQ83" s="134"/>
      <c r="BR83" s="134"/>
      <c r="BS83" s="134"/>
      <c r="BT83" s="134"/>
      <c r="BU83" s="134"/>
      <c r="BV83" s="134"/>
      <c r="BW83" s="134"/>
      <c r="BX83" s="134"/>
      <c r="BY83" s="134"/>
      <c r="BZ83" s="134"/>
      <c r="CA83" s="134"/>
      <c r="CB83" s="134"/>
      <c r="CC83" s="134"/>
      <c r="CD83" s="134"/>
      <c r="CE83" s="134"/>
      <c r="CF83" s="134"/>
      <c r="CG83" s="134"/>
      <c r="CH83" s="134"/>
      <c r="CI83" s="134"/>
      <c r="CJ83" s="134"/>
      <c r="CK83" s="134"/>
      <c r="CL83" s="134"/>
      <c r="CM83" s="213"/>
    </row>
    <row r="84" s="279" customFormat="1" ht="230" customHeight="1" spans="1:90">
      <c r="A84" s="281">
        <v>20</v>
      </c>
      <c r="B84" s="266" t="s">
        <v>407</v>
      </c>
      <c r="C84" s="276">
        <v>2025</v>
      </c>
      <c r="D84" s="284" t="s">
        <v>408</v>
      </c>
      <c r="E84" s="284" t="s">
        <v>123</v>
      </c>
      <c r="F84" s="284" t="s">
        <v>142</v>
      </c>
      <c r="G84" s="276" t="s">
        <v>47</v>
      </c>
      <c r="H84" s="276" t="s">
        <v>422</v>
      </c>
      <c r="I84" s="276" t="s">
        <v>409</v>
      </c>
      <c r="J84" s="286" t="s">
        <v>423</v>
      </c>
      <c r="K84" s="273">
        <v>6</v>
      </c>
      <c r="L84" s="274">
        <v>3596</v>
      </c>
      <c r="M84" s="274">
        <v>21578</v>
      </c>
      <c r="N84" s="274">
        <v>637.98</v>
      </c>
      <c r="O84" s="274"/>
      <c r="P84" s="274">
        <v>637.98</v>
      </c>
      <c r="Q84" s="274"/>
      <c r="R84" s="274"/>
      <c r="S84" s="274"/>
      <c r="T84" s="274"/>
      <c r="U84" s="276"/>
      <c r="V84" s="274"/>
      <c r="W84" s="276" t="s">
        <v>204</v>
      </c>
      <c r="X84" s="276" t="s">
        <v>205</v>
      </c>
      <c r="Y84" s="276" t="s">
        <v>412</v>
      </c>
      <c r="Z84" s="276" t="s">
        <v>136</v>
      </c>
      <c r="AA84" s="274" t="s">
        <v>137</v>
      </c>
      <c r="AB84" s="276" t="s">
        <v>424</v>
      </c>
      <c r="AC84" s="277" t="s">
        <v>425</v>
      </c>
      <c r="AD84" s="274"/>
      <c r="AE84" s="276"/>
      <c r="AF84" s="266" t="s">
        <v>367</v>
      </c>
      <c r="AG84" s="280"/>
      <c r="AH84" s="283"/>
      <c r="AI84" s="283"/>
      <c r="AJ84" s="283"/>
      <c r="AK84" s="283"/>
      <c r="AL84" s="283"/>
      <c r="AM84" s="283"/>
      <c r="AN84" s="283"/>
      <c r="AO84" s="283"/>
      <c r="AP84" s="283"/>
      <c r="AQ84" s="283"/>
      <c r="AR84" s="283"/>
      <c r="AS84" s="283"/>
      <c r="AT84" s="283"/>
      <c r="AU84" s="283"/>
      <c r="AV84" s="283"/>
      <c r="AW84" s="283"/>
      <c r="AX84" s="283"/>
      <c r="AY84" s="283"/>
      <c r="AZ84" s="283"/>
      <c r="BA84" s="283"/>
      <c r="BB84" s="283"/>
      <c r="BC84" s="283"/>
      <c r="BD84" s="283"/>
      <c r="BE84" s="283"/>
      <c r="BF84" s="283"/>
      <c r="BG84" s="283"/>
      <c r="BH84" s="283"/>
      <c r="BI84" s="283"/>
      <c r="BJ84" s="283"/>
      <c r="BK84" s="283"/>
      <c r="BL84" s="283"/>
      <c r="BM84" s="283"/>
      <c r="BN84" s="283"/>
      <c r="BO84" s="283"/>
      <c r="BP84" s="283"/>
      <c r="BQ84" s="283"/>
      <c r="BR84" s="283"/>
      <c r="BS84" s="283"/>
      <c r="BT84" s="283"/>
      <c r="BU84" s="283"/>
      <c r="BV84" s="283"/>
      <c r="BW84" s="283"/>
      <c r="BX84" s="283"/>
      <c r="BY84" s="283"/>
      <c r="BZ84" s="283"/>
      <c r="CA84" s="283"/>
      <c r="CB84" s="283"/>
      <c r="CC84" s="283"/>
      <c r="CD84" s="283"/>
      <c r="CE84" s="283"/>
      <c r="CF84" s="283"/>
      <c r="CG84" s="283"/>
      <c r="CH84" s="283"/>
      <c r="CI84" s="283"/>
      <c r="CJ84" s="283"/>
      <c r="CK84" s="283"/>
      <c r="CL84" s="283"/>
    </row>
    <row r="85" s="127" customFormat="1" ht="100" hidden="1" customHeight="1" spans="1:90">
      <c r="A85" s="156" t="s">
        <v>58</v>
      </c>
      <c r="B85" s="148" t="s">
        <v>216</v>
      </c>
      <c r="C85" s="148"/>
      <c r="D85" s="148"/>
      <c r="E85" s="149"/>
      <c r="F85" s="149"/>
      <c r="G85" s="149"/>
      <c r="H85" s="149"/>
      <c r="I85" s="149"/>
      <c r="J85" s="148"/>
      <c r="K85" s="178"/>
      <c r="L85" s="178"/>
      <c r="M85" s="178"/>
      <c r="N85" s="178"/>
      <c r="O85" s="178"/>
      <c r="P85" s="178"/>
      <c r="Q85" s="178"/>
      <c r="R85" s="178"/>
      <c r="S85" s="178"/>
      <c r="T85" s="178"/>
      <c r="U85" s="178"/>
      <c r="V85" s="178"/>
      <c r="W85" s="184"/>
      <c r="X85" s="184"/>
      <c r="Y85" s="184"/>
      <c r="Z85" s="184"/>
      <c r="AA85" s="217"/>
      <c r="AB85" s="217"/>
      <c r="AC85" s="217"/>
      <c r="AD85" s="217"/>
      <c r="AE85" s="217"/>
      <c r="AF85" s="217"/>
      <c r="AG85" s="217"/>
      <c r="AH85" s="218"/>
      <c r="AI85" s="218"/>
      <c r="AJ85" s="218"/>
      <c r="AK85" s="218"/>
      <c r="AL85" s="218"/>
      <c r="AM85" s="218"/>
      <c r="AN85" s="218"/>
      <c r="AO85" s="218"/>
      <c r="AP85" s="218"/>
      <c r="AQ85" s="218"/>
      <c r="AR85" s="218"/>
      <c r="AS85" s="218"/>
      <c r="AT85" s="218"/>
      <c r="AU85" s="218"/>
      <c r="AV85" s="218"/>
      <c r="AW85" s="218"/>
      <c r="AX85" s="218"/>
      <c r="AY85" s="218"/>
      <c r="AZ85" s="218"/>
      <c r="BA85" s="218"/>
      <c r="BB85" s="218"/>
      <c r="BC85" s="218"/>
      <c r="BD85" s="218"/>
      <c r="BE85" s="218"/>
      <c r="BF85" s="218"/>
      <c r="BG85" s="218"/>
      <c r="BH85" s="218"/>
      <c r="BI85" s="218"/>
      <c r="BJ85" s="218"/>
      <c r="BK85" s="218"/>
      <c r="BL85" s="218"/>
      <c r="BM85" s="218"/>
      <c r="BN85" s="218"/>
      <c r="BO85" s="218"/>
      <c r="BP85" s="218"/>
      <c r="BQ85" s="218"/>
      <c r="BR85" s="218"/>
      <c r="BS85" s="218"/>
      <c r="BT85" s="218"/>
      <c r="BU85" s="218"/>
      <c r="BV85" s="218"/>
      <c r="BW85" s="218"/>
      <c r="BX85" s="218"/>
      <c r="BY85" s="218"/>
      <c r="BZ85" s="218"/>
      <c r="CA85" s="218"/>
      <c r="CB85" s="218"/>
      <c r="CC85" s="218"/>
      <c r="CD85" s="218"/>
      <c r="CE85" s="218"/>
      <c r="CF85" s="218"/>
      <c r="CG85" s="218"/>
      <c r="CH85" s="218"/>
      <c r="CI85" s="218"/>
      <c r="CJ85" s="218"/>
      <c r="CK85" s="218"/>
      <c r="CL85" s="218"/>
    </row>
    <row r="86" s="127" customFormat="1" ht="100" hidden="1" customHeight="1" spans="1:90">
      <c r="A86" s="156" t="s">
        <v>58</v>
      </c>
      <c r="B86" s="148" t="s">
        <v>217</v>
      </c>
      <c r="C86" s="148"/>
      <c r="D86" s="148"/>
      <c r="E86" s="149"/>
      <c r="F86" s="149"/>
      <c r="G86" s="149"/>
      <c r="H86" s="149"/>
      <c r="I86" s="149"/>
      <c r="J86" s="148"/>
      <c r="K86" s="178"/>
      <c r="L86" s="178"/>
      <c r="M86" s="178"/>
      <c r="N86" s="178"/>
      <c r="O86" s="178"/>
      <c r="P86" s="178"/>
      <c r="Q86" s="178"/>
      <c r="R86" s="178"/>
      <c r="S86" s="178"/>
      <c r="T86" s="178"/>
      <c r="U86" s="178"/>
      <c r="V86" s="178"/>
      <c r="W86" s="184"/>
      <c r="X86" s="184"/>
      <c r="Y86" s="184"/>
      <c r="Z86" s="184"/>
      <c r="AA86" s="217"/>
      <c r="AB86" s="217"/>
      <c r="AC86" s="217"/>
      <c r="AD86" s="217"/>
      <c r="AE86" s="217"/>
      <c r="AF86" s="217"/>
      <c r="AG86" s="217"/>
      <c r="AH86" s="218"/>
      <c r="AI86" s="218"/>
      <c r="AJ86" s="218"/>
      <c r="AK86" s="218"/>
      <c r="AL86" s="218"/>
      <c r="AM86" s="218"/>
      <c r="AN86" s="218"/>
      <c r="AO86" s="218"/>
      <c r="AP86" s="218"/>
      <c r="AQ86" s="218"/>
      <c r="AR86" s="218"/>
      <c r="AS86" s="218"/>
      <c r="AT86" s="218"/>
      <c r="AU86" s="218"/>
      <c r="AV86" s="218"/>
      <c r="AW86" s="218"/>
      <c r="AX86" s="218"/>
      <c r="AY86" s="218"/>
      <c r="AZ86" s="218"/>
      <c r="BA86" s="218"/>
      <c r="BB86" s="218"/>
      <c r="BC86" s="218"/>
      <c r="BD86" s="218"/>
      <c r="BE86" s="218"/>
      <c r="BF86" s="218"/>
      <c r="BG86" s="218"/>
      <c r="BH86" s="218"/>
      <c r="BI86" s="218"/>
      <c r="BJ86" s="218"/>
      <c r="BK86" s="218"/>
      <c r="BL86" s="218"/>
      <c r="BM86" s="218"/>
      <c r="BN86" s="218"/>
      <c r="BO86" s="218"/>
      <c r="BP86" s="218"/>
      <c r="BQ86" s="218"/>
      <c r="BR86" s="218"/>
      <c r="BS86" s="218"/>
      <c r="BT86" s="218"/>
      <c r="BU86" s="218"/>
      <c r="BV86" s="218"/>
      <c r="BW86" s="218"/>
      <c r="BX86" s="218"/>
      <c r="BY86" s="218"/>
      <c r="BZ86" s="218"/>
      <c r="CA86" s="218"/>
      <c r="CB86" s="218"/>
      <c r="CC86" s="218"/>
      <c r="CD86" s="218"/>
      <c r="CE86" s="218"/>
      <c r="CF86" s="218"/>
      <c r="CG86" s="218"/>
      <c r="CH86" s="218"/>
      <c r="CI86" s="218"/>
      <c r="CJ86" s="218"/>
      <c r="CK86" s="218"/>
      <c r="CL86" s="218"/>
    </row>
    <row r="87" s="127" customFormat="1" ht="100" hidden="1" customHeight="1" spans="1:90">
      <c r="A87" s="156" t="s">
        <v>58</v>
      </c>
      <c r="B87" s="148" t="s">
        <v>405</v>
      </c>
      <c r="C87" s="148"/>
      <c r="D87" s="148"/>
      <c r="E87" s="149"/>
      <c r="F87" s="149"/>
      <c r="G87" s="149"/>
      <c r="H87" s="149"/>
      <c r="I87" s="149"/>
      <c r="J87" s="148"/>
      <c r="K87" s="178"/>
      <c r="L87" s="178"/>
      <c r="M87" s="178"/>
      <c r="N87" s="178"/>
      <c r="O87" s="178"/>
      <c r="P87" s="178"/>
      <c r="Q87" s="178"/>
      <c r="R87" s="178"/>
      <c r="S87" s="178"/>
      <c r="T87" s="178"/>
      <c r="U87" s="178"/>
      <c r="V87" s="178"/>
      <c r="W87" s="184"/>
      <c r="X87" s="184"/>
      <c r="Y87" s="184"/>
      <c r="Z87" s="184"/>
      <c r="AA87" s="217"/>
      <c r="AB87" s="217"/>
      <c r="AC87" s="217"/>
      <c r="AD87" s="217"/>
      <c r="AE87" s="217"/>
      <c r="AF87" s="217"/>
      <c r="AG87" s="217"/>
      <c r="AH87" s="218"/>
      <c r="AI87" s="218"/>
      <c r="AJ87" s="218"/>
      <c r="AK87" s="218"/>
      <c r="AL87" s="218"/>
      <c r="AM87" s="218"/>
      <c r="AN87" s="218"/>
      <c r="AO87" s="218"/>
      <c r="AP87" s="218"/>
      <c r="AQ87" s="218"/>
      <c r="AR87" s="218"/>
      <c r="AS87" s="218"/>
      <c r="AT87" s="218"/>
      <c r="AU87" s="218"/>
      <c r="AV87" s="218"/>
      <c r="AW87" s="218"/>
      <c r="AX87" s="218"/>
      <c r="AY87" s="218"/>
      <c r="AZ87" s="218"/>
      <c r="BA87" s="218"/>
      <c r="BB87" s="218"/>
      <c r="BC87" s="218"/>
      <c r="BD87" s="218"/>
      <c r="BE87" s="218"/>
      <c r="BF87" s="218"/>
      <c r="BG87" s="218"/>
      <c r="BH87" s="218"/>
      <c r="BI87" s="218"/>
      <c r="BJ87" s="218"/>
      <c r="BK87" s="218"/>
      <c r="BL87" s="218"/>
      <c r="BM87" s="218"/>
      <c r="BN87" s="218"/>
      <c r="BO87" s="218"/>
      <c r="BP87" s="218"/>
      <c r="BQ87" s="218"/>
      <c r="BR87" s="218"/>
      <c r="BS87" s="218"/>
      <c r="BT87" s="218"/>
      <c r="BU87" s="218"/>
      <c r="BV87" s="218"/>
      <c r="BW87" s="218"/>
      <c r="BX87" s="218"/>
      <c r="BY87" s="218"/>
      <c r="BZ87" s="218"/>
      <c r="CA87" s="218"/>
      <c r="CB87" s="218"/>
      <c r="CC87" s="218"/>
      <c r="CD87" s="218"/>
      <c r="CE87" s="218"/>
      <c r="CF87" s="218"/>
      <c r="CG87" s="218"/>
      <c r="CH87" s="218"/>
      <c r="CI87" s="218"/>
      <c r="CJ87" s="218"/>
      <c r="CK87" s="218"/>
      <c r="CL87" s="218"/>
    </row>
    <row r="88" s="127" customFormat="1" ht="100" hidden="1" customHeight="1" spans="1:90">
      <c r="A88" s="156" t="s">
        <v>58</v>
      </c>
      <c r="B88" s="148" t="s">
        <v>219</v>
      </c>
      <c r="C88" s="148"/>
      <c r="D88" s="148"/>
      <c r="E88" s="149"/>
      <c r="F88" s="149"/>
      <c r="G88" s="149"/>
      <c r="H88" s="149"/>
      <c r="I88" s="149"/>
      <c r="J88" s="148"/>
      <c r="K88" s="178"/>
      <c r="L88" s="178"/>
      <c r="M88" s="178"/>
      <c r="N88" s="178"/>
      <c r="O88" s="178"/>
      <c r="P88" s="178"/>
      <c r="Q88" s="178"/>
      <c r="R88" s="178"/>
      <c r="S88" s="178"/>
      <c r="T88" s="178"/>
      <c r="U88" s="178"/>
      <c r="V88" s="178"/>
      <c r="W88" s="184"/>
      <c r="X88" s="184"/>
      <c r="Y88" s="184"/>
      <c r="Z88" s="184"/>
      <c r="AA88" s="217"/>
      <c r="AB88" s="217"/>
      <c r="AC88" s="217"/>
      <c r="AD88" s="217"/>
      <c r="AE88" s="217"/>
      <c r="AF88" s="217"/>
      <c r="AG88" s="217"/>
      <c r="AH88" s="218"/>
      <c r="AI88" s="218"/>
      <c r="AJ88" s="218"/>
      <c r="AK88" s="218"/>
      <c r="AL88" s="218"/>
      <c r="AM88" s="218"/>
      <c r="AN88" s="218"/>
      <c r="AO88" s="218"/>
      <c r="AP88" s="218"/>
      <c r="AQ88" s="218"/>
      <c r="AR88" s="218"/>
      <c r="AS88" s="218"/>
      <c r="AT88" s="218"/>
      <c r="AU88" s="218"/>
      <c r="AV88" s="218"/>
      <c r="AW88" s="218"/>
      <c r="AX88" s="218"/>
      <c r="AY88" s="218"/>
      <c r="AZ88" s="218"/>
      <c r="BA88" s="218"/>
      <c r="BB88" s="218"/>
      <c r="BC88" s="218"/>
      <c r="BD88" s="218"/>
      <c r="BE88" s="218"/>
      <c r="BF88" s="218"/>
      <c r="BG88" s="218"/>
      <c r="BH88" s="218"/>
      <c r="BI88" s="218"/>
      <c r="BJ88" s="218"/>
      <c r="BK88" s="218"/>
      <c r="BL88" s="218"/>
      <c r="BM88" s="218"/>
      <c r="BN88" s="218"/>
      <c r="BO88" s="218"/>
      <c r="BP88" s="218"/>
      <c r="BQ88" s="218"/>
      <c r="BR88" s="218"/>
      <c r="BS88" s="218"/>
      <c r="BT88" s="218"/>
      <c r="BU88" s="218"/>
      <c r="BV88" s="218"/>
      <c r="BW88" s="218"/>
      <c r="BX88" s="218"/>
      <c r="BY88" s="218"/>
      <c r="BZ88" s="218"/>
      <c r="CA88" s="218"/>
      <c r="CB88" s="218"/>
      <c r="CC88" s="218"/>
      <c r="CD88" s="218"/>
      <c r="CE88" s="218"/>
      <c r="CF88" s="218"/>
      <c r="CG88" s="218"/>
      <c r="CH88" s="218"/>
      <c r="CI88" s="218"/>
      <c r="CJ88" s="218"/>
      <c r="CK88" s="218"/>
      <c r="CL88" s="218"/>
    </row>
    <row r="89" s="127" customFormat="1" ht="100" hidden="1" customHeight="1" spans="1:90">
      <c r="A89" s="156" t="s">
        <v>58</v>
      </c>
      <c r="B89" s="148" t="s">
        <v>220</v>
      </c>
      <c r="C89" s="148"/>
      <c r="D89" s="148"/>
      <c r="E89" s="149"/>
      <c r="F89" s="149"/>
      <c r="G89" s="149"/>
      <c r="H89" s="149"/>
      <c r="I89" s="149"/>
      <c r="J89" s="148"/>
      <c r="K89" s="178">
        <v>9.113</v>
      </c>
      <c r="L89" s="178">
        <v>468</v>
      </c>
      <c r="M89" s="178">
        <v>2004</v>
      </c>
      <c r="N89" s="178">
        <v>2800</v>
      </c>
      <c r="O89" s="178">
        <v>0</v>
      </c>
      <c r="P89" s="178">
        <v>2800</v>
      </c>
      <c r="Q89" s="178">
        <v>0</v>
      </c>
      <c r="R89" s="178">
        <v>0</v>
      </c>
      <c r="S89" s="178">
        <v>0</v>
      </c>
      <c r="T89" s="178">
        <v>0</v>
      </c>
      <c r="U89" s="178">
        <v>0</v>
      </c>
      <c r="V89" s="178">
        <v>0</v>
      </c>
      <c r="W89" s="178">
        <v>0</v>
      </c>
      <c r="X89" s="178">
        <v>0</v>
      </c>
      <c r="Y89" s="178">
        <v>0</v>
      </c>
      <c r="Z89" s="178">
        <v>0</v>
      </c>
      <c r="AA89" s="178">
        <v>0</v>
      </c>
      <c r="AB89" s="217"/>
      <c r="AC89" s="217"/>
      <c r="AD89" s="217"/>
      <c r="AE89" s="217"/>
      <c r="AF89" s="217"/>
      <c r="AG89" s="217"/>
      <c r="AH89" s="218"/>
      <c r="AI89" s="218"/>
      <c r="AJ89" s="218"/>
      <c r="AK89" s="218"/>
      <c r="AL89" s="218"/>
      <c r="AM89" s="218"/>
      <c r="AN89" s="218"/>
      <c r="AO89" s="218"/>
      <c r="AP89" s="218"/>
      <c r="AQ89" s="218"/>
      <c r="AR89" s="218"/>
      <c r="AS89" s="218"/>
      <c r="AT89" s="218"/>
      <c r="AU89" s="218"/>
      <c r="AV89" s="218"/>
      <c r="AW89" s="218"/>
      <c r="AX89" s="218"/>
      <c r="AY89" s="218"/>
      <c r="AZ89" s="218"/>
      <c r="BA89" s="218"/>
      <c r="BB89" s="218"/>
      <c r="BC89" s="218"/>
      <c r="BD89" s="218"/>
      <c r="BE89" s="218"/>
      <c r="BF89" s="218"/>
      <c r="BG89" s="218"/>
      <c r="BH89" s="218"/>
      <c r="BI89" s="218"/>
      <c r="BJ89" s="218"/>
      <c r="BK89" s="218"/>
      <c r="BL89" s="218"/>
      <c r="BM89" s="218"/>
      <c r="BN89" s="218"/>
      <c r="BO89" s="218"/>
      <c r="BP89" s="218"/>
      <c r="BQ89" s="218"/>
      <c r="BR89" s="218"/>
      <c r="BS89" s="218"/>
      <c r="BT89" s="218"/>
      <c r="BU89" s="218"/>
      <c r="BV89" s="218"/>
      <c r="BW89" s="218"/>
      <c r="BX89" s="218"/>
      <c r="BY89" s="218"/>
      <c r="BZ89" s="218"/>
      <c r="CA89" s="218"/>
      <c r="CB89" s="218"/>
      <c r="CC89" s="218"/>
      <c r="CD89" s="218"/>
      <c r="CE89" s="218"/>
      <c r="CF89" s="218"/>
      <c r="CG89" s="218"/>
      <c r="CH89" s="218"/>
      <c r="CI89" s="218"/>
      <c r="CJ89" s="218"/>
      <c r="CK89" s="218"/>
      <c r="CL89" s="218"/>
    </row>
    <row r="90" s="124" customFormat="1" ht="218" customHeight="1" spans="1:91">
      <c r="A90" s="151">
        <v>21</v>
      </c>
      <c r="B90" s="152" t="s">
        <v>128</v>
      </c>
      <c r="C90" s="152">
        <v>2025</v>
      </c>
      <c r="D90" s="153" t="s">
        <v>129</v>
      </c>
      <c r="E90" s="154" t="s">
        <v>123</v>
      </c>
      <c r="F90" s="154" t="s">
        <v>79</v>
      </c>
      <c r="G90" s="154" t="s">
        <v>47</v>
      </c>
      <c r="H90" s="154" t="s">
        <v>130</v>
      </c>
      <c r="I90" s="154" t="s">
        <v>131</v>
      </c>
      <c r="J90" s="153" t="s">
        <v>335</v>
      </c>
      <c r="K90" s="154">
        <v>9.113</v>
      </c>
      <c r="L90" s="175">
        <v>468</v>
      </c>
      <c r="M90" s="175">
        <v>2004</v>
      </c>
      <c r="N90" s="152">
        <v>2800</v>
      </c>
      <c r="O90" s="152"/>
      <c r="P90" s="175">
        <v>2800</v>
      </c>
      <c r="Q90" s="175"/>
      <c r="R90" s="175"/>
      <c r="S90" s="175"/>
      <c r="T90" s="175"/>
      <c r="U90" s="175"/>
      <c r="V90" s="175"/>
      <c r="W90" s="152" t="s">
        <v>133</v>
      </c>
      <c r="X90" s="152" t="s">
        <v>134</v>
      </c>
      <c r="Y90" s="152" t="s">
        <v>135</v>
      </c>
      <c r="Z90" s="152" t="s">
        <v>136</v>
      </c>
      <c r="AA90" s="152" t="s">
        <v>137</v>
      </c>
      <c r="AB90" s="153" t="s">
        <v>336</v>
      </c>
      <c r="AC90" s="153" t="s">
        <v>139</v>
      </c>
      <c r="AD90" s="175" t="s">
        <v>402</v>
      </c>
      <c r="AE90" s="152" t="s">
        <v>403</v>
      </c>
      <c r="AF90" s="233" t="s">
        <v>334</v>
      </c>
      <c r="AH90" s="134"/>
      <c r="AI90" s="134"/>
      <c r="AJ90" s="134"/>
      <c r="AK90" s="134"/>
      <c r="AL90" s="134"/>
      <c r="AM90" s="134"/>
      <c r="AN90" s="134"/>
      <c r="AO90" s="134"/>
      <c r="AP90" s="134"/>
      <c r="AQ90" s="134"/>
      <c r="AR90" s="134"/>
      <c r="AS90" s="134"/>
      <c r="AT90" s="134"/>
      <c r="AU90" s="134"/>
      <c r="AV90" s="134"/>
      <c r="AW90" s="134"/>
      <c r="AX90" s="134"/>
      <c r="AY90" s="134"/>
      <c r="AZ90" s="134"/>
      <c r="BA90" s="134"/>
      <c r="BB90" s="134"/>
      <c r="BC90" s="134"/>
      <c r="BD90" s="134"/>
      <c r="BE90" s="134"/>
      <c r="BF90" s="134"/>
      <c r="BG90" s="134"/>
      <c r="BH90" s="134"/>
      <c r="BI90" s="134"/>
      <c r="BJ90" s="134"/>
      <c r="BK90" s="134"/>
      <c r="BL90" s="134"/>
      <c r="BM90" s="134"/>
      <c r="BN90" s="134"/>
      <c r="BO90" s="134"/>
      <c r="BP90" s="134"/>
      <c r="BQ90" s="134"/>
      <c r="BR90" s="134"/>
      <c r="BS90" s="134"/>
      <c r="BT90" s="134"/>
      <c r="BU90" s="134"/>
      <c r="BV90" s="134"/>
      <c r="BW90" s="134"/>
      <c r="BX90" s="134"/>
      <c r="BY90" s="134"/>
      <c r="BZ90" s="134"/>
      <c r="CA90" s="134"/>
      <c r="CB90" s="134"/>
      <c r="CC90" s="134"/>
      <c r="CD90" s="134"/>
      <c r="CE90" s="134"/>
      <c r="CF90" s="134"/>
      <c r="CG90" s="134"/>
      <c r="CH90" s="134"/>
      <c r="CI90" s="134"/>
      <c r="CJ90" s="134"/>
      <c r="CK90" s="134"/>
      <c r="CL90" s="134"/>
      <c r="CM90" s="213"/>
    </row>
    <row r="91" s="127" customFormat="1" ht="100" hidden="1" customHeight="1" spans="1:90">
      <c r="A91" s="149" t="s">
        <v>41</v>
      </c>
      <c r="B91" s="148" t="s">
        <v>221</v>
      </c>
      <c r="C91" s="148"/>
      <c r="D91" s="148"/>
      <c r="E91" s="149"/>
      <c r="F91" s="149"/>
      <c r="G91" s="149"/>
      <c r="H91" s="149"/>
      <c r="I91" s="149"/>
      <c r="J91" s="148"/>
      <c r="K91" s="178">
        <v>35.483</v>
      </c>
      <c r="L91" s="178">
        <v>1197</v>
      </c>
      <c r="M91" s="178">
        <v>4168</v>
      </c>
      <c r="N91" s="178">
        <v>2500</v>
      </c>
      <c r="O91" s="178">
        <v>1600</v>
      </c>
      <c r="P91" s="178">
        <v>900</v>
      </c>
      <c r="Q91" s="178">
        <v>0</v>
      </c>
      <c r="R91" s="178">
        <v>0</v>
      </c>
      <c r="S91" s="178">
        <v>0</v>
      </c>
      <c r="T91" s="178">
        <v>0</v>
      </c>
      <c r="U91" s="178">
        <v>0</v>
      </c>
      <c r="V91" s="178">
        <v>0</v>
      </c>
      <c r="W91" s="184"/>
      <c r="X91" s="184"/>
      <c r="Y91" s="184"/>
      <c r="Z91" s="184"/>
      <c r="AA91" s="217"/>
      <c r="AB91" s="217"/>
      <c r="AC91" s="217"/>
      <c r="AD91" s="217"/>
      <c r="AE91" s="217"/>
      <c r="AF91" s="217"/>
      <c r="AG91" s="217"/>
      <c r="AH91" s="218"/>
      <c r="AI91" s="218"/>
      <c r="AJ91" s="218"/>
      <c r="AK91" s="218"/>
      <c r="AL91" s="218"/>
      <c r="AM91" s="218"/>
      <c r="AN91" s="218"/>
      <c r="AO91" s="218"/>
      <c r="AP91" s="218"/>
      <c r="AQ91" s="218"/>
      <c r="AR91" s="218"/>
      <c r="AS91" s="218"/>
      <c r="AT91" s="218"/>
      <c r="AU91" s="218"/>
      <c r="AV91" s="218"/>
      <c r="AW91" s="218"/>
      <c r="AX91" s="218"/>
      <c r="AY91" s="218"/>
      <c r="AZ91" s="218"/>
      <c r="BA91" s="218"/>
      <c r="BB91" s="218"/>
      <c r="BC91" s="218"/>
      <c r="BD91" s="218"/>
      <c r="BE91" s="218"/>
      <c r="BF91" s="218"/>
      <c r="BG91" s="218"/>
      <c r="BH91" s="218"/>
      <c r="BI91" s="218"/>
      <c r="BJ91" s="218"/>
      <c r="BK91" s="218"/>
      <c r="BL91" s="218"/>
      <c r="BM91" s="218"/>
      <c r="BN91" s="218"/>
      <c r="BO91" s="218"/>
      <c r="BP91" s="218"/>
      <c r="BQ91" s="218"/>
      <c r="BR91" s="218"/>
      <c r="BS91" s="218"/>
      <c r="BT91" s="218"/>
      <c r="BU91" s="218"/>
      <c r="BV91" s="218"/>
      <c r="BW91" s="218"/>
      <c r="BX91" s="218"/>
      <c r="BY91" s="218"/>
      <c r="BZ91" s="218"/>
      <c r="CA91" s="218"/>
      <c r="CB91" s="218"/>
      <c r="CC91" s="218"/>
      <c r="CD91" s="218"/>
      <c r="CE91" s="218"/>
      <c r="CF91" s="218"/>
      <c r="CG91" s="218"/>
      <c r="CH91" s="218"/>
      <c r="CI91" s="218"/>
      <c r="CJ91" s="218"/>
      <c r="CK91" s="218"/>
      <c r="CL91" s="218"/>
    </row>
    <row r="92" s="127" customFormat="1" ht="100" hidden="1" customHeight="1" spans="1:90">
      <c r="A92" s="156" t="s">
        <v>58</v>
      </c>
      <c r="B92" s="148" t="s">
        <v>222</v>
      </c>
      <c r="C92" s="148"/>
      <c r="D92" s="148"/>
      <c r="E92" s="149"/>
      <c r="F92" s="149"/>
      <c r="G92" s="149"/>
      <c r="H92" s="149"/>
      <c r="I92" s="149"/>
      <c r="J92" s="148"/>
      <c r="K92" s="178"/>
      <c r="L92" s="178"/>
      <c r="M92" s="178"/>
      <c r="N92" s="178"/>
      <c r="O92" s="178"/>
      <c r="P92" s="178"/>
      <c r="Q92" s="178"/>
      <c r="R92" s="178"/>
      <c r="S92" s="178"/>
      <c r="T92" s="178"/>
      <c r="U92" s="178"/>
      <c r="V92" s="178"/>
      <c r="W92" s="184"/>
      <c r="X92" s="184"/>
      <c r="Y92" s="184"/>
      <c r="Z92" s="184"/>
      <c r="AA92" s="217"/>
      <c r="AB92" s="217"/>
      <c r="AC92" s="217"/>
      <c r="AD92" s="217"/>
      <c r="AE92" s="217"/>
      <c r="AF92" s="217"/>
      <c r="AG92" s="217"/>
      <c r="AH92" s="218"/>
      <c r="AI92" s="218"/>
      <c r="AJ92" s="218"/>
      <c r="AK92" s="218"/>
      <c r="AL92" s="218"/>
      <c r="AM92" s="218"/>
      <c r="AN92" s="218"/>
      <c r="AO92" s="218"/>
      <c r="AP92" s="218"/>
      <c r="AQ92" s="218"/>
      <c r="AR92" s="218"/>
      <c r="AS92" s="218"/>
      <c r="AT92" s="218"/>
      <c r="AU92" s="218"/>
      <c r="AV92" s="218"/>
      <c r="AW92" s="218"/>
      <c r="AX92" s="218"/>
      <c r="AY92" s="218"/>
      <c r="AZ92" s="218"/>
      <c r="BA92" s="218"/>
      <c r="BB92" s="218"/>
      <c r="BC92" s="218"/>
      <c r="BD92" s="218"/>
      <c r="BE92" s="218"/>
      <c r="BF92" s="218"/>
      <c r="BG92" s="218"/>
      <c r="BH92" s="218"/>
      <c r="BI92" s="218"/>
      <c r="BJ92" s="218"/>
      <c r="BK92" s="218"/>
      <c r="BL92" s="218"/>
      <c r="BM92" s="218"/>
      <c r="BN92" s="218"/>
      <c r="BO92" s="218"/>
      <c r="BP92" s="218"/>
      <c r="BQ92" s="218"/>
      <c r="BR92" s="218"/>
      <c r="BS92" s="218"/>
      <c r="BT92" s="218"/>
      <c r="BU92" s="218"/>
      <c r="BV92" s="218"/>
      <c r="BW92" s="218"/>
      <c r="BX92" s="218"/>
      <c r="BY92" s="218"/>
      <c r="BZ92" s="218"/>
      <c r="CA92" s="218"/>
      <c r="CB92" s="218"/>
      <c r="CC92" s="218"/>
      <c r="CD92" s="218"/>
      <c r="CE92" s="218"/>
      <c r="CF92" s="218"/>
      <c r="CG92" s="218"/>
      <c r="CH92" s="218"/>
      <c r="CI92" s="218"/>
      <c r="CJ92" s="218"/>
      <c r="CK92" s="218"/>
      <c r="CL92" s="218"/>
    </row>
    <row r="93" s="127" customFormat="1" ht="100" hidden="1" customHeight="1" spans="1:90">
      <c r="A93" s="156" t="s">
        <v>58</v>
      </c>
      <c r="B93" s="148" t="s">
        <v>223</v>
      </c>
      <c r="C93" s="148"/>
      <c r="D93" s="148"/>
      <c r="E93" s="149"/>
      <c r="F93" s="149"/>
      <c r="G93" s="149"/>
      <c r="H93" s="149"/>
      <c r="I93" s="149"/>
      <c r="J93" s="148"/>
      <c r="K93" s="178">
        <v>35.483</v>
      </c>
      <c r="L93" s="178">
        <v>1197</v>
      </c>
      <c r="M93" s="178">
        <v>4168</v>
      </c>
      <c r="N93" s="178">
        <v>2500</v>
      </c>
      <c r="O93" s="178">
        <v>1600</v>
      </c>
      <c r="P93" s="178">
        <v>900</v>
      </c>
      <c r="Q93" s="178">
        <v>0</v>
      </c>
      <c r="R93" s="178">
        <v>0</v>
      </c>
      <c r="S93" s="178">
        <v>0</v>
      </c>
      <c r="T93" s="178">
        <v>0</v>
      </c>
      <c r="U93" s="178">
        <v>0</v>
      </c>
      <c r="V93" s="178">
        <v>0</v>
      </c>
      <c r="W93" s="184"/>
      <c r="X93" s="184"/>
      <c r="Y93" s="184"/>
      <c r="Z93" s="184"/>
      <c r="AA93" s="217"/>
      <c r="AB93" s="217"/>
      <c r="AC93" s="217"/>
      <c r="AD93" s="217"/>
      <c r="AE93" s="217"/>
      <c r="AF93" s="217"/>
      <c r="AG93" s="217"/>
      <c r="AH93" s="218"/>
      <c r="AI93" s="218"/>
      <c r="AJ93" s="218"/>
      <c r="AK93" s="218"/>
      <c r="AL93" s="218"/>
      <c r="AM93" s="218"/>
      <c r="AN93" s="218"/>
      <c r="AO93" s="218"/>
      <c r="AP93" s="218"/>
      <c r="AQ93" s="218"/>
      <c r="AR93" s="218"/>
      <c r="AS93" s="218"/>
      <c r="AT93" s="218"/>
      <c r="AU93" s="218"/>
      <c r="AV93" s="218"/>
      <c r="AW93" s="218"/>
      <c r="AX93" s="218"/>
      <c r="AY93" s="218"/>
      <c r="AZ93" s="218"/>
      <c r="BA93" s="218"/>
      <c r="BB93" s="218"/>
      <c r="BC93" s="218"/>
      <c r="BD93" s="218"/>
      <c r="BE93" s="218"/>
      <c r="BF93" s="218"/>
      <c r="BG93" s="218"/>
      <c r="BH93" s="218"/>
      <c r="BI93" s="218"/>
      <c r="BJ93" s="218"/>
      <c r="BK93" s="218"/>
      <c r="BL93" s="218"/>
      <c r="BM93" s="218"/>
      <c r="BN93" s="218"/>
      <c r="BO93" s="218"/>
      <c r="BP93" s="218"/>
      <c r="BQ93" s="218"/>
      <c r="BR93" s="218"/>
      <c r="BS93" s="218"/>
      <c r="BT93" s="218"/>
      <c r="BU93" s="218"/>
      <c r="BV93" s="218"/>
      <c r="BW93" s="218"/>
      <c r="BX93" s="218"/>
      <c r="BY93" s="218"/>
      <c r="BZ93" s="218"/>
      <c r="CA93" s="218"/>
      <c r="CB93" s="218"/>
      <c r="CC93" s="218"/>
      <c r="CD93" s="218"/>
      <c r="CE93" s="218"/>
      <c r="CF93" s="218"/>
      <c r="CG93" s="218"/>
      <c r="CH93" s="218"/>
      <c r="CI93" s="218"/>
      <c r="CJ93" s="218"/>
      <c r="CK93" s="218"/>
      <c r="CL93" s="218"/>
    </row>
    <row r="94" s="124" customFormat="1" ht="241" customHeight="1" spans="1:91">
      <c r="A94" s="151">
        <v>22</v>
      </c>
      <c r="B94" s="153" t="s">
        <v>341</v>
      </c>
      <c r="C94" s="161">
        <v>2025</v>
      </c>
      <c r="D94" s="153" t="s">
        <v>342</v>
      </c>
      <c r="E94" s="152" t="s">
        <v>123</v>
      </c>
      <c r="F94" s="154" t="s">
        <v>223</v>
      </c>
      <c r="G94" s="154" t="s">
        <v>47</v>
      </c>
      <c r="H94" s="154" t="s">
        <v>343</v>
      </c>
      <c r="I94" s="154" t="s">
        <v>100</v>
      </c>
      <c r="J94" s="153" t="s">
        <v>400</v>
      </c>
      <c r="K94" s="154">
        <v>12.559</v>
      </c>
      <c r="L94" s="154">
        <v>367</v>
      </c>
      <c r="M94" s="154">
        <v>1386</v>
      </c>
      <c r="N94" s="154">
        <v>850</v>
      </c>
      <c r="O94" s="152">
        <v>300</v>
      </c>
      <c r="P94" s="175">
        <v>550</v>
      </c>
      <c r="Q94" s="175"/>
      <c r="R94" s="175"/>
      <c r="S94" s="175"/>
      <c r="T94" s="175"/>
      <c r="U94" s="175"/>
      <c r="V94" s="175"/>
      <c r="W94" s="152" t="s">
        <v>345</v>
      </c>
      <c r="X94" s="152" t="s">
        <v>346</v>
      </c>
      <c r="Y94" s="152" t="s">
        <v>72</v>
      </c>
      <c r="Z94" s="152" t="s">
        <v>54</v>
      </c>
      <c r="AA94" s="152" t="s">
        <v>55</v>
      </c>
      <c r="AB94" s="167" t="s">
        <v>347</v>
      </c>
      <c r="AC94" s="167" t="s">
        <v>229</v>
      </c>
      <c r="AD94" s="175" t="s">
        <v>402</v>
      </c>
      <c r="AE94" s="152" t="s">
        <v>403</v>
      </c>
      <c r="AF94" s="152" t="s">
        <v>367</v>
      </c>
      <c r="AH94" s="134"/>
      <c r="AI94" s="134"/>
      <c r="AJ94" s="134"/>
      <c r="AK94" s="134"/>
      <c r="AL94" s="134"/>
      <c r="AM94" s="134"/>
      <c r="AN94" s="134"/>
      <c r="AO94" s="134"/>
      <c r="AP94" s="134"/>
      <c r="AQ94" s="134"/>
      <c r="AR94" s="134"/>
      <c r="AS94" s="134"/>
      <c r="AT94" s="134"/>
      <c r="AU94" s="134"/>
      <c r="AV94" s="134"/>
      <c r="AW94" s="134"/>
      <c r="AX94" s="134"/>
      <c r="AY94" s="134"/>
      <c r="AZ94" s="134"/>
      <c r="BA94" s="134"/>
      <c r="BB94" s="134"/>
      <c r="BC94" s="134"/>
      <c r="BD94" s="134"/>
      <c r="BE94" s="134"/>
      <c r="BF94" s="134"/>
      <c r="BG94" s="134"/>
      <c r="BH94" s="134"/>
      <c r="BI94" s="134"/>
      <c r="BJ94" s="134"/>
      <c r="BK94" s="134"/>
      <c r="BL94" s="134"/>
      <c r="BM94" s="134"/>
      <c r="BN94" s="134"/>
      <c r="BO94" s="134"/>
      <c r="BP94" s="134"/>
      <c r="BQ94" s="134"/>
      <c r="BR94" s="134"/>
      <c r="BS94" s="134"/>
      <c r="BT94" s="134"/>
      <c r="BU94" s="134"/>
      <c r="BV94" s="134"/>
      <c r="BW94" s="134"/>
      <c r="BX94" s="134"/>
      <c r="BY94" s="134"/>
      <c r="BZ94" s="134"/>
      <c r="CA94" s="134"/>
      <c r="CB94" s="134"/>
      <c r="CC94" s="134"/>
      <c r="CD94" s="134"/>
      <c r="CE94" s="134"/>
      <c r="CF94" s="134"/>
      <c r="CG94" s="134"/>
      <c r="CH94" s="134"/>
      <c r="CI94" s="134"/>
      <c r="CJ94" s="134"/>
      <c r="CK94" s="134"/>
      <c r="CL94" s="134"/>
      <c r="CM94" s="213"/>
    </row>
    <row r="95" s="124" customFormat="1" ht="241" customHeight="1" spans="1:91">
      <c r="A95" s="151">
        <v>23</v>
      </c>
      <c r="B95" s="153" t="s">
        <v>348</v>
      </c>
      <c r="C95" s="161">
        <v>2025</v>
      </c>
      <c r="D95" s="153" t="s">
        <v>349</v>
      </c>
      <c r="E95" s="152" t="s">
        <v>123</v>
      </c>
      <c r="F95" s="154" t="s">
        <v>223</v>
      </c>
      <c r="G95" s="154" t="s">
        <v>47</v>
      </c>
      <c r="H95" s="154" t="s">
        <v>350</v>
      </c>
      <c r="I95" s="154" t="s">
        <v>100</v>
      </c>
      <c r="J95" s="153" t="s">
        <v>351</v>
      </c>
      <c r="K95" s="154">
        <v>12.405</v>
      </c>
      <c r="L95" s="152">
        <v>122</v>
      </c>
      <c r="M95" s="152">
        <v>441</v>
      </c>
      <c r="N95" s="154">
        <v>450</v>
      </c>
      <c r="O95" s="152">
        <v>100</v>
      </c>
      <c r="P95" s="175">
        <v>350</v>
      </c>
      <c r="Q95" s="175"/>
      <c r="R95" s="175"/>
      <c r="S95" s="175"/>
      <c r="T95" s="175"/>
      <c r="U95" s="175"/>
      <c r="V95" s="175"/>
      <c r="W95" s="152" t="s">
        <v>325</v>
      </c>
      <c r="X95" s="152" t="s">
        <v>326</v>
      </c>
      <c r="Y95" s="152" t="s">
        <v>72</v>
      </c>
      <c r="Z95" s="152" t="s">
        <v>54</v>
      </c>
      <c r="AA95" s="152" t="s">
        <v>55</v>
      </c>
      <c r="AB95" s="167" t="s">
        <v>352</v>
      </c>
      <c r="AC95" s="167" t="s">
        <v>229</v>
      </c>
      <c r="AD95" s="175" t="s">
        <v>402</v>
      </c>
      <c r="AE95" s="152" t="s">
        <v>403</v>
      </c>
      <c r="AF95" s="152" t="s">
        <v>367</v>
      </c>
      <c r="AH95" s="134"/>
      <c r="AI95" s="134"/>
      <c r="AJ95" s="134"/>
      <c r="AK95" s="134"/>
      <c r="AL95" s="134"/>
      <c r="AM95" s="134"/>
      <c r="AN95" s="134"/>
      <c r="AO95" s="134"/>
      <c r="AP95" s="134"/>
      <c r="AQ95" s="134"/>
      <c r="AR95" s="134"/>
      <c r="AS95" s="134"/>
      <c r="AT95" s="134"/>
      <c r="AU95" s="134"/>
      <c r="AV95" s="134"/>
      <c r="AW95" s="134"/>
      <c r="AX95" s="134"/>
      <c r="AY95" s="134"/>
      <c r="AZ95" s="134"/>
      <c r="BA95" s="134"/>
      <c r="BB95" s="134"/>
      <c r="BC95" s="134"/>
      <c r="BD95" s="134"/>
      <c r="BE95" s="134"/>
      <c r="BF95" s="134"/>
      <c r="BG95" s="134"/>
      <c r="BH95" s="134"/>
      <c r="BI95" s="134"/>
      <c r="BJ95" s="134"/>
      <c r="BK95" s="134"/>
      <c r="BL95" s="134"/>
      <c r="BM95" s="134"/>
      <c r="BN95" s="134"/>
      <c r="BO95" s="134"/>
      <c r="BP95" s="134"/>
      <c r="BQ95" s="134"/>
      <c r="BR95" s="134"/>
      <c r="BS95" s="134"/>
      <c r="BT95" s="134"/>
      <c r="BU95" s="134"/>
      <c r="BV95" s="134"/>
      <c r="BW95" s="134"/>
      <c r="BX95" s="134"/>
      <c r="BY95" s="134"/>
      <c r="BZ95" s="134"/>
      <c r="CA95" s="134"/>
      <c r="CB95" s="134"/>
      <c r="CC95" s="134"/>
      <c r="CD95" s="134"/>
      <c r="CE95" s="134"/>
      <c r="CF95" s="134"/>
      <c r="CG95" s="134"/>
      <c r="CH95" s="134"/>
      <c r="CI95" s="134"/>
      <c r="CJ95" s="134"/>
      <c r="CK95" s="134"/>
      <c r="CL95" s="134"/>
      <c r="CM95" s="213"/>
    </row>
    <row r="96" s="124" customFormat="1" ht="241" customHeight="1" spans="1:91">
      <c r="A96" s="151">
        <v>24</v>
      </c>
      <c r="B96" s="153" t="s">
        <v>353</v>
      </c>
      <c r="C96" s="161">
        <v>2025</v>
      </c>
      <c r="D96" s="153" t="s">
        <v>406</v>
      </c>
      <c r="E96" s="152" t="s">
        <v>123</v>
      </c>
      <c r="F96" s="154" t="s">
        <v>223</v>
      </c>
      <c r="G96" s="154" t="s">
        <v>47</v>
      </c>
      <c r="H96" s="154" t="s">
        <v>355</v>
      </c>
      <c r="I96" s="154" t="s">
        <v>100</v>
      </c>
      <c r="J96" s="153" t="s">
        <v>356</v>
      </c>
      <c r="K96" s="154">
        <v>6.6</v>
      </c>
      <c r="L96" s="152">
        <v>350</v>
      </c>
      <c r="M96" s="154">
        <v>965</v>
      </c>
      <c r="N96" s="152">
        <v>650</v>
      </c>
      <c r="O96" s="152">
        <v>650</v>
      </c>
      <c r="P96" s="175"/>
      <c r="Q96" s="175"/>
      <c r="R96" s="175"/>
      <c r="S96" s="175"/>
      <c r="T96" s="175"/>
      <c r="U96" s="175"/>
      <c r="V96" s="175"/>
      <c r="W96" s="152" t="s">
        <v>317</v>
      </c>
      <c r="X96" s="152" t="s">
        <v>318</v>
      </c>
      <c r="Y96" s="152" t="s">
        <v>72</v>
      </c>
      <c r="Z96" s="152" t="s">
        <v>54</v>
      </c>
      <c r="AA96" s="152" t="s">
        <v>55</v>
      </c>
      <c r="AB96" s="167" t="s">
        <v>401</v>
      </c>
      <c r="AC96" s="167" t="s">
        <v>229</v>
      </c>
      <c r="AD96" s="175" t="s">
        <v>402</v>
      </c>
      <c r="AE96" s="152" t="s">
        <v>403</v>
      </c>
      <c r="AF96" s="224" t="s">
        <v>367</v>
      </c>
      <c r="AH96" s="134"/>
      <c r="AI96" s="134"/>
      <c r="AJ96" s="134"/>
      <c r="AK96" s="134"/>
      <c r="AL96" s="134"/>
      <c r="AM96" s="134"/>
      <c r="AN96" s="134"/>
      <c r="AO96" s="134"/>
      <c r="AP96" s="134"/>
      <c r="AQ96" s="134"/>
      <c r="AR96" s="134"/>
      <c r="AS96" s="134"/>
      <c r="AT96" s="134"/>
      <c r="AU96" s="134"/>
      <c r="AV96" s="134"/>
      <c r="AW96" s="134"/>
      <c r="AX96" s="134"/>
      <c r="AY96" s="134"/>
      <c r="AZ96" s="134"/>
      <c r="BA96" s="134"/>
      <c r="BB96" s="134"/>
      <c r="BC96" s="134"/>
      <c r="BD96" s="134"/>
      <c r="BE96" s="134"/>
      <c r="BF96" s="134"/>
      <c r="BG96" s="134"/>
      <c r="BH96" s="134"/>
      <c r="BI96" s="134"/>
      <c r="BJ96" s="134"/>
      <c r="BK96" s="134"/>
      <c r="BL96" s="134"/>
      <c r="BM96" s="134"/>
      <c r="BN96" s="134"/>
      <c r="BO96" s="134"/>
      <c r="BP96" s="134"/>
      <c r="BQ96" s="134"/>
      <c r="BR96" s="134"/>
      <c r="BS96" s="134"/>
      <c r="BT96" s="134"/>
      <c r="BU96" s="134"/>
      <c r="BV96" s="134"/>
      <c r="BW96" s="134"/>
      <c r="BX96" s="134"/>
      <c r="BY96" s="134"/>
      <c r="BZ96" s="134"/>
      <c r="CA96" s="134"/>
      <c r="CB96" s="134"/>
      <c r="CC96" s="134"/>
      <c r="CD96" s="134"/>
      <c r="CE96" s="134"/>
      <c r="CF96" s="134"/>
      <c r="CG96" s="134"/>
      <c r="CH96" s="134"/>
      <c r="CI96" s="134"/>
      <c r="CJ96" s="134"/>
      <c r="CK96" s="134"/>
      <c r="CL96" s="134"/>
      <c r="CM96" s="213"/>
    </row>
    <row r="97" s="280" customFormat="1" ht="241" customHeight="1" spans="1:91">
      <c r="A97" s="281">
        <v>25</v>
      </c>
      <c r="B97" s="153" t="s">
        <v>426</v>
      </c>
      <c r="C97" s="161">
        <v>2025</v>
      </c>
      <c r="D97" s="285" t="s">
        <v>427</v>
      </c>
      <c r="E97" s="266" t="s">
        <v>123</v>
      </c>
      <c r="F97" s="275" t="s">
        <v>223</v>
      </c>
      <c r="G97" s="275" t="s">
        <v>47</v>
      </c>
      <c r="H97" s="275" t="s">
        <v>428</v>
      </c>
      <c r="I97" s="275" t="s">
        <v>100</v>
      </c>
      <c r="J97" s="285" t="s">
        <v>429</v>
      </c>
      <c r="K97" s="275">
        <v>3.919</v>
      </c>
      <c r="L97" s="275">
        <v>358</v>
      </c>
      <c r="M97" s="275">
        <v>1376</v>
      </c>
      <c r="N97" s="275">
        <v>550</v>
      </c>
      <c r="O97" s="266">
        <v>550</v>
      </c>
      <c r="P97" s="273"/>
      <c r="Q97" s="273"/>
      <c r="R97" s="273"/>
      <c r="S97" s="273"/>
      <c r="T97" s="273"/>
      <c r="U97" s="273"/>
      <c r="V97" s="273"/>
      <c r="W97" s="266" t="s">
        <v>430</v>
      </c>
      <c r="X97" s="266" t="s">
        <v>431</v>
      </c>
      <c r="Y97" s="266" t="s">
        <v>72</v>
      </c>
      <c r="Z97" s="266" t="s">
        <v>54</v>
      </c>
      <c r="AA97" s="266" t="s">
        <v>55</v>
      </c>
      <c r="AB97" s="278" t="s">
        <v>432</v>
      </c>
      <c r="AC97" s="278" t="s">
        <v>229</v>
      </c>
      <c r="AD97" s="273"/>
      <c r="AE97" s="266"/>
      <c r="AF97" s="266" t="s">
        <v>367</v>
      </c>
      <c r="AH97" s="283"/>
      <c r="AI97" s="283"/>
      <c r="AJ97" s="283"/>
      <c r="AK97" s="283"/>
      <c r="AL97" s="283"/>
      <c r="AM97" s="283"/>
      <c r="AN97" s="283"/>
      <c r="AO97" s="283"/>
      <c r="AP97" s="283"/>
      <c r="AQ97" s="283"/>
      <c r="AR97" s="283"/>
      <c r="AS97" s="283"/>
      <c r="AT97" s="283"/>
      <c r="AU97" s="283"/>
      <c r="AV97" s="283"/>
      <c r="AW97" s="283"/>
      <c r="AX97" s="283"/>
      <c r="AY97" s="283"/>
      <c r="AZ97" s="283"/>
      <c r="BA97" s="283"/>
      <c r="BB97" s="283"/>
      <c r="BC97" s="283"/>
      <c r="BD97" s="283"/>
      <c r="BE97" s="283"/>
      <c r="BF97" s="283"/>
      <c r="BG97" s="283"/>
      <c r="BH97" s="283"/>
      <c r="BI97" s="283"/>
      <c r="BJ97" s="283"/>
      <c r="BK97" s="283"/>
      <c r="BL97" s="283"/>
      <c r="BM97" s="283"/>
      <c r="BN97" s="283"/>
      <c r="BO97" s="283"/>
      <c r="BP97" s="283"/>
      <c r="BQ97" s="283"/>
      <c r="BR97" s="283"/>
      <c r="BS97" s="283"/>
      <c r="BT97" s="283"/>
      <c r="BU97" s="283"/>
      <c r="BV97" s="283"/>
      <c r="BW97" s="283"/>
      <c r="BX97" s="283"/>
      <c r="BY97" s="283"/>
      <c r="BZ97" s="283"/>
      <c r="CA97" s="283"/>
      <c r="CB97" s="283"/>
      <c r="CC97" s="283"/>
      <c r="CD97" s="283"/>
      <c r="CE97" s="283"/>
      <c r="CF97" s="283"/>
      <c r="CG97" s="283"/>
      <c r="CH97" s="283"/>
      <c r="CI97" s="283"/>
      <c r="CJ97" s="283"/>
      <c r="CK97" s="283"/>
      <c r="CL97" s="283"/>
      <c r="CM97" s="287"/>
    </row>
    <row r="98" s="127" customFormat="1" ht="100" hidden="1" customHeight="1" spans="1:90">
      <c r="A98" s="156" t="s">
        <v>58</v>
      </c>
      <c r="B98" s="148" t="s">
        <v>230</v>
      </c>
      <c r="C98" s="148"/>
      <c r="D98" s="148"/>
      <c r="E98" s="149"/>
      <c r="F98" s="149"/>
      <c r="G98" s="149"/>
      <c r="H98" s="149"/>
      <c r="I98" s="149"/>
      <c r="J98" s="148"/>
      <c r="K98" s="178"/>
      <c r="L98" s="178"/>
      <c r="M98" s="178"/>
      <c r="N98" s="178"/>
      <c r="O98" s="178"/>
      <c r="P98" s="178"/>
      <c r="Q98" s="178"/>
      <c r="R98" s="178"/>
      <c r="S98" s="178"/>
      <c r="T98" s="178"/>
      <c r="U98" s="178"/>
      <c r="V98" s="178"/>
      <c r="W98" s="184"/>
      <c r="X98" s="184"/>
      <c r="Y98" s="184"/>
      <c r="Z98" s="184"/>
      <c r="AA98" s="217"/>
      <c r="AB98" s="217"/>
      <c r="AC98" s="217"/>
      <c r="AD98" s="217"/>
      <c r="AE98" s="217"/>
      <c r="AF98" s="217"/>
      <c r="AG98" s="217"/>
      <c r="AH98" s="218"/>
      <c r="AI98" s="218"/>
      <c r="AJ98" s="218"/>
      <c r="AK98" s="218"/>
      <c r="AL98" s="218"/>
      <c r="AM98" s="218"/>
      <c r="AN98" s="218"/>
      <c r="AO98" s="218"/>
      <c r="AP98" s="218"/>
      <c r="AQ98" s="218"/>
      <c r="AR98" s="218"/>
      <c r="AS98" s="218"/>
      <c r="AT98" s="218"/>
      <c r="AU98" s="218"/>
      <c r="AV98" s="218"/>
      <c r="AW98" s="218"/>
      <c r="AX98" s="218"/>
      <c r="AY98" s="218"/>
      <c r="AZ98" s="218"/>
      <c r="BA98" s="218"/>
      <c r="BB98" s="218"/>
      <c r="BC98" s="218"/>
      <c r="BD98" s="218"/>
      <c r="BE98" s="218"/>
      <c r="BF98" s="218"/>
      <c r="BG98" s="218"/>
      <c r="BH98" s="218"/>
      <c r="BI98" s="218"/>
      <c r="BJ98" s="218"/>
      <c r="BK98" s="218"/>
      <c r="BL98" s="218"/>
      <c r="BM98" s="218"/>
      <c r="BN98" s="218"/>
      <c r="BO98" s="218"/>
      <c r="BP98" s="218"/>
      <c r="BQ98" s="218"/>
      <c r="BR98" s="218"/>
      <c r="BS98" s="218"/>
      <c r="BT98" s="218"/>
      <c r="BU98" s="218"/>
      <c r="BV98" s="218"/>
      <c r="BW98" s="218"/>
      <c r="BX98" s="218"/>
      <c r="BY98" s="218"/>
      <c r="BZ98" s="218"/>
      <c r="CA98" s="218"/>
      <c r="CB98" s="218"/>
      <c r="CC98" s="218"/>
      <c r="CD98" s="218"/>
      <c r="CE98" s="218"/>
      <c r="CF98" s="218"/>
      <c r="CG98" s="218"/>
      <c r="CH98" s="218"/>
      <c r="CI98" s="218"/>
      <c r="CJ98" s="218"/>
      <c r="CK98" s="218"/>
      <c r="CL98" s="218"/>
    </row>
    <row r="99" s="127" customFormat="1" ht="100" hidden="1" customHeight="1" spans="1:90">
      <c r="A99" s="156" t="s">
        <v>58</v>
      </c>
      <c r="B99" s="148" t="s">
        <v>231</v>
      </c>
      <c r="C99" s="148"/>
      <c r="D99" s="148"/>
      <c r="E99" s="149"/>
      <c r="F99" s="149"/>
      <c r="G99" s="149"/>
      <c r="H99" s="149"/>
      <c r="I99" s="149"/>
      <c r="J99" s="148"/>
      <c r="K99" s="178"/>
      <c r="L99" s="178"/>
      <c r="M99" s="178"/>
      <c r="N99" s="178"/>
      <c r="O99" s="178"/>
      <c r="P99" s="178"/>
      <c r="Q99" s="178"/>
      <c r="R99" s="178"/>
      <c r="S99" s="178"/>
      <c r="T99" s="178"/>
      <c r="U99" s="178"/>
      <c r="V99" s="178"/>
      <c r="W99" s="184"/>
      <c r="X99" s="184"/>
      <c r="Y99" s="184"/>
      <c r="Z99" s="184"/>
      <c r="AA99" s="217"/>
      <c r="AB99" s="217"/>
      <c r="AC99" s="217"/>
      <c r="AD99" s="217"/>
      <c r="AE99" s="217"/>
      <c r="AF99" s="217"/>
      <c r="AG99" s="217"/>
      <c r="AH99" s="218"/>
      <c r="AI99" s="218"/>
      <c r="AJ99" s="218"/>
      <c r="AK99" s="218"/>
      <c r="AL99" s="218"/>
      <c r="AM99" s="218"/>
      <c r="AN99" s="218"/>
      <c r="AO99" s="218"/>
      <c r="AP99" s="218"/>
      <c r="AQ99" s="218"/>
      <c r="AR99" s="218"/>
      <c r="AS99" s="218"/>
      <c r="AT99" s="218"/>
      <c r="AU99" s="218"/>
      <c r="AV99" s="218"/>
      <c r="AW99" s="218"/>
      <c r="AX99" s="218"/>
      <c r="AY99" s="218"/>
      <c r="AZ99" s="218"/>
      <c r="BA99" s="218"/>
      <c r="BB99" s="218"/>
      <c r="BC99" s="218"/>
      <c r="BD99" s="218"/>
      <c r="BE99" s="218"/>
      <c r="BF99" s="218"/>
      <c r="BG99" s="218"/>
      <c r="BH99" s="218"/>
      <c r="BI99" s="218"/>
      <c r="BJ99" s="218"/>
      <c r="BK99" s="218"/>
      <c r="BL99" s="218"/>
      <c r="BM99" s="218"/>
      <c r="BN99" s="218"/>
      <c r="BO99" s="218"/>
      <c r="BP99" s="218"/>
      <c r="BQ99" s="218"/>
      <c r="BR99" s="218"/>
      <c r="BS99" s="218"/>
      <c r="BT99" s="218"/>
      <c r="BU99" s="218"/>
      <c r="BV99" s="218"/>
      <c r="BW99" s="218"/>
      <c r="BX99" s="218"/>
      <c r="BY99" s="218"/>
      <c r="BZ99" s="218"/>
      <c r="CA99" s="218"/>
      <c r="CB99" s="218"/>
      <c r="CC99" s="218"/>
      <c r="CD99" s="218"/>
      <c r="CE99" s="218"/>
      <c r="CF99" s="218"/>
      <c r="CG99" s="218"/>
      <c r="CH99" s="218"/>
      <c r="CI99" s="218"/>
      <c r="CJ99" s="218"/>
      <c r="CK99" s="218"/>
      <c r="CL99" s="218"/>
    </row>
    <row r="100" s="127" customFormat="1" ht="100" hidden="1" customHeight="1" spans="1:90">
      <c r="A100" s="149" t="s">
        <v>41</v>
      </c>
      <c r="B100" s="148" t="s">
        <v>232</v>
      </c>
      <c r="C100" s="148"/>
      <c r="D100" s="148"/>
      <c r="E100" s="149"/>
      <c r="F100" s="149"/>
      <c r="G100" s="149"/>
      <c r="H100" s="149"/>
      <c r="I100" s="149"/>
      <c r="J100" s="148"/>
      <c r="K100" s="178">
        <v>0</v>
      </c>
      <c r="L100" s="178">
        <v>0</v>
      </c>
      <c r="M100" s="178">
        <v>0</v>
      </c>
      <c r="N100" s="178">
        <v>0</v>
      </c>
      <c r="O100" s="178">
        <v>0</v>
      </c>
      <c r="P100" s="178">
        <v>0</v>
      </c>
      <c r="Q100" s="178">
        <v>0</v>
      </c>
      <c r="R100" s="178">
        <v>0</v>
      </c>
      <c r="S100" s="178">
        <v>0</v>
      </c>
      <c r="T100" s="178">
        <v>0</v>
      </c>
      <c r="U100" s="178">
        <v>0</v>
      </c>
      <c r="V100" s="178">
        <v>0</v>
      </c>
      <c r="W100" s="184"/>
      <c r="X100" s="184"/>
      <c r="Y100" s="184"/>
      <c r="Z100" s="184"/>
      <c r="AA100" s="217"/>
      <c r="AB100" s="217"/>
      <c r="AC100" s="217"/>
      <c r="AD100" s="217"/>
      <c r="AE100" s="217"/>
      <c r="AF100" s="217"/>
      <c r="AG100" s="217"/>
      <c r="AH100" s="218"/>
      <c r="AI100" s="218"/>
      <c r="AJ100" s="218"/>
      <c r="AK100" s="218"/>
      <c r="AL100" s="218"/>
      <c r="AM100" s="218"/>
      <c r="AN100" s="218"/>
      <c r="AO100" s="218"/>
      <c r="AP100" s="218"/>
      <c r="AQ100" s="218"/>
      <c r="AR100" s="218"/>
      <c r="AS100" s="218"/>
      <c r="AT100" s="218"/>
      <c r="AU100" s="218"/>
      <c r="AV100" s="218"/>
      <c r="AW100" s="218"/>
      <c r="AX100" s="218"/>
      <c r="AY100" s="218"/>
      <c r="AZ100" s="218"/>
      <c r="BA100" s="218"/>
      <c r="BB100" s="218"/>
      <c r="BC100" s="218"/>
      <c r="BD100" s="218"/>
      <c r="BE100" s="218"/>
      <c r="BF100" s="218"/>
      <c r="BG100" s="218"/>
      <c r="BH100" s="218"/>
      <c r="BI100" s="218"/>
      <c r="BJ100" s="218"/>
      <c r="BK100" s="218"/>
      <c r="BL100" s="218"/>
      <c r="BM100" s="218"/>
      <c r="BN100" s="218"/>
      <c r="BO100" s="218"/>
      <c r="BP100" s="218"/>
      <c r="BQ100" s="218"/>
      <c r="BR100" s="218"/>
      <c r="BS100" s="218"/>
      <c r="BT100" s="218"/>
      <c r="BU100" s="218"/>
      <c r="BV100" s="218"/>
      <c r="BW100" s="218"/>
      <c r="BX100" s="218"/>
      <c r="BY100" s="218"/>
      <c r="BZ100" s="218"/>
      <c r="CA100" s="218"/>
      <c r="CB100" s="218"/>
      <c r="CC100" s="218"/>
      <c r="CD100" s="218"/>
      <c r="CE100" s="218"/>
      <c r="CF100" s="218"/>
      <c r="CG100" s="218"/>
      <c r="CH100" s="218"/>
      <c r="CI100" s="218"/>
      <c r="CJ100" s="218"/>
      <c r="CK100" s="218"/>
      <c r="CL100" s="218"/>
    </row>
    <row r="101" s="127" customFormat="1" ht="100" hidden="1" customHeight="1" spans="1:90">
      <c r="A101" s="156" t="s">
        <v>58</v>
      </c>
      <c r="B101" s="148" t="s">
        <v>233</v>
      </c>
      <c r="C101" s="148"/>
      <c r="D101" s="148"/>
      <c r="E101" s="149"/>
      <c r="F101" s="149"/>
      <c r="G101" s="149"/>
      <c r="H101" s="149"/>
      <c r="I101" s="149"/>
      <c r="J101" s="148"/>
      <c r="K101" s="178"/>
      <c r="L101" s="178"/>
      <c r="M101" s="178"/>
      <c r="N101" s="178"/>
      <c r="O101" s="178"/>
      <c r="P101" s="178"/>
      <c r="Q101" s="178"/>
      <c r="R101" s="178"/>
      <c r="S101" s="178"/>
      <c r="T101" s="178"/>
      <c r="U101" s="178"/>
      <c r="V101" s="178"/>
      <c r="W101" s="184"/>
      <c r="X101" s="184"/>
      <c r="Y101" s="184"/>
      <c r="Z101" s="184"/>
      <c r="AA101" s="217"/>
      <c r="AB101" s="217"/>
      <c r="AC101" s="217"/>
      <c r="AD101" s="217"/>
      <c r="AE101" s="217"/>
      <c r="AF101" s="217"/>
      <c r="AG101" s="217"/>
      <c r="AH101" s="218"/>
      <c r="AI101" s="218"/>
      <c r="AJ101" s="218"/>
      <c r="AK101" s="218"/>
      <c r="AL101" s="218"/>
      <c r="AM101" s="218"/>
      <c r="AN101" s="218"/>
      <c r="AO101" s="218"/>
      <c r="AP101" s="218"/>
      <c r="AQ101" s="218"/>
      <c r="AR101" s="218"/>
      <c r="AS101" s="218"/>
      <c r="AT101" s="218"/>
      <c r="AU101" s="218"/>
      <c r="AV101" s="218"/>
      <c r="AW101" s="218"/>
      <c r="AX101" s="218"/>
      <c r="AY101" s="218"/>
      <c r="AZ101" s="218"/>
      <c r="BA101" s="218"/>
      <c r="BB101" s="218"/>
      <c r="BC101" s="218"/>
      <c r="BD101" s="218"/>
      <c r="BE101" s="218"/>
      <c r="BF101" s="218"/>
      <c r="BG101" s="218"/>
      <c r="BH101" s="218"/>
      <c r="BI101" s="218"/>
      <c r="BJ101" s="218"/>
      <c r="BK101" s="218"/>
      <c r="BL101" s="218"/>
      <c r="BM101" s="218"/>
      <c r="BN101" s="218"/>
      <c r="BO101" s="218"/>
      <c r="BP101" s="218"/>
      <c r="BQ101" s="218"/>
      <c r="BR101" s="218"/>
      <c r="BS101" s="218"/>
      <c r="BT101" s="218"/>
      <c r="BU101" s="218"/>
      <c r="BV101" s="218"/>
      <c r="BW101" s="218"/>
      <c r="BX101" s="218"/>
      <c r="BY101" s="218"/>
      <c r="BZ101" s="218"/>
      <c r="CA101" s="218"/>
      <c r="CB101" s="218"/>
      <c r="CC101" s="218"/>
      <c r="CD101" s="218"/>
      <c r="CE101" s="218"/>
      <c r="CF101" s="218"/>
      <c r="CG101" s="218"/>
      <c r="CH101" s="218"/>
      <c r="CI101" s="218"/>
      <c r="CJ101" s="218"/>
      <c r="CK101" s="218"/>
      <c r="CL101" s="218"/>
    </row>
    <row r="102" s="127" customFormat="1" ht="100" hidden="1" customHeight="1" spans="1:90">
      <c r="A102" s="156" t="s">
        <v>58</v>
      </c>
      <c r="B102" s="148" t="s">
        <v>234</v>
      </c>
      <c r="C102" s="148"/>
      <c r="D102" s="148"/>
      <c r="E102" s="149"/>
      <c r="F102" s="149"/>
      <c r="G102" s="149"/>
      <c r="H102" s="149"/>
      <c r="I102" s="149"/>
      <c r="J102" s="148"/>
      <c r="K102" s="178"/>
      <c r="L102" s="178"/>
      <c r="M102" s="178"/>
      <c r="N102" s="178"/>
      <c r="O102" s="178"/>
      <c r="P102" s="178"/>
      <c r="Q102" s="178"/>
      <c r="R102" s="178"/>
      <c r="S102" s="178"/>
      <c r="T102" s="178"/>
      <c r="U102" s="178"/>
      <c r="V102" s="178"/>
      <c r="W102" s="184"/>
      <c r="X102" s="184"/>
      <c r="Y102" s="184"/>
      <c r="Z102" s="184"/>
      <c r="AA102" s="217"/>
      <c r="AB102" s="217"/>
      <c r="AC102" s="217"/>
      <c r="AD102" s="217"/>
      <c r="AE102" s="217"/>
      <c r="AF102" s="217"/>
      <c r="AG102" s="217"/>
      <c r="AH102" s="218"/>
      <c r="AI102" s="218"/>
      <c r="AJ102" s="218"/>
      <c r="AK102" s="218"/>
      <c r="AL102" s="218"/>
      <c r="AM102" s="218"/>
      <c r="AN102" s="218"/>
      <c r="AO102" s="218"/>
      <c r="AP102" s="218"/>
      <c r="AQ102" s="218"/>
      <c r="AR102" s="218"/>
      <c r="AS102" s="218"/>
      <c r="AT102" s="218"/>
      <c r="AU102" s="218"/>
      <c r="AV102" s="218"/>
      <c r="AW102" s="218"/>
      <c r="AX102" s="218"/>
      <c r="AY102" s="218"/>
      <c r="AZ102" s="218"/>
      <c r="BA102" s="218"/>
      <c r="BB102" s="218"/>
      <c r="BC102" s="218"/>
      <c r="BD102" s="218"/>
      <c r="BE102" s="218"/>
      <c r="BF102" s="218"/>
      <c r="BG102" s="218"/>
      <c r="BH102" s="218"/>
      <c r="BI102" s="218"/>
      <c r="BJ102" s="218"/>
      <c r="BK102" s="218"/>
      <c r="BL102" s="218"/>
      <c r="BM102" s="218"/>
      <c r="BN102" s="218"/>
      <c r="BO102" s="218"/>
      <c r="BP102" s="218"/>
      <c r="BQ102" s="218"/>
      <c r="BR102" s="218"/>
      <c r="BS102" s="218"/>
      <c r="BT102" s="218"/>
      <c r="BU102" s="218"/>
      <c r="BV102" s="218"/>
      <c r="BW102" s="218"/>
      <c r="BX102" s="218"/>
      <c r="BY102" s="218"/>
      <c r="BZ102" s="218"/>
      <c r="CA102" s="218"/>
      <c r="CB102" s="218"/>
      <c r="CC102" s="218"/>
      <c r="CD102" s="218"/>
      <c r="CE102" s="218"/>
      <c r="CF102" s="218"/>
      <c r="CG102" s="218"/>
      <c r="CH102" s="218"/>
      <c r="CI102" s="218"/>
      <c r="CJ102" s="218"/>
      <c r="CK102" s="218"/>
      <c r="CL102" s="218"/>
    </row>
    <row r="103" s="127" customFormat="1" ht="100" hidden="1" customHeight="1" spans="1:90">
      <c r="A103" s="156" t="s">
        <v>58</v>
      </c>
      <c r="B103" s="148" t="s">
        <v>235</v>
      </c>
      <c r="C103" s="148"/>
      <c r="D103" s="148"/>
      <c r="E103" s="149"/>
      <c r="F103" s="149"/>
      <c r="G103" s="149"/>
      <c r="H103" s="149"/>
      <c r="I103" s="149"/>
      <c r="J103" s="148"/>
      <c r="K103" s="178"/>
      <c r="L103" s="178"/>
      <c r="M103" s="178"/>
      <c r="N103" s="178"/>
      <c r="O103" s="178"/>
      <c r="P103" s="178"/>
      <c r="Q103" s="178"/>
      <c r="R103" s="178"/>
      <c r="S103" s="178"/>
      <c r="T103" s="178"/>
      <c r="U103" s="178"/>
      <c r="V103" s="178"/>
      <c r="W103" s="184"/>
      <c r="X103" s="184"/>
      <c r="Y103" s="184"/>
      <c r="Z103" s="184"/>
      <c r="AA103" s="217"/>
      <c r="AB103" s="217"/>
      <c r="AC103" s="217"/>
      <c r="AD103" s="217"/>
      <c r="AE103" s="217"/>
      <c r="AF103" s="217"/>
      <c r="AG103" s="217"/>
      <c r="AH103" s="218"/>
      <c r="AI103" s="218"/>
      <c r="AJ103" s="218"/>
      <c r="AK103" s="218"/>
      <c r="AL103" s="218"/>
      <c r="AM103" s="218"/>
      <c r="AN103" s="218"/>
      <c r="AO103" s="218"/>
      <c r="AP103" s="218"/>
      <c r="AQ103" s="218"/>
      <c r="AR103" s="218"/>
      <c r="AS103" s="218"/>
      <c r="AT103" s="218"/>
      <c r="AU103" s="218"/>
      <c r="AV103" s="218"/>
      <c r="AW103" s="218"/>
      <c r="AX103" s="218"/>
      <c r="AY103" s="218"/>
      <c r="AZ103" s="218"/>
      <c r="BA103" s="218"/>
      <c r="BB103" s="218"/>
      <c r="BC103" s="218"/>
      <c r="BD103" s="218"/>
      <c r="BE103" s="218"/>
      <c r="BF103" s="218"/>
      <c r="BG103" s="218"/>
      <c r="BH103" s="218"/>
      <c r="BI103" s="218"/>
      <c r="BJ103" s="218"/>
      <c r="BK103" s="218"/>
      <c r="BL103" s="218"/>
      <c r="BM103" s="218"/>
      <c r="BN103" s="218"/>
      <c r="BO103" s="218"/>
      <c r="BP103" s="218"/>
      <c r="BQ103" s="218"/>
      <c r="BR103" s="218"/>
      <c r="BS103" s="218"/>
      <c r="BT103" s="218"/>
      <c r="BU103" s="218"/>
      <c r="BV103" s="218"/>
      <c r="BW103" s="218"/>
      <c r="BX103" s="218"/>
      <c r="BY103" s="218"/>
      <c r="BZ103" s="218"/>
      <c r="CA103" s="218"/>
      <c r="CB103" s="218"/>
      <c r="CC103" s="218"/>
      <c r="CD103" s="218"/>
      <c r="CE103" s="218"/>
      <c r="CF103" s="218"/>
      <c r="CG103" s="218"/>
      <c r="CH103" s="218"/>
      <c r="CI103" s="218"/>
      <c r="CJ103" s="218"/>
      <c r="CK103" s="218"/>
      <c r="CL103" s="218"/>
    </row>
    <row r="104" s="127" customFormat="1" ht="100" hidden="1" customHeight="1" spans="1:90">
      <c r="A104" s="156" t="s">
        <v>58</v>
      </c>
      <c r="B104" s="148" t="s">
        <v>236</v>
      </c>
      <c r="C104" s="148"/>
      <c r="D104" s="148"/>
      <c r="E104" s="149"/>
      <c r="F104" s="149"/>
      <c r="G104" s="149"/>
      <c r="H104" s="149"/>
      <c r="I104" s="149"/>
      <c r="J104" s="148"/>
      <c r="K104" s="178"/>
      <c r="L104" s="178"/>
      <c r="M104" s="178"/>
      <c r="N104" s="178"/>
      <c r="O104" s="178"/>
      <c r="P104" s="178"/>
      <c r="Q104" s="178"/>
      <c r="R104" s="178"/>
      <c r="S104" s="178"/>
      <c r="T104" s="178"/>
      <c r="U104" s="178"/>
      <c r="V104" s="178"/>
      <c r="W104" s="184"/>
      <c r="X104" s="184"/>
      <c r="Y104" s="184"/>
      <c r="Z104" s="184"/>
      <c r="AA104" s="217"/>
      <c r="AB104" s="217"/>
      <c r="AC104" s="217"/>
      <c r="AD104" s="217"/>
      <c r="AE104" s="217"/>
      <c r="AF104" s="217"/>
      <c r="AG104" s="217"/>
      <c r="AH104" s="218"/>
      <c r="AI104" s="218"/>
      <c r="AJ104" s="218"/>
      <c r="AK104" s="218"/>
      <c r="AL104" s="218"/>
      <c r="AM104" s="218"/>
      <c r="AN104" s="218"/>
      <c r="AO104" s="218"/>
      <c r="AP104" s="218"/>
      <c r="AQ104" s="218"/>
      <c r="AR104" s="218"/>
      <c r="AS104" s="218"/>
      <c r="AT104" s="218"/>
      <c r="AU104" s="218"/>
      <c r="AV104" s="218"/>
      <c r="AW104" s="218"/>
      <c r="AX104" s="218"/>
      <c r="AY104" s="218"/>
      <c r="AZ104" s="218"/>
      <c r="BA104" s="218"/>
      <c r="BB104" s="218"/>
      <c r="BC104" s="218"/>
      <c r="BD104" s="218"/>
      <c r="BE104" s="218"/>
      <c r="BF104" s="218"/>
      <c r="BG104" s="218"/>
      <c r="BH104" s="218"/>
      <c r="BI104" s="218"/>
      <c r="BJ104" s="218"/>
      <c r="BK104" s="218"/>
      <c r="BL104" s="218"/>
      <c r="BM104" s="218"/>
      <c r="BN104" s="218"/>
      <c r="BO104" s="218"/>
      <c r="BP104" s="218"/>
      <c r="BQ104" s="218"/>
      <c r="BR104" s="218"/>
      <c r="BS104" s="218"/>
      <c r="BT104" s="218"/>
      <c r="BU104" s="218"/>
      <c r="BV104" s="218"/>
      <c r="BW104" s="218"/>
      <c r="BX104" s="218"/>
      <c r="BY104" s="218"/>
      <c r="BZ104" s="218"/>
      <c r="CA104" s="218"/>
      <c r="CB104" s="218"/>
      <c r="CC104" s="218"/>
      <c r="CD104" s="218"/>
      <c r="CE104" s="218"/>
      <c r="CF104" s="218"/>
      <c r="CG104" s="218"/>
      <c r="CH104" s="218"/>
      <c r="CI104" s="218"/>
      <c r="CJ104" s="218"/>
      <c r="CK104" s="218"/>
      <c r="CL104" s="218"/>
    </row>
    <row r="105" s="127" customFormat="1" ht="100" hidden="1" customHeight="1" spans="1:90">
      <c r="A105" s="156" t="s">
        <v>58</v>
      </c>
      <c r="B105" s="148" t="s">
        <v>237</v>
      </c>
      <c r="C105" s="148"/>
      <c r="D105" s="148"/>
      <c r="E105" s="149"/>
      <c r="F105" s="149"/>
      <c r="G105" s="149"/>
      <c r="H105" s="149"/>
      <c r="I105" s="149"/>
      <c r="J105" s="148"/>
      <c r="K105" s="178"/>
      <c r="L105" s="178"/>
      <c r="M105" s="178"/>
      <c r="N105" s="178"/>
      <c r="O105" s="178"/>
      <c r="P105" s="178"/>
      <c r="Q105" s="178"/>
      <c r="R105" s="178"/>
      <c r="S105" s="178"/>
      <c r="T105" s="178"/>
      <c r="U105" s="178"/>
      <c r="V105" s="178"/>
      <c r="W105" s="184"/>
      <c r="X105" s="184"/>
      <c r="Y105" s="184"/>
      <c r="Z105" s="184"/>
      <c r="AA105" s="217"/>
      <c r="AB105" s="217"/>
      <c r="AC105" s="217"/>
      <c r="AD105" s="217"/>
      <c r="AE105" s="217"/>
      <c r="AF105" s="217"/>
      <c r="AG105" s="217"/>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row>
    <row r="106" s="127" customFormat="1" ht="100" hidden="1" customHeight="1" spans="1:90">
      <c r="A106" s="156" t="s">
        <v>58</v>
      </c>
      <c r="B106" s="148" t="s">
        <v>238</v>
      </c>
      <c r="C106" s="148"/>
      <c r="D106" s="148"/>
      <c r="E106" s="149"/>
      <c r="F106" s="149"/>
      <c r="G106" s="149"/>
      <c r="H106" s="149"/>
      <c r="I106" s="149"/>
      <c r="J106" s="148"/>
      <c r="K106" s="178"/>
      <c r="L106" s="178"/>
      <c r="M106" s="178"/>
      <c r="N106" s="178"/>
      <c r="O106" s="178"/>
      <c r="P106" s="178"/>
      <c r="Q106" s="178"/>
      <c r="R106" s="178"/>
      <c r="S106" s="178"/>
      <c r="T106" s="178"/>
      <c r="U106" s="178"/>
      <c r="V106" s="178"/>
      <c r="W106" s="184"/>
      <c r="X106" s="184"/>
      <c r="Y106" s="184"/>
      <c r="Z106" s="184"/>
      <c r="AA106" s="217"/>
      <c r="AB106" s="217"/>
      <c r="AC106" s="217"/>
      <c r="AD106" s="217"/>
      <c r="AE106" s="217"/>
      <c r="AF106" s="217"/>
      <c r="AG106" s="217"/>
      <c r="AH106" s="218"/>
      <c r="AI106" s="218"/>
      <c r="AJ106" s="218"/>
      <c r="AK106" s="218"/>
      <c r="AL106" s="218"/>
      <c r="AM106" s="218"/>
      <c r="AN106" s="218"/>
      <c r="AO106" s="218"/>
      <c r="AP106" s="218"/>
      <c r="AQ106" s="218"/>
      <c r="AR106" s="218"/>
      <c r="AS106" s="218"/>
      <c r="AT106" s="218"/>
      <c r="AU106" s="218"/>
      <c r="AV106" s="218"/>
      <c r="AW106" s="218"/>
      <c r="AX106" s="218"/>
      <c r="AY106" s="218"/>
      <c r="AZ106" s="218"/>
      <c r="BA106" s="218"/>
      <c r="BB106" s="218"/>
      <c r="BC106" s="218"/>
      <c r="BD106" s="218"/>
      <c r="BE106" s="218"/>
      <c r="BF106" s="218"/>
      <c r="BG106" s="218"/>
      <c r="BH106" s="218"/>
      <c r="BI106" s="218"/>
      <c r="BJ106" s="218"/>
      <c r="BK106" s="218"/>
      <c r="BL106" s="218"/>
      <c r="BM106" s="218"/>
      <c r="BN106" s="218"/>
      <c r="BO106" s="218"/>
      <c r="BP106" s="218"/>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row>
    <row r="107" s="127" customFormat="1" ht="100" hidden="1" customHeight="1" spans="1:90">
      <c r="A107" s="147" t="s">
        <v>39</v>
      </c>
      <c r="B107" s="148" t="s">
        <v>239</v>
      </c>
      <c r="C107" s="148"/>
      <c r="D107" s="148"/>
      <c r="E107" s="149"/>
      <c r="F107" s="149"/>
      <c r="G107" s="149"/>
      <c r="H107" s="149"/>
      <c r="I107" s="149"/>
      <c r="J107" s="148"/>
      <c r="K107" s="178">
        <v>0</v>
      </c>
      <c r="L107" s="178">
        <v>0</v>
      </c>
      <c r="M107" s="178">
        <v>0</v>
      </c>
      <c r="N107" s="178">
        <v>0</v>
      </c>
      <c r="O107" s="178">
        <v>0</v>
      </c>
      <c r="P107" s="178">
        <v>0</v>
      </c>
      <c r="Q107" s="178">
        <v>0</v>
      </c>
      <c r="R107" s="178">
        <v>0</v>
      </c>
      <c r="S107" s="178">
        <v>0</v>
      </c>
      <c r="T107" s="178">
        <v>0</v>
      </c>
      <c r="U107" s="178">
        <v>0</v>
      </c>
      <c r="V107" s="178">
        <v>0</v>
      </c>
      <c r="W107" s="184"/>
      <c r="X107" s="184"/>
      <c r="Y107" s="184"/>
      <c r="Z107" s="184"/>
      <c r="AA107" s="217"/>
      <c r="AB107" s="217"/>
      <c r="AC107" s="217"/>
      <c r="AD107" s="217"/>
      <c r="AE107" s="217"/>
      <c r="AF107" s="217"/>
      <c r="AG107" s="217"/>
      <c r="AH107" s="218"/>
      <c r="AI107" s="218"/>
      <c r="AJ107" s="218"/>
      <c r="AK107" s="218"/>
      <c r="AL107" s="218"/>
      <c r="AM107" s="218"/>
      <c r="AN107" s="218"/>
      <c r="AO107" s="218"/>
      <c r="AP107" s="218"/>
      <c r="AQ107" s="218"/>
      <c r="AR107" s="218"/>
      <c r="AS107" s="218"/>
      <c r="AT107" s="218"/>
      <c r="AU107" s="218"/>
      <c r="AV107" s="218"/>
      <c r="AW107" s="218"/>
      <c r="AX107" s="218"/>
      <c r="AY107" s="218"/>
      <c r="AZ107" s="218"/>
      <c r="BA107" s="218"/>
      <c r="BB107" s="218"/>
      <c r="BC107" s="218"/>
      <c r="BD107" s="218"/>
      <c r="BE107" s="218"/>
      <c r="BF107" s="218"/>
      <c r="BG107" s="218"/>
      <c r="BH107" s="218"/>
      <c r="BI107" s="218"/>
      <c r="BJ107" s="218"/>
      <c r="BK107" s="218"/>
      <c r="BL107" s="218"/>
      <c r="BM107" s="218"/>
      <c r="BN107" s="218"/>
      <c r="BO107" s="218"/>
      <c r="BP107" s="218"/>
      <c r="BQ107" s="218"/>
      <c r="BR107" s="218"/>
      <c r="BS107" s="218"/>
      <c r="BT107" s="218"/>
      <c r="BU107" s="218"/>
      <c r="BV107" s="218"/>
      <c r="BW107" s="218"/>
      <c r="BX107" s="218"/>
      <c r="BY107" s="218"/>
      <c r="BZ107" s="218"/>
      <c r="CA107" s="218"/>
      <c r="CB107" s="218"/>
      <c r="CC107" s="218"/>
      <c r="CD107" s="218"/>
      <c r="CE107" s="218"/>
      <c r="CF107" s="218"/>
      <c r="CG107" s="218"/>
      <c r="CH107" s="218"/>
      <c r="CI107" s="218"/>
      <c r="CJ107" s="218"/>
      <c r="CK107" s="218"/>
      <c r="CL107" s="218"/>
    </row>
    <row r="108" s="127" customFormat="1" ht="100" hidden="1" customHeight="1" spans="1:90">
      <c r="A108" s="147" t="s">
        <v>41</v>
      </c>
      <c r="B108" s="148" t="s">
        <v>239</v>
      </c>
      <c r="C108" s="148"/>
      <c r="D108" s="148"/>
      <c r="E108" s="149"/>
      <c r="F108" s="149"/>
      <c r="G108" s="149"/>
      <c r="H108" s="149"/>
      <c r="I108" s="149"/>
      <c r="J108" s="148"/>
      <c r="K108" s="178">
        <v>0</v>
      </c>
      <c r="L108" s="178">
        <v>0</v>
      </c>
      <c r="M108" s="178">
        <v>0</v>
      </c>
      <c r="N108" s="178">
        <v>0</v>
      </c>
      <c r="O108" s="178">
        <v>0</v>
      </c>
      <c r="P108" s="178">
        <v>0</v>
      </c>
      <c r="Q108" s="178">
        <v>0</v>
      </c>
      <c r="R108" s="178">
        <v>0</v>
      </c>
      <c r="S108" s="178">
        <v>0</v>
      </c>
      <c r="T108" s="178">
        <v>0</v>
      </c>
      <c r="U108" s="178">
        <v>0</v>
      </c>
      <c r="V108" s="178">
        <v>0</v>
      </c>
      <c r="W108" s="184"/>
      <c r="X108" s="184"/>
      <c r="Y108" s="184"/>
      <c r="Z108" s="184"/>
      <c r="AA108" s="217"/>
      <c r="AB108" s="217"/>
      <c r="AC108" s="217"/>
      <c r="AD108" s="217"/>
      <c r="AE108" s="217"/>
      <c r="AF108" s="217"/>
      <c r="AG108" s="217"/>
      <c r="AH108" s="218"/>
      <c r="AI108" s="218"/>
      <c r="AJ108" s="218"/>
      <c r="AK108" s="218"/>
      <c r="AL108" s="218"/>
      <c r="AM108" s="218"/>
      <c r="AN108" s="218"/>
      <c r="AO108" s="218"/>
      <c r="AP108" s="218"/>
      <c r="AQ108" s="218"/>
      <c r="AR108" s="218"/>
      <c r="AS108" s="218"/>
      <c r="AT108" s="218"/>
      <c r="AU108" s="218"/>
      <c r="AV108" s="218"/>
      <c r="AW108" s="218"/>
      <c r="AX108" s="218"/>
      <c r="AY108" s="218"/>
      <c r="AZ108" s="218"/>
      <c r="BA108" s="218"/>
      <c r="BB108" s="218"/>
      <c r="BC108" s="218"/>
      <c r="BD108" s="218"/>
      <c r="BE108" s="218"/>
      <c r="BF108" s="218"/>
      <c r="BG108" s="218"/>
      <c r="BH108" s="218"/>
      <c r="BI108" s="218"/>
      <c r="BJ108" s="218"/>
      <c r="BK108" s="218"/>
      <c r="BL108" s="218"/>
      <c r="BM108" s="218"/>
      <c r="BN108" s="218"/>
      <c r="BO108" s="218"/>
      <c r="BP108" s="218"/>
      <c r="BQ108" s="218"/>
      <c r="BR108" s="218"/>
      <c r="BS108" s="218"/>
      <c r="BT108" s="218"/>
      <c r="BU108" s="218"/>
      <c r="BV108" s="218"/>
      <c r="BW108" s="218"/>
      <c r="BX108" s="218"/>
      <c r="BY108" s="218"/>
      <c r="BZ108" s="218"/>
      <c r="CA108" s="218"/>
      <c r="CB108" s="218"/>
      <c r="CC108" s="218"/>
      <c r="CD108" s="218"/>
      <c r="CE108" s="218"/>
      <c r="CF108" s="218"/>
      <c r="CG108" s="218"/>
      <c r="CH108" s="218"/>
      <c r="CI108" s="218"/>
      <c r="CJ108" s="218"/>
      <c r="CK108" s="218"/>
      <c r="CL108" s="218"/>
    </row>
    <row r="109" s="127" customFormat="1" ht="100" hidden="1" customHeight="1" spans="1:90">
      <c r="A109" s="156" t="s">
        <v>58</v>
      </c>
      <c r="B109" s="148" t="s">
        <v>240</v>
      </c>
      <c r="C109" s="148"/>
      <c r="D109" s="148"/>
      <c r="E109" s="149"/>
      <c r="F109" s="149"/>
      <c r="G109" s="149"/>
      <c r="H109" s="149"/>
      <c r="I109" s="149"/>
      <c r="J109" s="148"/>
      <c r="K109" s="178"/>
      <c r="L109" s="178"/>
      <c r="M109" s="178"/>
      <c r="N109" s="178"/>
      <c r="O109" s="178"/>
      <c r="P109" s="178"/>
      <c r="Q109" s="178"/>
      <c r="R109" s="178"/>
      <c r="S109" s="178"/>
      <c r="T109" s="178"/>
      <c r="U109" s="178"/>
      <c r="V109" s="178"/>
      <c r="W109" s="184"/>
      <c r="X109" s="184"/>
      <c r="Y109" s="184"/>
      <c r="Z109" s="184"/>
      <c r="AA109" s="217"/>
      <c r="AB109" s="217"/>
      <c r="AC109" s="217"/>
      <c r="AD109" s="217"/>
      <c r="AE109" s="217"/>
      <c r="AF109" s="217"/>
      <c r="AG109" s="217"/>
      <c r="AH109" s="218"/>
      <c r="AI109" s="218"/>
      <c r="AJ109" s="218"/>
      <c r="AK109" s="218"/>
      <c r="AL109" s="218"/>
      <c r="AM109" s="218"/>
      <c r="AN109" s="218"/>
      <c r="AO109" s="218"/>
      <c r="AP109" s="218"/>
      <c r="AQ109" s="218"/>
      <c r="AR109" s="218"/>
      <c r="AS109" s="218"/>
      <c r="AT109" s="218"/>
      <c r="AU109" s="218"/>
      <c r="AV109" s="218"/>
      <c r="AW109" s="218"/>
      <c r="AX109" s="218"/>
      <c r="AY109" s="218"/>
      <c r="AZ109" s="218"/>
      <c r="BA109" s="218"/>
      <c r="BB109" s="218"/>
      <c r="BC109" s="218"/>
      <c r="BD109" s="218"/>
      <c r="BE109" s="218"/>
      <c r="BF109" s="218"/>
      <c r="BG109" s="218"/>
      <c r="BH109" s="218"/>
      <c r="BI109" s="218"/>
      <c r="BJ109" s="218"/>
      <c r="BK109" s="218"/>
      <c r="BL109" s="218"/>
      <c r="BM109" s="218"/>
      <c r="BN109" s="218"/>
      <c r="BO109" s="218"/>
      <c r="BP109" s="218"/>
      <c r="BQ109" s="218"/>
      <c r="BR109" s="218"/>
      <c r="BS109" s="218"/>
      <c r="BT109" s="218"/>
      <c r="BU109" s="218"/>
      <c r="BV109" s="218"/>
      <c r="BW109" s="218"/>
      <c r="BX109" s="218"/>
      <c r="BY109" s="218"/>
      <c r="BZ109" s="218"/>
      <c r="CA109" s="218"/>
      <c r="CB109" s="218"/>
      <c r="CC109" s="218"/>
      <c r="CD109" s="218"/>
      <c r="CE109" s="218"/>
      <c r="CF109" s="218"/>
      <c r="CG109" s="218"/>
      <c r="CH109" s="218"/>
      <c r="CI109" s="218"/>
      <c r="CJ109" s="218"/>
      <c r="CK109" s="218"/>
      <c r="CL109" s="218"/>
    </row>
    <row r="110" s="127" customFormat="1" ht="100" hidden="1" customHeight="1" spans="1:90">
      <c r="A110" s="156" t="s">
        <v>58</v>
      </c>
      <c r="B110" s="148" t="s">
        <v>241</v>
      </c>
      <c r="C110" s="148"/>
      <c r="D110" s="148"/>
      <c r="E110" s="149"/>
      <c r="F110" s="149"/>
      <c r="G110" s="149"/>
      <c r="H110" s="149"/>
      <c r="I110" s="149"/>
      <c r="J110" s="148"/>
      <c r="K110" s="178"/>
      <c r="L110" s="178"/>
      <c r="M110" s="178"/>
      <c r="N110" s="178"/>
      <c r="O110" s="178"/>
      <c r="P110" s="178"/>
      <c r="Q110" s="178"/>
      <c r="R110" s="178"/>
      <c r="S110" s="178"/>
      <c r="T110" s="178"/>
      <c r="U110" s="178"/>
      <c r="V110" s="178"/>
      <c r="W110" s="184"/>
      <c r="X110" s="184"/>
      <c r="Y110" s="184"/>
      <c r="Z110" s="184"/>
      <c r="AA110" s="217"/>
      <c r="AB110" s="217"/>
      <c r="AC110" s="217"/>
      <c r="AD110" s="217"/>
      <c r="AE110" s="217"/>
      <c r="AF110" s="217"/>
      <c r="AG110" s="217"/>
      <c r="AH110" s="218"/>
      <c r="AI110" s="218"/>
      <c r="AJ110" s="218"/>
      <c r="AK110" s="218"/>
      <c r="AL110" s="218"/>
      <c r="AM110" s="218"/>
      <c r="AN110" s="218"/>
      <c r="AO110" s="218"/>
      <c r="AP110" s="218"/>
      <c r="AQ110" s="218"/>
      <c r="AR110" s="218"/>
      <c r="AS110" s="218"/>
      <c r="AT110" s="218"/>
      <c r="AU110" s="218"/>
      <c r="AV110" s="218"/>
      <c r="AW110" s="218"/>
      <c r="AX110" s="218"/>
      <c r="AY110" s="218"/>
      <c r="AZ110" s="218"/>
      <c r="BA110" s="218"/>
      <c r="BB110" s="218"/>
      <c r="BC110" s="218"/>
      <c r="BD110" s="218"/>
      <c r="BE110" s="218"/>
      <c r="BF110" s="218"/>
      <c r="BG110" s="218"/>
      <c r="BH110" s="218"/>
      <c r="BI110" s="218"/>
      <c r="BJ110" s="218"/>
      <c r="BK110" s="218"/>
      <c r="BL110" s="218"/>
      <c r="BM110" s="218"/>
      <c r="BN110" s="218"/>
      <c r="BO110" s="218"/>
      <c r="BP110" s="218"/>
      <c r="BQ110" s="218"/>
      <c r="BR110" s="218"/>
      <c r="BS110" s="218"/>
      <c r="BT110" s="218"/>
      <c r="BU110" s="218"/>
      <c r="BV110" s="218"/>
      <c r="BW110" s="218"/>
      <c r="BX110" s="218"/>
      <c r="BY110" s="218"/>
      <c r="BZ110" s="218"/>
      <c r="CA110" s="218"/>
      <c r="CB110" s="218"/>
      <c r="CC110" s="218"/>
      <c r="CD110" s="218"/>
      <c r="CE110" s="218"/>
      <c r="CF110" s="218"/>
      <c r="CG110" s="218"/>
      <c r="CH110" s="218"/>
      <c r="CI110" s="218"/>
      <c r="CJ110" s="218"/>
      <c r="CK110" s="218"/>
      <c r="CL110" s="218"/>
    </row>
    <row r="111" s="127" customFormat="1" ht="100" hidden="1" customHeight="1" spans="1:90">
      <c r="A111" s="156" t="s">
        <v>58</v>
      </c>
      <c r="B111" s="148" t="s">
        <v>242</v>
      </c>
      <c r="C111" s="148"/>
      <c r="D111" s="148"/>
      <c r="E111" s="149"/>
      <c r="F111" s="149"/>
      <c r="G111" s="149"/>
      <c r="H111" s="149"/>
      <c r="I111" s="149"/>
      <c r="J111" s="148"/>
      <c r="K111" s="178"/>
      <c r="L111" s="178"/>
      <c r="M111" s="178"/>
      <c r="N111" s="178"/>
      <c r="O111" s="178"/>
      <c r="P111" s="178"/>
      <c r="Q111" s="178"/>
      <c r="R111" s="178"/>
      <c r="S111" s="178"/>
      <c r="T111" s="178"/>
      <c r="U111" s="178"/>
      <c r="V111" s="178"/>
      <c r="W111" s="184"/>
      <c r="X111" s="184"/>
      <c r="Y111" s="184"/>
      <c r="Z111" s="184"/>
      <c r="AA111" s="217"/>
      <c r="AB111" s="217"/>
      <c r="AC111" s="217"/>
      <c r="AD111" s="217"/>
      <c r="AE111" s="217"/>
      <c r="AF111" s="217"/>
      <c r="AG111" s="217"/>
      <c r="AH111" s="218"/>
      <c r="AI111" s="218"/>
      <c r="AJ111" s="218"/>
      <c r="AK111" s="218"/>
      <c r="AL111" s="218"/>
      <c r="AM111" s="218"/>
      <c r="AN111" s="218"/>
      <c r="AO111" s="218"/>
      <c r="AP111" s="218"/>
      <c r="AQ111" s="218"/>
      <c r="AR111" s="218"/>
      <c r="AS111" s="218"/>
      <c r="AT111" s="218"/>
      <c r="AU111" s="218"/>
      <c r="AV111" s="218"/>
      <c r="AW111" s="218"/>
      <c r="AX111" s="218"/>
      <c r="AY111" s="218"/>
      <c r="AZ111" s="218"/>
      <c r="BA111" s="218"/>
      <c r="BB111" s="218"/>
      <c r="BC111" s="218"/>
      <c r="BD111" s="218"/>
      <c r="BE111" s="218"/>
      <c r="BF111" s="218"/>
      <c r="BG111" s="218"/>
      <c r="BH111" s="218"/>
      <c r="BI111" s="218"/>
      <c r="BJ111" s="218"/>
      <c r="BK111" s="218"/>
      <c r="BL111" s="218"/>
      <c r="BM111" s="218"/>
      <c r="BN111" s="218"/>
      <c r="BO111" s="218"/>
      <c r="BP111" s="218"/>
      <c r="BQ111" s="218"/>
      <c r="BR111" s="218"/>
      <c r="BS111" s="218"/>
      <c r="BT111" s="218"/>
      <c r="BU111" s="218"/>
      <c r="BV111" s="218"/>
      <c r="BW111" s="218"/>
      <c r="BX111" s="218"/>
      <c r="BY111" s="218"/>
      <c r="BZ111" s="218"/>
      <c r="CA111" s="218"/>
      <c r="CB111" s="218"/>
      <c r="CC111" s="218"/>
      <c r="CD111" s="218"/>
      <c r="CE111" s="218"/>
      <c r="CF111" s="218"/>
      <c r="CG111" s="218"/>
      <c r="CH111" s="218"/>
      <c r="CI111" s="218"/>
      <c r="CJ111" s="218"/>
      <c r="CK111" s="218"/>
      <c r="CL111" s="218"/>
    </row>
    <row r="112" s="127" customFormat="1" ht="100" hidden="1" customHeight="1" spans="1:90">
      <c r="A112" s="156" t="s">
        <v>58</v>
      </c>
      <c r="B112" s="148" t="s">
        <v>243</v>
      </c>
      <c r="C112" s="148"/>
      <c r="D112" s="148"/>
      <c r="E112" s="149"/>
      <c r="F112" s="149"/>
      <c r="G112" s="149"/>
      <c r="H112" s="149"/>
      <c r="I112" s="149"/>
      <c r="J112" s="148"/>
      <c r="K112" s="178"/>
      <c r="L112" s="178"/>
      <c r="M112" s="178"/>
      <c r="N112" s="178"/>
      <c r="O112" s="178"/>
      <c r="P112" s="178"/>
      <c r="Q112" s="178"/>
      <c r="R112" s="178"/>
      <c r="S112" s="178"/>
      <c r="T112" s="178"/>
      <c r="U112" s="178"/>
      <c r="V112" s="178"/>
      <c r="W112" s="184"/>
      <c r="X112" s="184"/>
      <c r="Y112" s="184"/>
      <c r="Z112" s="184"/>
      <c r="AA112" s="217"/>
      <c r="AB112" s="217"/>
      <c r="AC112" s="217"/>
      <c r="AD112" s="217"/>
      <c r="AE112" s="217"/>
      <c r="AF112" s="217"/>
      <c r="AG112" s="217"/>
      <c r="AH112" s="218"/>
      <c r="AI112" s="218"/>
      <c r="AJ112" s="218"/>
      <c r="AK112" s="218"/>
      <c r="AL112" s="218"/>
      <c r="AM112" s="218"/>
      <c r="AN112" s="218"/>
      <c r="AO112" s="218"/>
      <c r="AP112" s="218"/>
      <c r="AQ112" s="218"/>
      <c r="AR112" s="218"/>
      <c r="AS112" s="218"/>
      <c r="AT112" s="218"/>
      <c r="AU112" s="218"/>
      <c r="AV112" s="218"/>
      <c r="AW112" s="218"/>
      <c r="AX112" s="218"/>
      <c r="AY112" s="218"/>
      <c r="AZ112" s="218"/>
      <c r="BA112" s="218"/>
      <c r="BB112" s="218"/>
      <c r="BC112" s="218"/>
      <c r="BD112" s="218"/>
      <c r="BE112" s="218"/>
      <c r="BF112" s="218"/>
      <c r="BG112" s="218"/>
      <c r="BH112" s="218"/>
      <c r="BI112" s="218"/>
      <c r="BJ112" s="218"/>
      <c r="BK112" s="218"/>
      <c r="BL112" s="218"/>
      <c r="BM112" s="218"/>
      <c r="BN112" s="218"/>
      <c r="BO112" s="218"/>
      <c r="BP112" s="218"/>
      <c r="BQ112" s="218"/>
      <c r="BR112" s="218"/>
      <c r="BS112" s="218"/>
      <c r="BT112" s="218"/>
      <c r="BU112" s="218"/>
      <c r="BV112" s="218"/>
      <c r="BW112" s="218"/>
      <c r="BX112" s="218"/>
      <c r="BY112" s="218"/>
      <c r="BZ112" s="218"/>
      <c r="CA112" s="218"/>
      <c r="CB112" s="218"/>
      <c r="CC112" s="218"/>
      <c r="CD112" s="218"/>
      <c r="CE112" s="218"/>
      <c r="CF112" s="218"/>
      <c r="CG112" s="218"/>
      <c r="CH112" s="218"/>
      <c r="CI112" s="218"/>
      <c r="CJ112" s="218"/>
      <c r="CK112" s="218"/>
      <c r="CL112" s="218"/>
    </row>
    <row r="113" s="127" customFormat="1" ht="100" hidden="1" customHeight="1" spans="1:90">
      <c r="A113" s="156" t="s">
        <v>58</v>
      </c>
      <c r="B113" s="148" t="s">
        <v>244</v>
      </c>
      <c r="C113" s="148"/>
      <c r="D113" s="148"/>
      <c r="E113" s="149"/>
      <c r="F113" s="149"/>
      <c r="G113" s="149"/>
      <c r="H113" s="149"/>
      <c r="I113" s="149"/>
      <c r="J113" s="148"/>
      <c r="K113" s="178"/>
      <c r="L113" s="178"/>
      <c r="M113" s="178"/>
      <c r="N113" s="178"/>
      <c r="O113" s="178"/>
      <c r="P113" s="178"/>
      <c r="Q113" s="178"/>
      <c r="R113" s="178"/>
      <c r="S113" s="178"/>
      <c r="T113" s="178"/>
      <c r="U113" s="178"/>
      <c r="V113" s="178"/>
      <c r="W113" s="184"/>
      <c r="X113" s="184"/>
      <c r="Y113" s="184"/>
      <c r="Z113" s="184"/>
      <c r="AA113" s="217"/>
      <c r="AB113" s="217"/>
      <c r="AC113" s="217"/>
      <c r="AD113" s="217"/>
      <c r="AE113" s="217"/>
      <c r="AF113" s="217"/>
      <c r="AG113" s="217"/>
      <c r="AH113" s="218"/>
      <c r="AI113" s="218"/>
      <c r="AJ113" s="218"/>
      <c r="AK113" s="218"/>
      <c r="AL113" s="218"/>
      <c r="AM113" s="218"/>
      <c r="AN113" s="218"/>
      <c r="AO113" s="218"/>
      <c r="AP113" s="218"/>
      <c r="AQ113" s="218"/>
      <c r="AR113" s="218"/>
      <c r="AS113" s="218"/>
      <c r="AT113" s="218"/>
      <c r="AU113" s="218"/>
      <c r="AV113" s="218"/>
      <c r="AW113" s="218"/>
      <c r="AX113" s="218"/>
      <c r="AY113" s="218"/>
      <c r="AZ113" s="218"/>
      <c r="BA113" s="218"/>
      <c r="BB113" s="218"/>
      <c r="BC113" s="218"/>
      <c r="BD113" s="218"/>
      <c r="BE113" s="218"/>
      <c r="BF113" s="218"/>
      <c r="BG113" s="218"/>
      <c r="BH113" s="218"/>
      <c r="BI113" s="218"/>
      <c r="BJ113" s="218"/>
      <c r="BK113" s="218"/>
      <c r="BL113" s="218"/>
      <c r="BM113" s="218"/>
      <c r="BN113" s="218"/>
      <c r="BO113" s="218"/>
      <c r="BP113" s="218"/>
      <c r="BQ113" s="218"/>
      <c r="BR113" s="218"/>
      <c r="BS113" s="218"/>
      <c r="BT113" s="218"/>
      <c r="BU113" s="218"/>
      <c r="BV113" s="218"/>
      <c r="BW113" s="218"/>
      <c r="BX113" s="218"/>
      <c r="BY113" s="218"/>
      <c r="BZ113" s="218"/>
      <c r="CA113" s="218"/>
      <c r="CB113" s="218"/>
      <c r="CC113" s="218"/>
      <c r="CD113" s="218"/>
      <c r="CE113" s="218"/>
      <c r="CF113" s="218"/>
      <c r="CG113" s="218"/>
      <c r="CH113" s="218"/>
      <c r="CI113" s="218"/>
      <c r="CJ113" s="218"/>
      <c r="CK113" s="218"/>
      <c r="CL113" s="218"/>
    </row>
    <row r="114" s="127" customFormat="1" ht="100" hidden="1" customHeight="1" spans="1:90">
      <c r="A114" s="156" t="s">
        <v>58</v>
      </c>
      <c r="B114" s="148" t="s">
        <v>245</v>
      </c>
      <c r="C114" s="148"/>
      <c r="D114" s="148"/>
      <c r="E114" s="149"/>
      <c r="F114" s="149"/>
      <c r="G114" s="149"/>
      <c r="H114" s="149"/>
      <c r="I114" s="149"/>
      <c r="J114" s="148"/>
      <c r="K114" s="178"/>
      <c r="L114" s="178"/>
      <c r="M114" s="178"/>
      <c r="N114" s="178"/>
      <c r="O114" s="178"/>
      <c r="P114" s="178"/>
      <c r="Q114" s="178"/>
      <c r="R114" s="178"/>
      <c r="S114" s="178"/>
      <c r="T114" s="178"/>
      <c r="U114" s="178"/>
      <c r="V114" s="178"/>
      <c r="W114" s="184"/>
      <c r="X114" s="184"/>
      <c r="Y114" s="184"/>
      <c r="Z114" s="184"/>
      <c r="AA114" s="217"/>
      <c r="AB114" s="217"/>
      <c r="AC114" s="217"/>
      <c r="AD114" s="217"/>
      <c r="AE114" s="217"/>
      <c r="AF114" s="217"/>
      <c r="AG114" s="217"/>
      <c r="AH114" s="218"/>
      <c r="AI114" s="218"/>
      <c r="AJ114" s="218"/>
      <c r="AK114" s="218"/>
      <c r="AL114" s="218"/>
      <c r="AM114" s="218"/>
      <c r="AN114" s="218"/>
      <c r="AO114" s="218"/>
      <c r="AP114" s="218"/>
      <c r="AQ114" s="218"/>
      <c r="AR114" s="218"/>
      <c r="AS114" s="218"/>
      <c r="AT114" s="218"/>
      <c r="AU114" s="218"/>
      <c r="AV114" s="218"/>
      <c r="AW114" s="218"/>
      <c r="AX114" s="218"/>
      <c r="AY114" s="218"/>
      <c r="AZ114" s="218"/>
      <c r="BA114" s="218"/>
      <c r="BB114" s="218"/>
      <c r="BC114" s="218"/>
      <c r="BD114" s="218"/>
      <c r="BE114" s="218"/>
      <c r="BF114" s="218"/>
      <c r="BG114" s="218"/>
      <c r="BH114" s="218"/>
      <c r="BI114" s="218"/>
      <c r="BJ114" s="218"/>
      <c r="BK114" s="218"/>
      <c r="BL114" s="218"/>
      <c r="BM114" s="218"/>
      <c r="BN114" s="218"/>
      <c r="BO114" s="218"/>
      <c r="BP114" s="218"/>
      <c r="BQ114" s="218"/>
      <c r="BR114" s="218"/>
      <c r="BS114" s="218"/>
      <c r="BT114" s="218"/>
      <c r="BU114" s="218"/>
      <c r="BV114" s="218"/>
      <c r="BW114" s="218"/>
      <c r="BX114" s="218"/>
      <c r="BY114" s="218"/>
      <c r="BZ114" s="218"/>
      <c r="CA114" s="218"/>
      <c r="CB114" s="218"/>
      <c r="CC114" s="218"/>
      <c r="CD114" s="218"/>
      <c r="CE114" s="218"/>
      <c r="CF114" s="218"/>
      <c r="CG114" s="218"/>
      <c r="CH114" s="218"/>
      <c r="CI114" s="218"/>
      <c r="CJ114" s="218"/>
      <c r="CK114" s="218"/>
      <c r="CL114" s="218"/>
    </row>
    <row r="115" s="127" customFormat="1" ht="100" hidden="1" customHeight="1" spans="1:90">
      <c r="A115" s="147" t="s">
        <v>39</v>
      </c>
      <c r="B115" s="148" t="s">
        <v>246</v>
      </c>
      <c r="C115" s="148"/>
      <c r="D115" s="148"/>
      <c r="E115" s="149"/>
      <c r="F115" s="149"/>
      <c r="G115" s="149"/>
      <c r="H115" s="149"/>
      <c r="I115" s="149"/>
      <c r="J115" s="148"/>
      <c r="K115" s="178">
        <v>850</v>
      </c>
      <c r="L115" s="178">
        <v>850</v>
      </c>
      <c r="M115" s="178">
        <v>0</v>
      </c>
      <c r="N115" s="178">
        <v>255</v>
      </c>
      <c r="O115" s="178">
        <v>255</v>
      </c>
      <c r="P115" s="178">
        <v>0</v>
      </c>
      <c r="Q115" s="178">
        <v>0</v>
      </c>
      <c r="R115" s="178">
        <v>0</v>
      </c>
      <c r="S115" s="178">
        <v>0</v>
      </c>
      <c r="T115" s="178">
        <v>0</v>
      </c>
      <c r="U115" s="178">
        <v>0</v>
      </c>
      <c r="V115" s="178">
        <v>0</v>
      </c>
      <c r="W115" s="184"/>
      <c r="X115" s="184"/>
      <c r="Y115" s="184"/>
      <c r="Z115" s="184"/>
      <c r="AA115" s="217"/>
      <c r="AB115" s="217"/>
      <c r="AC115" s="217"/>
      <c r="AD115" s="217"/>
      <c r="AE115" s="217"/>
      <c r="AF115" s="217"/>
      <c r="AG115" s="217"/>
      <c r="AH115" s="218"/>
      <c r="AI115" s="218"/>
      <c r="AJ115" s="218"/>
      <c r="AK115" s="218"/>
      <c r="AL115" s="218"/>
      <c r="AM115" s="218"/>
      <c r="AN115" s="218"/>
      <c r="AO115" s="218"/>
      <c r="AP115" s="218"/>
      <c r="AQ115" s="218"/>
      <c r="AR115" s="218"/>
      <c r="AS115" s="218"/>
      <c r="AT115" s="218"/>
      <c r="AU115" s="218"/>
      <c r="AV115" s="218"/>
      <c r="AW115" s="218"/>
      <c r="AX115" s="218"/>
      <c r="AY115" s="218"/>
      <c r="AZ115" s="218"/>
      <c r="BA115" s="218"/>
      <c r="BB115" s="218"/>
      <c r="BC115" s="218"/>
      <c r="BD115" s="218"/>
      <c r="BE115" s="218"/>
      <c r="BF115" s="218"/>
      <c r="BG115" s="218"/>
      <c r="BH115" s="218"/>
      <c r="BI115" s="218"/>
      <c r="BJ115" s="218"/>
      <c r="BK115" s="218"/>
      <c r="BL115" s="218"/>
      <c r="BM115" s="218"/>
      <c r="BN115" s="218"/>
      <c r="BO115" s="218"/>
      <c r="BP115" s="218"/>
      <c r="BQ115" s="218"/>
      <c r="BR115" s="218"/>
      <c r="BS115" s="218"/>
      <c r="BT115" s="218"/>
      <c r="BU115" s="218"/>
      <c r="BV115" s="218"/>
      <c r="BW115" s="218"/>
      <c r="BX115" s="218"/>
      <c r="BY115" s="218"/>
      <c r="BZ115" s="218"/>
      <c r="CA115" s="218"/>
      <c r="CB115" s="218"/>
      <c r="CC115" s="218"/>
      <c r="CD115" s="218"/>
      <c r="CE115" s="218"/>
      <c r="CF115" s="218"/>
      <c r="CG115" s="218"/>
      <c r="CH115" s="218"/>
      <c r="CI115" s="218"/>
      <c r="CJ115" s="218"/>
      <c r="CK115" s="218"/>
      <c r="CL115" s="218"/>
    </row>
    <row r="116" s="127" customFormat="1" ht="100" hidden="1" customHeight="1" spans="1:90">
      <c r="A116" s="149" t="s">
        <v>41</v>
      </c>
      <c r="B116" s="148" t="s">
        <v>247</v>
      </c>
      <c r="C116" s="148"/>
      <c r="D116" s="148"/>
      <c r="E116" s="149"/>
      <c r="F116" s="149"/>
      <c r="G116" s="149"/>
      <c r="H116" s="149"/>
      <c r="I116" s="149"/>
      <c r="J116" s="148"/>
      <c r="K116" s="178">
        <v>0</v>
      </c>
      <c r="L116" s="178">
        <v>0</v>
      </c>
      <c r="M116" s="178">
        <v>0</v>
      </c>
      <c r="N116" s="178">
        <v>0</v>
      </c>
      <c r="O116" s="178">
        <v>0</v>
      </c>
      <c r="P116" s="178">
        <v>0</v>
      </c>
      <c r="Q116" s="178">
        <v>0</v>
      </c>
      <c r="R116" s="178">
        <v>0</v>
      </c>
      <c r="S116" s="178">
        <v>0</v>
      </c>
      <c r="T116" s="178">
        <v>0</v>
      </c>
      <c r="U116" s="178">
        <v>0</v>
      </c>
      <c r="V116" s="178">
        <v>0</v>
      </c>
      <c r="W116" s="184"/>
      <c r="X116" s="184"/>
      <c r="Y116" s="184"/>
      <c r="Z116" s="184"/>
      <c r="AA116" s="217"/>
      <c r="AB116" s="217"/>
      <c r="AC116" s="217"/>
      <c r="AD116" s="217"/>
      <c r="AE116" s="217"/>
      <c r="AF116" s="217"/>
      <c r="AG116" s="217"/>
      <c r="AH116" s="218"/>
      <c r="AI116" s="218"/>
      <c r="AJ116" s="218"/>
      <c r="AK116" s="218"/>
      <c r="AL116" s="218"/>
      <c r="AM116" s="218"/>
      <c r="AN116" s="218"/>
      <c r="AO116" s="218"/>
      <c r="AP116" s="218"/>
      <c r="AQ116" s="218"/>
      <c r="AR116" s="218"/>
      <c r="AS116" s="218"/>
      <c r="AT116" s="218"/>
      <c r="AU116" s="218"/>
      <c r="AV116" s="218"/>
      <c r="AW116" s="218"/>
      <c r="AX116" s="218"/>
      <c r="AY116" s="218"/>
      <c r="AZ116" s="218"/>
      <c r="BA116" s="218"/>
      <c r="BB116" s="218"/>
      <c r="BC116" s="218"/>
      <c r="BD116" s="218"/>
      <c r="BE116" s="218"/>
      <c r="BF116" s="218"/>
      <c r="BG116" s="218"/>
      <c r="BH116" s="218"/>
      <c r="BI116" s="218"/>
      <c r="BJ116" s="218"/>
      <c r="BK116" s="218"/>
      <c r="BL116" s="218"/>
      <c r="BM116" s="218"/>
      <c r="BN116" s="218"/>
      <c r="BO116" s="218"/>
      <c r="BP116" s="218"/>
      <c r="BQ116" s="218"/>
      <c r="BR116" s="218"/>
      <c r="BS116" s="218"/>
      <c r="BT116" s="218"/>
      <c r="BU116" s="218"/>
      <c r="BV116" s="218"/>
      <c r="BW116" s="218"/>
      <c r="BX116" s="218"/>
      <c r="BY116" s="218"/>
      <c r="BZ116" s="218"/>
      <c r="CA116" s="218"/>
      <c r="CB116" s="218"/>
      <c r="CC116" s="218"/>
      <c r="CD116" s="218"/>
      <c r="CE116" s="218"/>
      <c r="CF116" s="218"/>
      <c r="CG116" s="218"/>
      <c r="CH116" s="218"/>
      <c r="CI116" s="218"/>
      <c r="CJ116" s="218"/>
      <c r="CK116" s="218"/>
      <c r="CL116" s="218"/>
    </row>
    <row r="117" s="127" customFormat="1" ht="100" hidden="1" customHeight="1" spans="1:90">
      <c r="A117" s="156" t="s">
        <v>58</v>
      </c>
      <c r="B117" s="148" t="s">
        <v>248</v>
      </c>
      <c r="C117" s="148"/>
      <c r="D117" s="148"/>
      <c r="E117" s="149"/>
      <c r="F117" s="149"/>
      <c r="G117" s="149"/>
      <c r="H117" s="149"/>
      <c r="I117" s="149"/>
      <c r="J117" s="148"/>
      <c r="K117" s="178"/>
      <c r="L117" s="178"/>
      <c r="M117" s="178"/>
      <c r="N117" s="178"/>
      <c r="O117" s="178"/>
      <c r="P117" s="178"/>
      <c r="Q117" s="178"/>
      <c r="R117" s="178"/>
      <c r="S117" s="178"/>
      <c r="T117" s="178"/>
      <c r="U117" s="178"/>
      <c r="V117" s="178"/>
      <c r="W117" s="184"/>
      <c r="X117" s="184"/>
      <c r="Y117" s="184"/>
      <c r="Z117" s="184"/>
      <c r="AA117" s="217"/>
      <c r="AB117" s="217"/>
      <c r="AC117" s="217"/>
      <c r="AD117" s="217"/>
      <c r="AE117" s="217"/>
      <c r="AF117" s="217"/>
      <c r="AG117" s="217"/>
      <c r="AH117" s="218"/>
      <c r="AI117" s="218"/>
      <c r="AJ117" s="218"/>
      <c r="AK117" s="218"/>
      <c r="AL117" s="218"/>
      <c r="AM117" s="218"/>
      <c r="AN117" s="218"/>
      <c r="AO117" s="218"/>
      <c r="AP117" s="218"/>
      <c r="AQ117" s="218"/>
      <c r="AR117" s="218"/>
      <c r="AS117" s="218"/>
      <c r="AT117" s="218"/>
      <c r="AU117" s="218"/>
      <c r="AV117" s="218"/>
      <c r="AW117" s="218"/>
      <c r="AX117" s="218"/>
      <c r="AY117" s="218"/>
      <c r="AZ117" s="218"/>
      <c r="BA117" s="218"/>
      <c r="BB117" s="218"/>
      <c r="BC117" s="218"/>
      <c r="BD117" s="218"/>
      <c r="BE117" s="218"/>
      <c r="BF117" s="218"/>
      <c r="BG117" s="218"/>
      <c r="BH117" s="218"/>
      <c r="BI117" s="218"/>
      <c r="BJ117" s="218"/>
      <c r="BK117" s="218"/>
      <c r="BL117" s="218"/>
      <c r="BM117" s="218"/>
      <c r="BN117" s="218"/>
      <c r="BO117" s="218"/>
      <c r="BP117" s="218"/>
      <c r="BQ117" s="218"/>
      <c r="BR117" s="218"/>
      <c r="BS117" s="218"/>
      <c r="BT117" s="218"/>
      <c r="BU117" s="218"/>
      <c r="BV117" s="218"/>
      <c r="BW117" s="218"/>
      <c r="BX117" s="218"/>
      <c r="BY117" s="218"/>
      <c r="BZ117" s="218"/>
      <c r="CA117" s="218"/>
      <c r="CB117" s="218"/>
      <c r="CC117" s="218"/>
      <c r="CD117" s="218"/>
      <c r="CE117" s="218"/>
      <c r="CF117" s="218"/>
      <c r="CG117" s="218"/>
      <c r="CH117" s="218"/>
      <c r="CI117" s="218"/>
      <c r="CJ117" s="218"/>
      <c r="CK117" s="218"/>
      <c r="CL117" s="218"/>
    </row>
    <row r="118" s="127" customFormat="1" ht="100" hidden="1" customHeight="1" spans="1:90">
      <c r="A118" s="149" t="s">
        <v>41</v>
      </c>
      <c r="B118" s="148" t="s">
        <v>249</v>
      </c>
      <c r="C118" s="148"/>
      <c r="D118" s="148"/>
      <c r="E118" s="149"/>
      <c r="F118" s="149"/>
      <c r="G118" s="149"/>
      <c r="H118" s="149"/>
      <c r="I118" s="149"/>
      <c r="J118" s="148"/>
      <c r="K118" s="178">
        <v>850</v>
      </c>
      <c r="L118" s="178">
        <v>850</v>
      </c>
      <c r="M118" s="178">
        <v>0</v>
      </c>
      <c r="N118" s="178">
        <v>255</v>
      </c>
      <c r="O118" s="178">
        <v>255</v>
      </c>
      <c r="P118" s="178">
        <v>0</v>
      </c>
      <c r="Q118" s="178">
        <v>0</v>
      </c>
      <c r="R118" s="178">
        <v>0</v>
      </c>
      <c r="S118" s="178">
        <v>0</v>
      </c>
      <c r="T118" s="178">
        <v>0</v>
      </c>
      <c r="U118" s="178">
        <v>0</v>
      </c>
      <c r="V118" s="178">
        <v>0</v>
      </c>
      <c r="W118" s="184"/>
      <c r="X118" s="184"/>
      <c r="Y118" s="184"/>
      <c r="Z118" s="184"/>
      <c r="AA118" s="217"/>
      <c r="AB118" s="217"/>
      <c r="AC118" s="217"/>
      <c r="AD118" s="217"/>
      <c r="AE118" s="217"/>
      <c r="AF118" s="217"/>
      <c r="AG118" s="217"/>
      <c r="AH118" s="218"/>
      <c r="AI118" s="218"/>
      <c r="AJ118" s="218"/>
      <c r="AK118" s="218"/>
      <c r="AL118" s="218"/>
      <c r="AM118" s="218"/>
      <c r="AN118" s="218"/>
      <c r="AO118" s="218"/>
      <c r="AP118" s="218"/>
      <c r="AQ118" s="218"/>
      <c r="AR118" s="218"/>
      <c r="AS118" s="218"/>
      <c r="AT118" s="218"/>
      <c r="AU118" s="218"/>
      <c r="AV118" s="218"/>
      <c r="AW118" s="218"/>
      <c r="AX118" s="218"/>
      <c r="AY118" s="218"/>
      <c r="AZ118" s="218"/>
      <c r="BA118" s="218"/>
      <c r="BB118" s="218"/>
      <c r="BC118" s="218"/>
      <c r="BD118" s="218"/>
      <c r="BE118" s="218"/>
      <c r="BF118" s="218"/>
      <c r="BG118" s="218"/>
      <c r="BH118" s="218"/>
      <c r="BI118" s="218"/>
      <c r="BJ118" s="218"/>
      <c r="BK118" s="218"/>
      <c r="BL118" s="218"/>
      <c r="BM118" s="218"/>
      <c r="BN118" s="218"/>
      <c r="BO118" s="218"/>
      <c r="BP118" s="218"/>
      <c r="BQ118" s="218"/>
      <c r="BR118" s="218"/>
      <c r="BS118" s="218"/>
      <c r="BT118" s="218"/>
      <c r="BU118" s="218"/>
      <c r="BV118" s="218"/>
      <c r="BW118" s="218"/>
      <c r="BX118" s="218"/>
      <c r="BY118" s="218"/>
      <c r="BZ118" s="218"/>
      <c r="CA118" s="218"/>
      <c r="CB118" s="218"/>
      <c r="CC118" s="218"/>
      <c r="CD118" s="218"/>
      <c r="CE118" s="218"/>
      <c r="CF118" s="218"/>
      <c r="CG118" s="218"/>
      <c r="CH118" s="218"/>
      <c r="CI118" s="218"/>
      <c r="CJ118" s="218"/>
      <c r="CK118" s="218"/>
      <c r="CL118" s="218"/>
    </row>
    <row r="119" s="127" customFormat="1" ht="100" hidden="1" customHeight="1" spans="1:90">
      <c r="A119" s="156" t="s">
        <v>58</v>
      </c>
      <c r="B119" s="148" t="s">
        <v>250</v>
      </c>
      <c r="C119" s="148"/>
      <c r="D119" s="148"/>
      <c r="E119" s="149"/>
      <c r="F119" s="149"/>
      <c r="G119" s="149"/>
      <c r="H119" s="149"/>
      <c r="I119" s="149"/>
      <c r="J119" s="148"/>
      <c r="K119" s="178">
        <v>850</v>
      </c>
      <c r="L119" s="178">
        <v>850</v>
      </c>
      <c r="M119" s="178">
        <v>0</v>
      </c>
      <c r="N119" s="178">
        <v>255</v>
      </c>
      <c r="O119" s="178">
        <v>255</v>
      </c>
      <c r="P119" s="178">
        <v>0</v>
      </c>
      <c r="Q119" s="178">
        <v>0</v>
      </c>
      <c r="R119" s="178">
        <v>0</v>
      </c>
      <c r="S119" s="178">
        <v>0</v>
      </c>
      <c r="T119" s="178">
        <v>0</v>
      </c>
      <c r="U119" s="178">
        <v>0</v>
      </c>
      <c r="V119" s="178">
        <v>0</v>
      </c>
      <c r="W119" s="184"/>
      <c r="X119" s="184"/>
      <c r="Y119" s="184"/>
      <c r="Z119" s="184"/>
      <c r="AA119" s="217"/>
      <c r="AB119" s="217"/>
      <c r="AC119" s="217"/>
      <c r="AD119" s="217"/>
      <c r="AE119" s="217"/>
      <c r="AF119" s="217"/>
      <c r="AG119" s="217"/>
      <c r="AH119" s="218"/>
      <c r="AI119" s="218"/>
      <c r="AJ119" s="218"/>
      <c r="AK119" s="218"/>
      <c r="AL119" s="218"/>
      <c r="AM119" s="218"/>
      <c r="AN119" s="218"/>
      <c r="AO119" s="218"/>
      <c r="AP119" s="218"/>
      <c r="AQ119" s="218"/>
      <c r="AR119" s="218"/>
      <c r="AS119" s="218"/>
      <c r="AT119" s="218"/>
      <c r="AU119" s="218"/>
      <c r="AV119" s="218"/>
      <c r="AW119" s="218"/>
      <c r="AX119" s="218"/>
      <c r="AY119" s="218"/>
      <c r="AZ119" s="218"/>
      <c r="BA119" s="218"/>
      <c r="BB119" s="218"/>
      <c r="BC119" s="218"/>
      <c r="BD119" s="218"/>
      <c r="BE119" s="218"/>
      <c r="BF119" s="218"/>
      <c r="BG119" s="218"/>
      <c r="BH119" s="218"/>
      <c r="BI119" s="218"/>
      <c r="BJ119" s="218"/>
      <c r="BK119" s="218"/>
      <c r="BL119" s="218"/>
      <c r="BM119" s="218"/>
      <c r="BN119" s="218"/>
      <c r="BO119" s="218"/>
      <c r="BP119" s="218"/>
      <c r="BQ119" s="218"/>
      <c r="BR119" s="218"/>
      <c r="BS119" s="218"/>
      <c r="BT119" s="218"/>
      <c r="BU119" s="218"/>
      <c r="BV119" s="218"/>
      <c r="BW119" s="218"/>
      <c r="BX119" s="218"/>
      <c r="BY119" s="218"/>
      <c r="BZ119" s="218"/>
      <c r="CA119" s="218"/>
      <c r="CB119" s="218"/>
      <c r="CC119" s="218"/>
      <c r="CD119" s="218"/>
      <c r="CE119" s="218"/>
      <c r="CF119" s="218"/>
      <c r="CG119" s="218"/>
      <c r="CH119" s="218"/>
      <c r="CI119" s="218"/>
      <c r="CJ119" s="218"/>
      <c r="CK119" s="218"/>
      <c r="CL119" s="218"/>
    </row>
    <row r="120" s="124" customFormat="1" ht="153" customHeight="1" spans="1:91">
      <c r="A120" s="151">
        <v>26</v>
      </c>
      <c r="B120" s="152" t="s">
        <v>251</v>
      </c>
      <c r="C120" s="152">
        <v>2025</v>
      </c>
      <c r="D120" s="167" t="s">
        <v>252</v>
      </c>
      <c r="E120" s="152" t="s">
        <v>246</v>
      </c>
      <c r="F120" s="152" t="s">
        <v>253</v>
      </c>
      <c r="G120" s="152" t="s">
        <v>47</v>
      </c>
      <c r="H120" s="152" t="s">
        <v>48</v>
      </c>
      <c r="I120" s="152" t="s">
        <v>49</v>
      </c>
      <c r="J120" s="167" t="s">
        <v>254</v>
      </c>
      <c r="K120" s="175">
        <v>850</v>
      </c>
      <c r="L120" s="175">
        <v>850</v>
      </c>
      <c r="M120" s="175"/>
      <c r="N120" s="175">
        <v>255</v>
      </c>
      <c r="O120" s="152">
        <v>255</v>
      </c>
      <c r="P120" s="175"/>
      <c r="Q120" s="175"/>
      <c r="R120" s="175"/>
      <c r="S120" s="175"/>
      <c r="T120" s="175"/>
      <c r="U120" s="175"/>
      <c r="V120" s="175"/>
      <c r="W120" s="152" t="s">
        <v>255</v>
      </c>
      <c r="X120" s="152" t="s">
        <v>256</v>
      </c>
      <c r="Y120" s="152" t="s">
        <v>255</v>
      </c>
      <c r="Z120" s="152" t="s">
        <v>256</v>
      </c>
      <c r="AA120" s="152" t="s">
        <v>257</v>
      </c>
      <c r="AB120" s="167" t="s">
        <v>258</v>
      </c>
      <c r="AC120" s="167" t="s">
        <v>259</v>
      </c>
      <c r="AD120" s="175" t="s">
        <v>402</v>
      </c>
      <c r="AE120" s="152" t="s">
        <v>403</v>
      </c>
      <c r="AF120" s="152" t="s">
        <v>367</v>
      </c>
      <c r="AH120" s="134"/>
      <c r="AI120" s="134"/>
      <c r="AJ120" s="134"/>
      <c r="AK120" s="134"/>
      <c r="AL120" s="134"/>
      <c r="AM120" s="134"/>
      <c r="AN120" s="134"/>
      <c r="AO120" s="134"/>
      <c r="AP120" s="134"/>
      <c r="AQ120" s="134"/>
      <c r="AR120" s="134"/>
      <c r="AS120" s="134"/>
      <c r="AT120" s="134"/>
      <c r="AU120" s="134"/>
      <c r="AV120" s="134"/>
      <c r="AW120" s="134"/>
      <c r="AX120" s="134"/>
      <c r="AY120" s="134"/>
      <c r="AZ120" s="134"/>
      <c r="BA120" s="134"/>
      <c r="BB120" s="134"/>
      <c r="BC120" s="134"/>
      <c r="BD120" s="134"/>
      <c r="BE120" s="134"/>
      <c r="BF120" s="134"/>
      <c r="BG120" s="134"/>
      <c r="BH120" s="134"/>
      <c r="BI120" s="134"/>
      <c r="BJ120" s="134"/>
      <c r="BK120" s="134"/>
      <c r="BL120" s="134"/>
      <c r="BM120" s="134"/>
      <c r="BN120" s="134"/>
      <c r="BO120" s="134"/>
      <c r="BP120" s="134"/>
      <c r="BQ120" s="134"/>
      <c r="BR120" s="134"/>
      <c r="BS120" s="134"/>
      <c r="BT120" s="134"/>
      <c r="BU120" s="134"/>
      <c r="BV120" s="134"/>
      <c r="BW120" s="134"/>
      <c r="BX120" s="134"/>
      <c r="BY120" s="134"/>
      <c r="BZ120" s="134"/>
      <c r="CA120" s="134"/>
      <c r="CB120" s="134"/>
      <c r="CC120" s="134"/>
      <c r="CD120" s="134"/>
      <c r="CE120" s="134"/>
      <c r="CF120" s="134"/>
      <c r="CG120" s="134"/>
      <c r="CH120" s="134"/>
      <c r="CI120" s="134"/>
      <c r="CJ120" s="134"/>
      <c r="CK120" s="134"/>
      <c r="CL120" s="134"/>
      <c r="CM120" s="213"/>
    </row>
    <row r="121" s="127" customFormat="1" ht="100" hidden="1" customHeight="1" spans="1:90">
      <c r="A121" s="149" t="s">
        <v>41</v>
      </c>
      <c r="B121" s="148" t="s">
        <v>260</v>
      </c>
      <c r="C121" s="148"/>
      <c r="D121" s="148"/>
      <c r="E121" s="149"/>
      <c r="F121" s="149"/>
      <c r="G121" s="149"/>
      <c r="H121" s="149"/>
      <c r="I121" s="149"/>
      <c r="J121" s="148"/>
      <c r="K121" s="178">
        <v>0</v>
      </c>
      <c r="L121" s="178">
        <v>0</v>
      </c>
      <c r="M121" s="178">
        <v>0</v>
      </c>
      <c r="N121" s="178">
        <v>0</v>
      </c>
      <c r="O121" s="178">
        <v>0</v>
      </c>
      <c r="P121" s="178">
        <v>0</v>
      </c>
      <c r="Q121" s="178">
        <v>0</v>
      </c>
      <c r="R121" s="178">
        <v>0</v>
      </c>
      <c r="S121" s="178">
        <v>0</v>
      </c>
      <c r="T121" s="178">
        <v>0</v>
      </c>
      <c r="U121" s="178">
        <v>0</v>
      </c>
      <c r="V121" s="178">
        <v>0</v>
      </c>
      <c r="W121" s="184"/>
      <c r="X121" s="184"/>
      <c r="Y121" s="184"/>
      <c r="Z121" s="184"/>
      <c r="AA121" s="217"/>
      <c r="AB121" s="217"/>
      <c r="AC121" s="217"/>
      <c r="AD121" s="217"/>
      <c r="AE121" s="217"/>
      <c r="AF121" s="217"/>
      <c r="AG121" s="217"/>
      <c r="AH121" s="218"/>
      <c r="AI121" s="218"/>
      <c r="AJ121" s="218"/>
      <c r="AK121" s="218"/>
      <c r="AL121" s="218"/>
      <c r="AM121" s="218"/>
      <c r="AN121" s="218"/>
      <c r="AO121" s="218"/>
      <c r="AP121" s="218"/>
      <c r="AQ121" s="218"/>
      <c r="AR121" s="218"/>
      <c r="AS121" s="218"/>
      <c r="AT121" s="218"/>
      <c r="AU121" s="218"/>
      <c r="AV121" s="218"/>
      <c r="AW121" s="218"/>
      <c r="AX121" s="218"/>
      <c r="AY121" s="218"/>
      <c r="AZ121" s="218"/>
      <c r="BA121" s="218"/>
      <c r="BB121" s="218"/>
      <c r="BC121" s="218"/>
      <c r="BD121" s="218"/>
      <c r="BE121" s="218"/>
      <c r="BF121" s="218"/>
      <c r="BG121" s="218"/>
      <c r="BH121" s="218"/>
      <c r="BI121" s="218"/>
      <c r="BJ121" s="218"/>
      <c r="BK121" s="218"/>
      <c r="BL121" s="218"/>
      <c r="BM121" s="218"/>
      <c r="BN121" s="218"/>
      <c r="BO121" s="218"/>
      <c r="BP121" s="218"/>
      <c r="BQ121" s="218"/>
      <c r="BR121" s="218"/>
      <c r="BS121" s="218"/>
      <c r="BT121" s="218"/>
      <c r="BU121" s="218"/>
      <c r="BV121" s="218"/>
      <c r="BW121" s="218"/>
      <c r="BX121" s="218"/>
      <c r="BY121" s="218"/>
      <c r="BZ121" s="218"/>
      <c r="CA121" s="218"/>
      <c r="CB121" s="218"/>
      <c r="CC121" s="218"/>
      <c r="CD121" s="218"/>
      <c r="CE121" s="218"/>
      <c r="CF121" s="218"/>
      <c r="CG121" s="218"/>
      <c r="CH121" s="218"/>
      <c r="CI121" s="218"/>
      <c r="CJ121" s="218"/>
      <c r="CK121" s="218"/>
      <c r="CL121" s="218"/>
    </row>
    <row r="122" s="127" customFormat="1" ht="100" hidden="1" customHeight="1" spans="1:90">
      <c r="A122" s="156" t="s">
        <v>58</v>
      </c>
      <c r="B122" s="148" t="s">
        <v>261</v>
      </c>
      <c r="C122" s="148"/>
      <c r="D122" s="148"/>
      <c r="E122" s="149"/>
      <c r="F122" s="149"/>
      <c r="G122" s="149"/>
      <c r="H122" s="149"/>
      <c r="I122" s="149"/>
      <c r="J122" s="148"/>
      <c r="K122" s="178"/>
      <c r="L122" s="178"/>
      <c r="M122" s="178"/>
      <c r="N122" s="178"/>
      <c r="O122" s="178"/>
      <c r="P122" s="178"/>
      <c r="Q122" s="178"/>
      <c r="R122" s="178"/>
      <c r="S122" s="178"/>
      <c r="T122" s="178"/>
      <c r="U122" s="178"/>
      <c r="V122" s="178"/>
      <c r="W122" s="184"/>
      <c r="X122" s="184"/>
      <c r="Y122" s="184"/>
      <c r="Z122" s="184"/>
      <c r="AA122" s="217"/>
      <c r="AB122" s="217"/>
      <c r="AC122" s="217"/>
      <c r="AD122" s="217"/>
      <c r="AE122" s="217"/>
      <c r="AF122" s="217"/>
      <c r="AG122" s="217"/>
      <c r="AH122" s="218"/>
      <c r="AI122" s="218"/>
      <c r="AJ122" s="218"/>
      <c r="AK122" s="218"/>
      <c r="AL122" s="218"/>
      <c r="AM122" s="218"/>
      <c r="AN122" s="218"/>
      <c r="AO122" s="218"/>
      <c r="AP122" s="218"/>
      <c r="AQ122" s="218"/>
      <c r="AR122" s="218"/>
      <c r="AS122" s="218"/>
      <c r="AT122" s="218"/>
      <c r="AU122" s="218"/>
      <c r="AV122" s="218"/>
      <c r="AW122" s="218"/>
      <c r="AX122" s="218"/>
      <c r="AY122" s="218"/>
      <c r="AZ122" s="218"/>
      <c r="BA122" s="218"/>
      <c r="BB122" s="218"/>
      <c r="BC122" s="218"/>
      <c r="BD122" s="218"/>
      <c r="BE122" s="218"/>
      <c r="BF122" s="218"/>
      <c r="BG122" s="218"/>
      <c r="BH122" s="218"/>
      <c r="BI122" s="218"/>
      <c r="BJ122" s="218"/>
      <c r="BK122" s="218"/>
      <c r="BL122" s="218"/>
      <c r="BM122" s="218"/>
      <c r="BN122" s="218"/>
      <c r="BO122" s="218"/>
      <c r="BP122" s="218"/>
      <c r="BQ122" s="218"/>
      <c r="BR122" s="218"/>
      <c r="BS122" s="218"/>
      <c r="BT122" s="218"/>
      <c r="BU122" s="218"/>
      <c r="BV122" s="218"/>
      <c r="BW122" s="218"/>
      <c r="BX122" s="218"/>
      <c r="BY122" s="218"/>
      <c r="BZ122" s="218"/>
      <c r="CA122" s="218"/>
      <c r="CB122" s="218"/>
      <c r="CC122" s="218"/>
      <c r="CD122" s="218"/>
      <c r="CE122" s="218"/>
      <c r="CF122" s="218"/>
      <c r="CG122" s="218"/>
      <c r="CH122" s="218"/>
      <c r="CI122" s="218"/>
      <c r="CJ122" s="218"/>
      <c r="CK122" s="218"/>
      <c r="CL122" s="218"/>
    </row>
    <row r="123" s="127" customFormat="1" ht="100" hidden="1" customHeight="1" spans="1:90">
      <c r="A123" s="147" t="s">
        <v>39</v>
      </c>
      <c r="B123" s="148" t="s">
        <v>262</v>
      </c>
      <c r="C123" s="148"/>
      <c r="D123" s="148"/>
      <c r="E123" s="149"/>
      <c r="F123" s="149"/>
      <c r="G123" s="149"/>
      <c r="H123" s="149"/>
      <c r="I123" s="149"/>
      <c r="J123" s="148"/>
      <c r="K123" s="178">
        <v>0</v>
      </c>
      <c r="L123" s="178">
        <v>0</v>
      </c>
      <c r="M123" s="178">
        <v>0</v>
      </c>
      <c r="N123" s="178">
        <v>0</v>
      </c>
      <c r="O123" s="178">
        <v>0</v>
      </c>
      <c r="P123" s="178">
        <v>0</v>
      </c>
      <c r="Q123" s="178">
        <v>0</v>
      </c>
      <c r="R123" s="178">
        <v>0</v>
      </c>
      <c r="S123" s="178">
        <v>0</v>
      </c>
      <c r="T123" s="178">
        <v>0</v>
      </c>
      <c r="U123" s="178">
        <v>0</v>
      </c>
      <c r="V123" s="178">
        <v>0</v>
      </c>
      <c r="W123" s="184"/>
      <c r="X123" s="184"/>
      <c r="Y123" s="184"/>
      <c r="Z123" s="184"/>
      <c r="AA123" s="217"/>
      <c r="AB123" s="217"/>
      <c r="AC123" s="217"/>
      <c r="AD123" s="217"/>
      <c r="AE123" s="217"/>
      <c r="AF123" s="217"/>
      <c r="AG123" s="217"/>
      <c r="AH123" s="218"/>
      <c r="AI123" s="218"/>
      <c r="AJ123" s="218"/>
      <c r="AK123" s="218"/>
      <c r="AL123" s="218"/>
      <c r="AM123" s="218"/>
      <c r="AN123" s="218"/>
      <c r="AO123" s="218"/>
      <c r="AP123" s="218"/>
      <c r="AQ123" s="218"/>
      <c r="AR123" s="218"/>
      <c r="AS123" s="218"/>
      <c r="AT123" s="218"/>
      <c r="AU123" s="218"/>
      <c r="AV123" s="218"/>
      <c r="AW123" s="218"/>
      <c r="AX123" s="218"/>
      <c r="AY123" s="218"/>
      <c r="AZ123" s="218"/>
      <c r="BA123" s="218"/>
      <c r="BB123" s="218"/>
      <c r="BC123" s="218"/>
      <c r="BD123" s="218"/>
      <c r="BE123" s="218"/>
      <c r="BF123" s="218"/>
      <c r="BG123" s="218"/>
      <c r="BH123" s="218"/>
      <c r="BI123" s="218"/>
      <c r="BJ123" s="218"/>
      <c r="BK123" s="218"/>
      <c r="BL123" s="218"/>
      <c r="BM123" s="218"/>
      <c r="BN123" s="218"/>
      <c r="BO123" s="218"/>
      <c r="BP123" s="218"/>
      <c r="BQ123" s="218"/>
      <c r="BR123" s="218"/>
      <c r="BS123" s="218"/>
      <c r="BT123" s="218"/>
      <c r="BU123" s="218"/>
      <c r="BV123" s="218"/>
      <c r="BW123" s="218"/>
      <c r="BX123" s="218"/>
      <c r="BY123" s="218"/>
      <c r="BZ123" s="218"/>
      <c r="CA123" s="218"/>
      <c r="CB123" s="218"/>
      <c r="CC123" s="218"/>
      <c r="CD123" s="218"/>
      <c r="CE123" s="218"/>
      <c r="CF123" s="218"/>
      <c r="CG123" s="218"/>
      <c r="CH123" s="218"/>
      <c r="CI123" s="218"/>
      <c r="CJ123" s="218"/>
      <c r="CK123" s="218"/>
      <c r="CL123" s="218"/>
    </row>
    <row r="124" s="127" customFormat="1" ht="100" hidden="1" customHeight="1" spans="1:90">
      <c r="A124" s="147" t="s">
        <v>41</v>
      </c>
      <c r="B124" s="148" t="s">
        <v>262</v>
      </c>
      <c r="C124" s="148"/>
      <c r="D124" s="148"/>
      <c r="E124" s="149"/>
      <c r="F124" s="149"/>
      <c r="G124" s="149"/>
      <c r="H124" s="149"/>
      <c r="I124" s="149"/>
      <c r="J124" s="148"/>
      <c r="K124" s="178">
        <v>0</v>
      </c>
      <c r="L124" s="178">
        <v>0</v>
      </c>
      <c r="M124" s="178">
        <v>0</v>
      </c>
      <c r="N124" s="178">
        <v>0</v>
      </c>
      <c r="O124" s="178">
        <v>0</v>
      </c>
      <c r="P124" s="178">
        <v>0</v>
      </c>
      <c r="Q124" s="178">
        <v>0</v>
      </c>
      <c r="R124" s="178">
        <v>0</v>
      </c>
      <c r="S124" s="178">
        <v>0</v>
      </c>
      <c r="T124" s="178">
        <v>0</v>
      </c>
      <c r="U124" s="178">
        <v>0</v>
      </c>
      <c r="V124" s="178">
        <v>0</v>
      </c>
      <c r="W124" s="184"/>
      <c r="X124" s="184"/>
      <c r="Y124" s="184"/>
      <c r="Z124" s="184"/>
      <c r="AA124" s="217"/>
      <c r="AB124" s="217"/>
      <c r="AC124" s="217"/>
      <c r="AD124" s="217"/>
      <c r="AE124" s="217"/>
      <c r="AF124" s="217"/>
      <c r="AG124" s="217"/>
      <c r="AH124" s="218"/>
      <c r="AI124" s="218"/>
      <c r="AJ124" s="218"/>
      <c r="AK124" s="218"/>
      <c r="AL124" s="218"/>
      <c r="AM124" s="218"/>
      <c r="AN124" s="218"/>
      <c r="AO124" s="218"/>
      <c r="AP124" s="218"/>
      <c r="AQ124" s="218"/>
      <c r="AR124" s="218"/>
      <c r="AS124" s="218"/>
      <c r="AT124" s="218"/>
      <c r="AU124" s="218"/>
      <c r="AV124" s="218"/>
      <c r="AW124" s="218"/>
      <c r="AX124" s="218"/>
      <c r="AY124" s="218"/>
      <c r="AZ124" s="218"/>
      <c r="BA124" s="218"/>
      <c r="BB124" s="218"/>
      <c r="BC124" s="218"/>
      <c r="BD124" s="218"/>
      <c r="BE124" s="218"/>
      <c r="BF124" s="218"/>
      <c r="BG124" s="218"/>
      <c r="BH124" s="218"/>
      <c r="BI124" s="218"/>
      <c r="BJ124" s="218"/>
      <c r="BK124" s="218"/>
      <c r="BL124" s="218"/>
      <c r="BM124" s="218"/>
      <c r="BN124" s="218"/>
      <c r="BO124" s="218"/>
      <c r="BP124" s="218"/>
      <c r="BQ124" s="218"/>
      <c r="BR124" s="218"/>
      <c r="BS124" s="218"/>
      <c r="BT124" s="218"/>
      <c r="BU124" s="218"/>
      <c r="BV124" s="218"/>
      <c r="BW124" s="218"/>
      <c r="BX124" s="218"/>
      <c r="BY124" s="218"/>
      <c r="BZ124" s="218"/>
      <c r="CA124" s="218"/>
      <c r="CB124" s="218"/>
      <c r="CC124" s="218"/>
      <c r="CD124" s="218"/>
      <c r="CE124" s="218"/>
      <c r="CF124" s="218"/>
      <c r="CG124" s="218"/>
      <c r="CH124" s="218"/>
      <c r="CI124" s="218"/>
      <c r="CJ124" s="218"/>
      <c r="CK124" s="218"/>
      <c r="CL124" s="218"/>
    </row>
    <row r="125" s="127" customFormat="1" ht="100" hidden="1" customHeight="1" spans="1:90">
      <c r="A125" s="147" t="s">
        <v>58</v>
      </c>
      <c r="B125" s="148" t="s">
        <v>262</v>
      </c>
      <c r="C125" s="148"/>
      <c r="D125" s="148"/>
      <c r="E125" s="149"/>
      <c r="F125" s="149"/>
      <c r="G125" s="149"/>
      <c r="H125" s="149"/>
      <c r="I125" s="149"/>
      <c r="J125" s="148"/>
      <c r="K125" s="178"/>
      <c r="L125" s="178"/>
      <c r="M125" s="178"/>
      <c r="N125" s="178"/>
      <c r="O125" s="178"/>
      <c r="P125" s="178"/>
      <c r="Q125" s="178"/>
      <c r="R125" s="178"/>
      <c r="S125" s="178"/>
      <c r="T125" s="178"/>
      <c r="U125" s="178"/>
      <c r="V125" s="178"/>
      <c r="W125" s="184"/>
      <c r="X125" s="184"/>
      <c r="Y125" s="184"/>
      <c r="Z125" s="184"/>
      <c r="AA125" s="217"/>
      <c r="AB125" s="217"/>
      <c r="AC125" s="217"/>
      <c r="AD125" s="217"/>
      <c r="AE125" s="217"/>
      <c r="AF125" s="217"/>
      <c r="AG125" s="217"/>
      <c r="AH125" s="218"/>
      <c r="AI125" s="218"/>
      <c r="AJ125" s="218"/>
      <c r="AK125" s="218"/>
      <c r="AL125" s="218"/>
      <c r="AM125" s="218"/>
      <c r="AN125" s="218"/>
      <c r="AO125" s="218"/>
      <c r="AP125" s="218"/>
      <c r="AQ125" s="218"/>
      <c r="AR125" s="218"/>
      <c r="AS125" s="218"/>
      <c r="AT125" s="218"/>
      <c r="AU125" s="218"/>
      <c r="AV125" s="218"/>
      <c r="AW125" s="218"/>
      <c r="AX125" s="218"/>
      <c r="AY125" s="218"/>
      <c r="AZ125" s="218"/>
      <c r="BA125" s="218"/>
      <c r="BB125" s="218"/>
      <c r="BC125" s="218"/>
      <c r="BD125" s="218"/>
      <c r="BE125" s="218"/>
      <c r="BF125" s="218"/>
      <c r="BG125" s="218"/>
      <c r="BH125" s="218"/>
      <c r="BI125" s="218"/>
      <c r="BJ125" s="218"/>
      <c r="BK125" s="218"/>
      <c r="BL125" s="218"/>
      <c r="BM125" s="218"/>
      <c r="BN125" s="218"/>
      <c r="BO125" s="218"/>
      <c r="BP125" s="218"/>
      <c r="BQ125" s="218"/>
      <c r="BR125" s="218"/>
      <c r="BS125" s="218"/>
      <c r="BT125" s="218"/>
      <c r="BU125" s="218"/>
      <c r="BV125" s="218"/>
      <c r="BW125" s="218"/>
      <c r="BX125" s="218"/>
      <c r="BY125" s="218"/>
      <c r="BZ125" s="218"/>
      <c r="CA125" s="218"/>
      <c r="CB125" s="218"/>
      <c r="CC125" s="218"/>
      <c r="CD125" s="218"/>
      <c r="CE125" s="218"/>
      <c r="CF125" s="218"/>
      <c r="CG125" s="218"/>
      <c r="CH125" s="218"/>
      <c r="CI125" s="218"/>
      <c r="CJ125" s="218"/>
      <c r="CK125" s="218"/>
      <c r="CL125" s="218"/>
    </row>
    <row r="126" s="127" customFormat="1" ht="100" hidden="1" customHeight="1" spans="1:90">
      <c r="A126" s="147" t="s">
        <v>39</v>
      </c>
      <c r="B126" s="148" t="s">
        <v>79</v>
      </c>
      <c r="C126" s="148"/>
      <c r="D126" s="148"/>
      <c r="E126" s="149"/>
      <c r="F126" s="149"/>
      <c r="G126" s="149"/>
      <c r="H126" s="149"/>
      <c r="I126" s="149"/>
      <c r="J126" s="148"/>
      <c r="K126" s="178">
        <v>3962</v>
      </c>
      <c r="L126" s="178">
        <v>3962</v>
      </c>
      <c r="M126" s="178">
        <v>0</v>
      </c>
      <c r="N126" s="178">
        <v>37</v>
      </c>
      <c r="O126" s="178">
        <v>37</v>
      </c>
      <c r="P126" s="178">
        <v>0</v>
      </c>
      <c r="Q126" s="178">
        <v>0</v>
      </c>
      <c r="R126" s="178">
        <v>0</v>
      </c>
      <c r="S126" s="178">
        <v>0</v>
      </c>
      <c r="T126" s="178">
        <v>0</v>
      </c>
      <c r="U126" s="178">
        <v>0</v>
      </c>
      <c r="V126" s="178">
        <v>0</v>
      </c>
      <c r="W126" s="184"/>
      <c r="X126" s="184"/>
      <c r="Y126" s="184"/>
      <c r="Z126" s="184"/>
      <c r="AA126" s="217"/>
      <c r="AB126" s="217"/>
      <c r="AC126" s="217"/>
      <c r="AD126" s="217"/>
      <c r="AE126" s="217"/>
      <c r="AF126" s="217"/>
      <c r="AG126" s="217"/>
      <c r="AH126" s="218"/>
      <c r="AI126" s="218"/>
      <c r="AJ126" s="218"/>
      <c r="AK126" s="218"/>
      <c r="AL126" s="218"/>
      <c r="AM126" s="218"/>
      <c r="AN126" s="218"/>
      <c r="AO126" s="218"/>
      <c r="AP126" s="218"/>
      <c r="AQ126" s="218"/>
      <c r="AR126" s="218"/>
      <c r="AS126" s="218"/>
      <c r="AT126" s="218"/>
      <c r="AU126" s="218"/>
      <c r="AV126" s="218"/>
      <c r="AW126" s="218"/>
      <c r="AX126" s="218"/>
      <c r="AY126" s="218"/>
      <c r="AZ126" s="218"/>
      <c r="BA126" s="218"/>
      <c r="BB126" s="218"/>
      <c r="BC126" s="218"/>
      <c r="BD126" s="218"/>
      <c r="BE126" s="218"/>
      <c r="BF126" s="218"/>
      <c r="BG126" s="218"/>
      <c r="BH126" s="218"/>
      <c r="BI126" s="218"/>
      <c r="BJ126" s="218"/>
      <c r="BK126" s="218"/>
      <c r="BL126" s="218"/>
      <c r="BM126" s="218"/>
      <c r="BN126" s="218"/>
      <c r="BO126" s="218"/>
      <c r="BP126" s="218"/>
      <c r="BQ126" s="218"/>
      <c r="BR126" s="218"/>
      <c r="BS126" s="218"/>
      <c r="BT126" s="218"/>
      <c r="BU126" s="218"/>
      <c r="BV126" s="218"/>
      <c r="BW126" s="218"/>
      <c r="BX126" s="218"/>
      <c r="BY126" s="218"/>
      <c r="BZ126" s="218"/>
      <c r="CA126" s="218"/>
      <c r="CB126" s="218"/>
      <c r="CC126" s="218"/>
      <c r="CD126" s="218"/>
      <c r="CE126" s="218"/>
      <c r="CF126" s="218"/>
      <c r="CG126" s="218"/>
      <c r="CH126" s="218"/>
      <c r="CI126" s="218"/>
      <c r="CJ126" s="218"/>
      <c r="CK126" s="218"/>
      <c r="CL126" s="218"/>
    </row>
    <row r="127" s="127" customFormat="1" ht="100" hidden="1" customHeight="1" spans="1:90">
      <c r="A127" s="147" t="s">
        <v>41</v>
      </c>
      <c r="B127" s="148" t="s">
        <v>79</v>
      </c>
      <c r="C127" s="148"/>
      <c r="D127" s="148"/>
      <c r="E127" s="149"/>
      <c r="F127" s="149"/>
      <c r="G127" s="149"/>
      <c r="H127" s="149"/>
      <c r="I127" s="149"/>
      <c r="J127" s="148"/>
      <c r="K127" s="178">
        <v>3962</v>
      </c>
      <c r="L127" s="178">
        <v>3962</v>
      </c>
      <c r="M127" s="178">
        <v>0</v>
      </c>
      <c r="N127" s="178">
        <v>37</v>
      </c>
      <c r="O127" s="178">
        <v>37</v>
      </c>
      <c r="P127" s="178">
        <v>0</v>
      </c>
      <c r="Q127" s="178">
        <v>0</v>
      </c>
      <c r="R127" s="178">
        <v>0</v>
      </c>
      <c r="S127" s="178">
        <v>0</v>
      </c>
      <c r="T127" s="178">
        <v>0</v>
      </c>
      <c r="U127" s="178">
        <v>0</v>
      </c>
      <c r="V127" s="178">
        <v>0</v>
      </c>
      <c r="W127" s="216"/>
      <c r="X127" s="184"/>
      <c r="Y127" s="184"/>
      <c r="Z127" s="184"/>
      <c r="AA127" s="217"/>
      <c r="AB127" s="217"/>
      <c r="AC127" s="217"/>
      <c r="AD127" s="217"/>
      <c r="AE127" s="217"/>
      <c r="AF127" s="217"/>
      <c r="AG127" s="217"/>
      <c r="AH127" s="218"/>
      <c r="AI127" s="218"/>
      <c r="AJ127" s="218"/>
      <c r="AK127" s="218"/>
      <c r="AL127" s="218"/>
      <c r="AM127" s="218"/>
      <c r="AN127" s="218"/>
      <c r="AO127" s="218"/>
      <c r="AP127" s="218"/>
      <c r="AQ127" s="218"/>
      <c r="AR127" s="218"/>
      <c r="AS127" s="218"/>
      <c r="AT127" s="218"/>
      <c r="AU127" s="218"/>
      <c r="AV127" s="218"/>
      <c r="AW127" s="218"/>
      <c r="AX127" s="218"/>
      <c r="AY127" s="218"/>
      <c r="AZ127" s="218"/>
      <c r="BA127" s="218"/>
      <c r="BB127" s="218"/>
      <c r="BC127" s="218"/>
      <c r="BD127" s="218"/>
      <c r="BE127" s="218"/>
      <c r="BF127" s="218"/>
      <c r="BG127" s="218"/>
      <c r="BH127" s="218"/>
      <c r="BI127" s="218"/>
      <c r="BJ127" s="218"/>
      <c r="BK127" s="218"/>
      <c r="BL127" s="218"/>
      <c r="BM127" s="218"/>
      <c r="BN127" s="218"/>
      <c r="BO127" s="218"/>
      <c r="BP127" s="218"/>
      <c r="BQ127" s="218"/>
      <c r="BR127" s="218"/>
      <c r="BS127" s="218"/>
      <c r="BT127" s="218"/>
      <c r="BU127" s="218"/>
      <c r="BV127" s="218"/>
      <c r="BW127" s="218"/>
      <c r="BX127" s="218"/>
      <c r="BY127" s="218"/>
      <c r="BZ127" s="218"/>
      <c r="CA127" s="218"/>
      <c r="CB127" s="218"/>
      <c r="CC127" s="218"/>
      <c r="CD127" s="218"/>
      <c r="CE127" s="218"/>
      <c r="CF127" s="218"/>
      <c r="CG127" s="218"/>
      <c r="CH127" s="218"/>
      <c r="CI127" s="218"/>
      <c r="CJ127" s="218"/>
      <c r="CK127" s="218"/>
      <c r="CL127" s="218"/>
    </row>
    <row r="128" s="127" customFormat="1" ht="100" hidden="1" customHeight="1" spans="1:90">
      <c r="A128" s="156" t="s">
        <v>58</v>
      </c>
      <c r="B128" s="148" t="s">
        <v>263</v>
      </c>
      <c r="C128" s="148"/>
      <c r="D128" s="148"/>
      <c r="E128" s="149"/>
      <c r="F128" s="149"/>
      <c r="G128" s="149"/>
      <c r="H128" s="149"/>
      <c r="I128" s="149"/>
      <c r="J128" s="148"/>
      <c r="K128" s="178"/>
      <c r="L128" s="178"/>
      <c r="M128" s="178"/>
      <c r="N128" s="178"/>
      <c r="O128" s="178"/>
      <c r="P128" s="178"/>
      <c r="Q128" s="178"/>
      <c r="R128" s="178"/>
      <c r="S128" s="178"/>
      <c r="T128" s="178"/>
      <c r="U128" s="178"/>
      <c r="V128" s="178"/>
      <c r="W128" s="184"/>
      <c r="X128" s="184"/>
      <c r="Y128" s="184"/>
      <c r="Z128" s="184"/>
      <c r="AA128" s="217"/>
      <c r="AB128" s="217"/>
      <c r="AC128" s="217"/>
      <c r="AD128" s="217"/>
      <c r="AE128" s="217"/>
      <c r="AF128" s="217"/>
      <c r="AG128" s="217"/>
      <c r="AH128" s="218"/>
      <c r="AI128" s="218"/>
      <c r="AJ128" s="218"/>
      <c r="AK128" s="218"/>
      <c r="AL128" s="218"/>
      <c r="AM128" s="218"/>
      <c r="AN128" s="218"/>
      <c r="AO128" s="218"/>
      <c r="AP128" s="218"/>
      <c r="AQ128" s="218"/>
      <c r="AR128" s="218"/>
      <c r="AS128" s="218"/>
      <c r="AT128" s="218"/>
      <c r="AU128" s="218"/>
      <c r="AV128" s="218"/>
      <c r="AW128" s="218"/>
      <c r="AX128" s="218"/>
      <c r="AY128" s="218"/>
      <c r="AZ128" s="218"/>
      <c r="BA128" s="218"/>
      <c r="BB128" s="218"/>
      <c r="BC128" s="218"/>
      <c r="BD128" s="218"/>
      <c r="BE128" s="218"/>
      <c r="BF128" s="218"/>
      <c r="BG128" s="218"/>
      <c r="BH128" s="218"/>
      <c r="BI128" s="218"/>
      <c r="BJ128" s="218"/>
      <c r="BK128" s="218"/>
      <c r="BL128" s="218"/>
      <c r="BM128" s="218"/>
      <c r="BN128" s="218"/>
      <c r="BO128" s="218"/>
      <c r="BP128" s="218"/>
      <c r="BQ128" s="218"/>
      <c r="BR128" s="218"/>
      <c r="BS128" s="218"/>
      <c r="BT128" s="218"/>
      <c r="BU128" s="218"/>
      <c r="BV128" s="218"/>
      <c r="BW128" s="218"/>
      <c r="BX128" s="218"/>
      <c r="BY128" s="218"/>
      <c r="BZ128" s="218"/>
      <c r="CA128" s="218"/>
      <c r="CB128" s="218"/>
      <c r="CC128" s="218"/>
      <c r="CD128" s="218"/>
      <c r="CE128" s="218"/>
      <c r="CF128" s="218"/>
      <c r="CG128" s="218"/>
      <c r="CH128" s="218"/>
      <c r="CI128" s="218"/>
      <c r="CJ128" s="218"/>
      <c r="CK128" s="218"/>
      <c r="CL128" s="218"/>
    </row>
    <row r="129" s="127" customFormat="1" ht="100" hidden="1" customHeight="1" spans="1:90">
      <c r="A129" s="156" t="s">
        <v>58</v>
      </c>
      <c r="B129" s="148" t="s">
        <v>264</v>
      </c>
      <c r="C129" s="148"/>
      <c r="D129" s="148"/>
      <c r="E129" s="149"/>
      <c r="F129" s="149"/>
      <c r="G129" s="149"/>
      <c r="H129" s="149"/>
      <c r="I129" s="149"/>
      <c r="J129" s="148"/>
      <c r="K129" s="178">
        <v>3962</v>
      </c>
      <c r="L129" s="178">
        <v>3962</v>
      </c>
      <c r="M129" s="178">
        <v>0</v>
      </c>
      <c r="N129" s="178">
        <v>37</v>
      </c>
      <c r="O129" s="178">
        <v>37</v>
      </c>
      <c r="P129" s="178">
        <v>0</v>
      </c>
      <c r="Q129" s="178">
        <v>0</v>
      </c>
      <c r="R129" s="178">
        <v>0</v>
      </c>
      <c r="S129" s="178">
        <v>0</v>
      </c>
      <c r="T129" s="178">
        <v>0</v>
      </c>
      <c r="U129" s="178">
        <v>0</v>
      </c>
      <c r="V129" s="178">
        <v>0</v>
      </c>
      <c r="W129" s="184"/>
      <c r="X129" s="184"/>
      <c r="Y129" s="184"/>
      <c r="Z129" s="184"/>
      <c r="AA129" s="217"/>
      <c r="AB129" s="217"/>
      <c r="AC129" s="217"/>
      <c r="AD129" s="217"/>
      <c r="AE129" s="217"/>
      <c r="AF129" s="217"/>
      <c r="AG129" s="217"/>
      <c r="AH129" s="218"/>
      <c r="AI129" s="218"/>
      <c r="AJ129" s="218"/>
      <c r="AK129" s="218"/>
      <c r="AL129" s="218"/>
      <c r="AM129" s="218"/>
      <c r="AN129" s="218"/>
      <c r="AO129" s="218"/>
      <c r="AP129" s="218"/>
      <c r="AQ129" s="218"/>
      <c r="AR129" s="218"/>
      <c r="AS129" s="218"/>
      <c r="AT129" s="218"/>
      <c r="AU129" s="218"/>
      <c r="AV129" s="218"/>
      <c r="AW129" s="218"/>
      <c r="AX129" s="218"/>
      <c r="AY129" s="218"/>
      <c r="AZ129" s="218"/>
      <c r="BA129" s="218"/>
      <c r="BB129" s="218"/>
      <c r="BC129" s="218"/>
      <c r="BD129" s="218"/>
      <c r="BE129" s="218"/>
      <c r="BF129" s="218"/>
      <c r="BG129" s="218"/>
      <c r="BH129" s="218"/>
      <c r="BI129" s="218"/>
      <c r="BJ129" s="218"/>
      <c r="BK129" s="218"/>
      <c r="BL129" s="218"/>
      <c r="BM129" s="218"/>
      <c r="BN129" s="218"/>
      <c r="BO129" s="218"/>
      <c r="BP129" s="218"/>
      <c r="BQ129" s="218"/>
      <c r="BR129" s="218"/>
      <c r="BS129" s="218"/>
      <c r="BT129" s="218"/>
      <c r="BU129" s="218"/>
      <c r="BV129" s="218"/>
      <c r="BW129" s="218"/>
      <c r="BX129" s="218"/>
      <c r="BY129" s="218"/>
      <c r="BZ129" s="218"/>
      <c r="CA129" s="218"/>
      <c r="CB129" s="218"/>
      <c r="CC129" s="218"/>
      <c r="CD129" s="218"/>
      <c r="CE129" s="218"/>
      <c r="CF129" s="218"/>
      <c r="CG129" s="218"/>
      <c r="CH129" s="218"/>
      <c r="CI129" s="218"/>
      <c r="CJ129" s="218"/>
      <c r="CK129" s="218"/>
      <c r="CL129" s="218"/>
    </row>
    <row r="130" s="124" customFormat="1" ht="202.5" spans="1:91">
      <c r="A130" s="151">
        <v>27</v>
      </c>
      <c r="B130" s="152" t="s">
        <v>265</v>
      </c>
      <c r="C130" s="152">
        <v>2025</v>
      </c>
      <c r="D130" s="167" t="s">
        <v>266</v>
      </c>
      <c r="E130" s="152" t="s">
        <v>79</v>
      </c>
      <c r="F130" s="152" t="s">
        <v>264</v>
      </c>
      <c r="G130" s="152" t="s">
        <v>47</v>
      </c>
      <c r="H130" s="152" t="s">
        <v>48</v>
      </c>
      <c r="I130" s="152" t="s">
        <v>267</v>
      </c>
      <c r="J130" s="167" t="s">
        <v>268</v>
      </c>
      <c r="K130" s="152">
        <v>3962</v>
      </c>
      <c r="L130" s="152">
        <v>3962</v>
      </c>
      <c r="M130" s="152"/>
      <c r="N130" s="152">
        <v>37</v>
      </c>
      <c r="O130" s="152">
        <v>37</v>
      </c>
      <c r="P130" s="175"/>
      <c r="Q130" s="175"/>
      <c r="R130" s="175"/>
      <c r="S130" s="175"/>
      <c r="T130" s="175"/>
      <c r="U130" s="175"/>
      <c r="V130" s="175"/>
      <c r="W130" s="167" t="s">
        <v>269</v>
      </c>
      <c r="X130" s="152" t="s">
        <v>270</v>
      </c>
      <c r="Y130" s="152" t="s">
        <v>269</v>
      </c>
      <c r="Z130" s="152" t="s">
        <v>270</v>
      </c>
      <c r="AA130" s="152" t="s">
        <v>271</v>
      </c>
      <c r="AB130" s="167" t="s">
        <v>272</v>
      </c>
      <c r="AC130" s="167" t="s">
        <v>273</v>
      </c>
      <c r="AD130" s="175" t="s">
        <v>402</v>
      </c>
      <c r="AE130" s="152" t="s">
        <v>403</v>
      </c>
      <c r="AF130" s="152" t="s">
        <v>367</v>
      </c>
      <c r="AH130" s="134"/>
      <c r="AI130" s="134"/>
      <c r="AJ130" s="134"/>
      <c r="AK130" s="134"/>
      <c r="AL130" s="134"/>
      <c r="AM130" s="134"/>
      <c r="AN130" s="134"/>
      <c r="AO130" s="134"/>
      <c r="AP130" s="134"/>
      <c r="AQ130" s="134"/>
      <c r="AR130" s="134"/>
      <c r="AS130" s="134"/>
      <c r="AT130" s="134"/>
      <c r="AU130" s="134"/>
      <c r="AV130" s="134"/>
      <c r="AW130" s="134"/>
      <c r="AX130" s="134"/>
      <c r="AY130" s="134"/>
      <c r="AZ130" s="134"/>
      <c r="BA130" s="134"/>
      <c r="BB130" s="134"/>
      <c r="BC130" s="134"/>
      <c r="BD130" s="134"/>
      <c r="BE130" s="134"/>
      <c r="BF130" s="134"/>
      <c r="BG130" s="134"/>
      <c r="BH130" s="134"/>
      <c r="BI130" s="134"/>
      <c r="BJ130" s="134"/>
      <c r="BK130" s="134"/>
      <c r="BL130" s="134"/>
      <c r="BM130" s="134"/>
      <c r="BN130" s="134"/>
      <c r="BO130" s="134"/>
      <c r="BP130" s="134"/>
      <c r="BQ130" s="134"/>
      <c r="BR130" s="134"/>
      <c r="BS130" s="134"/>
      <c r="BT130" s="134"/>
      <c r="BU130" s="134"/>
      <c r="BV130" s="134"/>
      <c r="BW130" s="134"/>
      <c r="BX130" s="134"/>
      <c r="BY130" s="134"/>
      <c r="BZ130" s="134"/>
      <c r="CA130" s="134"/>
      <c r="CB130" s="134"/>
      <c r="CC130" s="134"/>
      <c r="CD130" s="134"/>
      <c r="CE130" s="134"/>
      <c r="CF130" s="134"/>
      <c r="CG130" s="134"/>
      <c r="CH130" s="134"/>
      <c r="CI130" s="134"/>
      <c r="CJ130" s="134"/>
      <c r="CK130" s="134"/>
      <c r="CL130" s="134"/>
      <c r="CM130" s="213"/>
    </row>
    <row r="131" s="127" customFormat="1" ht="100" hidden="1" customHeight="1" spans="1:90">
      <c r="A131" s="156" t="s">
        <v>39</v>
      </c>
      <c r="B131" s="148" t="s">
        <v>274</v>
      </c>
      <c r="C131" s="148" t="s">
        <v>274</v>
      </c>
      <c r="D131" s="148" t="s">
        <v>274</v>
      </c>
      <c r="E131" s="149" t="s">
        <v>274</v>
      </c>
      <c r="F131" s="149" t="s">
        <v>274</v>
      </c>
      <c r="G131" s="149" t="s">
        <v>274</v>
      </c>
      <c r="H131" s="149" t="s">
        <v>274</v>
      </c>
      <c r="I131" s="149" t="s">
        <v>274</v>
      </c>
      <c r="J131" s="148" t="s">
        <v>274</v>
      </c>
      <c r="K131" s="178"/>
      <c r="L131" s="178"/>
      <c r="M131" s="178"/>
      <c r="N131" s="178"/>
      <c r="O131" s="178"/>
      <c r="P131" s="178"/>
      <c r="Q131" s="178"/>
      <c r="R131" s="178"/>
      <c r="S131" s="178"/>
      <c r="T131" s="178"/>
      <c r="U131" s="178"/>
      <c r="V131" s="178"/>
      <c r="W131" s="184"/>
      <c r="X131" s="184"/>
      <c r="Y131" s="184"/>
      <c r="Z131" s="184"/>
      <c r="AA131" s="217"/>
      <c r="AB131" s="217"/>
      <c r="AC131" s="217"/>
      <c r="AD131" s="217"/>
      <c r="AE131" s="217"/>
      <c r="AF131" s="217"/>
      <c r="AG131" s="217"/>
      <c r="AH131" s="218"/>
      <c r="AI131" s="218"/>
      <c r="AJ131" s="218"/>
      <c r="AK131" s="218"/>
      <c r="AL131" s="218"/>
      <c r="AM131" s="218"/>
      <c r="AN131" s="218"/>
      <c r="AO131" s="218"/>
      <c r="AP131" s="218"/>
      <c r="AQ131" s="218"/>
      <c r="AR131" s="218"/>
      <c r="AS131" s="218"/>
      <c r="AT131" s="218"/>
      <c r="AU131" s="218"/>
      <c r="AV131" s="218"/>
      <c r="AW131" s="218"/>
      <c r="AX131" s="218"/>
      <c r="AY131" s="218"/>
      <c r="AZ131" s="218"/>
      <c r="BA131" s="218"/>
      <c r="BB131" s="218"/>
      <c r="BC131" s="218"/>
      <c r="BD131" s="218"/>
      <c r="BE131" s="218"/>
      <c r="BF131" s="218"/>
      <c r="BG131" s="218"/>
      <c r="BH131" s="218"/>
      <c r="BI131" s="218"/>
      <c r="BJ131" s="218"/>
      <c r="BK131" s="218"/>
      <c r="BL131" s="218"/>
      <c r="BM131" s="218"/>
      <c r="BN131" s="218"/>
      <c r="BO131" s="218"/>
      <c r="BP131" s="218"/>
      <c r="BQ131" s="218"/>
      <c r="BR131" s="218"/>
      <c r="BS131" s="218"/>
      <c r="BT131" s="218"/>
      <c r="BU131" s="218"/>
      <c r="BV131" s="218"/>
      <c r="BW131" s="218"/>
      <c r="BX131" s="218"/>
      <c r="BY131" s="218"/>
      <c r="BZ131" s="218"/>
      <c r="CA131" s="218"/>
      <c r="CB131" s="218"/>
      <c r="CC131" s="218"/>
      <c r="CD131" s="218"/>
      <c r="CE131" s="218"/>
      <c r="CF131" s="218"/>
      <c r="CG131" s="218"/>
      <c r="CH131" s="218"/>
      <c r="CI131" s="218"/>
      <c r="CJ131" s="218"/>
      <c r="CK131" s="218"/>
      <c r="CL131" s="218"/>
    </row>
  </sheetData>
  <autoFilter ref="A4:CM131">
    <filterColumn colId="22">
      <filters>
        <filter val="人社局"/>
        <filter val="教育局"/>
        <filter val="气象局"/>
        <filter val="农业农村局"/>
        <filter val="库兰萨日克乡"/>
        <filter val="哈拉奇乡"/>
        <filter val="阿合奇县林业和草原管理中心"/>
        <filter val="阿合奇镇"/>
        <filter val="统战部"/>
        <filter val="阿合奇县水管站"/>
        <filter val="阿合奇县农村供水总站"/>
        <filter val="马场"/>
        <filter val="各乡（镇）场"/>
        <filter val="色帕巴依乡人民政府"/>
        <filter val="哈拉布拉克乡人民政府"/>
        <filter val="建设单位"/>
      </filters>
    </filterColumn>
  </autoFilter>
  <mergeCells count="137">
    <mergeCell ref="A1:D1"/>
    <mergeCell ref="A2:AC2"/>
    <mergeCell ref="L3:M3"/>
    <mergeCell ref="O3:V3"/>
    <mergeCell ref="W3:AA3"/>
    <mergeCell ref="A6:J6"/>
    <mergeCell ref="B7:J7"/>
    <mergeCell ref="B8:J8"/>
    <mergeCell ref="B9:J9"/>
    <mergeCell ref="B11:J11"/>
    <mergeCell ref="B13:J13"/>
    <mergeCell ref="B14:J14"/>
    <mergeCell ref="B15:J15"/>
    <mergeCell ref="B17:J17"/>
    <mergeCell ref="B19:J19"/>
    <mergeCell ref="B20:J20"/>
    <mergeCell ref="B21:J21"/>
    <mergeCell ref="B24:J24"/>
    <mergeCell ref="B25:J25"/>
    <mergeCell ref="B29:J29"/>
    <mergeCell ref="B30:J30"/>
    <mergeCell ref="B31:J31"/>
    <mergeCell ref="B32:J32"/>
    <mergeCell ref="B33:J33"/>
    <mergeCell ref="B37:J37"/>
    <mergeCell ref="B38:J38"/>
    <mergeCell ref="B39:J39"/>
    <mergeCell ref="B40:J40"/>
    <mergeCell ref="B44:J44"/>
    <mergeCell ref="B45:J45"/>
    <mergeCell ref="B46:J46"/>
    <mergeCell ref="B47:J47"/>
    <mergeCell ref="B48:J48"/>
    <mergeCell ref="B49:J49"/>
    <mergeCell ref="B50:J50"/>
    <mergeCell ref="B51:J51"/>
    <mergeCell ref="B52:J52"/>
    <mergeCell ref="B54:J54"/>
    <mergeCell ref="B55:J55"/>
    <mergeCell ref="B56:J56"/>
    <mergeCell ref="B57:J57"/>
    <mergeCell ref="B58:J58"/>
    <mergeCell ref="B59:J59"/>
    <mergeCell ref="B60:J60"/>
    <mergeCell ref="B62:J62"/>
    <mergeCell ref="B63:J63"/>
    <mergeCell ref="B64:J64"/>
    <mergeCell ref="B65:J65"/>
    <mergeCell ref="B66:J66"/>
    <mergeCell ref="B67:J67"/>
    <mergeCell ref="B68:J68"/>
    <mergeCell ref="B69:J69"/>
    <mergeCell ref="B70:J70"/>
    <mergeCell ref="B71:J71"/>
    <mergeCell ref="B72:J72"/>
    <mergeCell ref="B73:J73"/>
    <mergeCell ref="B74:J74"/>
    <mergeCell ref="B75:J75"/>
    <mergeCell ref="B76:J76"/>
    <mergeCell ref="B77:J77"/>
    <mergeCell ref="B78:J78"/>
    <mergeCell ref="B79:J79"/>
    <mergeCell ref="B80:J80"/>
    <mergeCell ref="B81:J81"/>
    <mergeCell ref="B85:J85"/>
    <mergeCell ref="B86:J86"/>
    <mergeCell ref="B87:J87"/>
    <mergeCell ref="B88:J88"/>
    <mergeCell ref="B89:J89"/>
    <mergeCell ref="B91:J91"/>
    <mergeCell ref="B92:J92"/>
    <mergeCell ref="B93:J93"/>
    <mergeCell ref="B98:J98"/>
    <mergeCell ref="B99:J99"/>
    <mergeCell ref="B100:J100"/>
    <mergeCell ref="B101:J101"/>
    <mergeCell ref="B102:J102"/>
    <mergeCell ref="B103:J103"/>
    <mergeCell ref="B104:J104"/>
    <mergeCell ref="B105:J105"/>
    <mergeCell ref="B106:J106"/>
    <mergeCell ref="B107:J107"/>
    <mergeCell ref="B108:J108"/>
    <mergeCell ref="B109:J109"/>
    <mergeCell ref="B110:J110"/>
    <mergeCell ref="B111:J111"/>
    <mergeCell ref="B112:J112"/>
    <mergeCell ref="B113:J113"/>
    <mergeCell ref="B114:J114"/>
    <mergeCell ref="B115:J115"/>
    <mergeCell ref="B116:J116"/>
    <mergeCell ref="B117:J117"/>
    <mergeCell ref="B118:J118"/>
    <mergeCell ref="B119:J119"/>
    <mergeCell ref="B121:J121"/>
    <mergeCell ref="B122:J122"/>
    <mergeCell ref="B123:J123"/>
    <mergeCell ref="B124:J124"/>
    <mergeCell ref="B125:J125"/>
    <mergeCell ref="B126:J126"/>
    <mergeCell ref="B127:J127"/>
    <mergeCell ref="B128:J128"/>
    <mergeCell ref="B129:J129"/>
    <mergeCell ref="B131:J131"/>
    <mergeCell ref="A3:A5"/>
    <mergeCell ref="B3:B5"/>
    <mergeCell ref="C3:C5"/>
    <mergeCell ref="D3:D5"/>
    <mergeCell ref="E3:E5"/>
    <mergeCell ref="F3:F5"/>
    <mergeCell ref="G3:G5"/>
    <mergeCell ref="H3:H5"/>
    <mergeCell ref="I3:I5"/>
    <mergeCell ref="J3:J5"/>
    <mergeCell ref="K3:K5"/>
    <mergeCell ref="L4:L5"/>
    <mergeCell ref="M4:M5"/>
    <mergeCell ref="N3:N5"/>
    <mergeCell ref="O4:O5"/>
    <mergeCell ref="P4:P5"/>
    <mergeCell ref="Q4:Q5"/>
    <mergeCell ref="R4:R5"/>
    <mergeCell ref="S4:S5"/>
    <mergeCell ref="T4:T5"/>
    <mergeCell ref="U4:U5"/>
    <mergeCell ref="V4:V5"/>
    <mergeCell ref="W4:W5"/>
    <mergeCell ref="X4:X5"/>
    <mergeCell ref="Y4:Y5"/>
    <mergeCell ref="Z4:Z5"/>
    <mergeCell ref="AA4:AA5"/>
    <mergeCell ref="AB3:AB5"/>
    <mergeCell ref="AC3:AC5"/>
    <mergeCell ref="AD3:AD5"/>
    <mergeCell ref="AE3:AE5"/>
    <mergeCell ref="AF3:AF5"/>
    <mergeCell ref="AG3:AG5"/>
  </mergeCells>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29</vt:i4>
      </vt:variant>
    </vt:vector>
  </HeadingPairs>
  <TitlesOfParts>
    <vt:vector size="29" baseType="lpstr">
      <vt:lpstr>储备库10.8</vt:lpstr>
      <vt:lpstr>储备库统计表10.8</vt:lpstr>
      <vt:lpstr>储备库10.15</vt:lpstr>
      <vt:lpstr>储备库统计表10.15</vt:lpstr>
      <vt:lpstr>储备库（10.30)</vt:lpstr>
      <vt:lpstr>储备库（11.10)</vt:lpstr>
      <vt:lpstr>储备库统计表（11.10)</vt:lpstr>
      <vt:lpstr>储备库（2025.1.6)</vt:lpstr>
      <vt:lpstr>储备库（2025.4.3)1</vt:lpstr>
      <vt:lpstr>储备库（2025.5.23)</vt:lpstr>
      <vt:lpstr>储备库（2025.9.12) </vt:lpstr>
      <vt:lpstr>储备库（2025.11.21)</vt:lpstr>
      <vt:lpstr>储备库统计表（2025.11.21)</vt:lpstr>
      <vt:lpstr>年度项目计划调整启动项目（2025.11.25 </vt:lpstr>
      <vt:lpstr>年度向计划调整启动统计表（2025.11.21)</vt:lpstr>
      <vt:lpstr>第二批启动项目及第一批项目分配资金调整（2025.5.10)</vt:lpstr>
      <vt:lpstr>储备库统计表（2025.5.23)</vt:lpstr>
      <vt:lpstr>储备库统计表（2025.9.12)</vt:lpstr>
      <vt:lpstr>第二批启动项目及第一批项目分配资金调整（2025.5.15)简</vt:lpstr>
      <vt:lpstr>第二批启动项目定（2025.5.12)</vt:lpstr>
      <vt:lpstr>第二批启动项目（2025.5.10)</vt:lpstr>
      <vt:lpstr>储备库统计表（2025.1.6)</vt:lpstr>
      <vt:lpstr>储备库统计表（2025.4.3 )</vt:lpstr>
      <vt:lpstr>第二批启动项目定（2025.5.12))</vt:lpstr>
      <vt:lpstr>Sheet2</vt:lpstr>
      <vt:lpstr>计划库（11.10) </vt:lpstr>
      <vt:lpstr>计划库统计表（11.10) </vt:lpstr>
      <vt:lpstr>储备库统计表（10.30)</vt:lpstr>
      <vt:lpstr>项目分类统计表定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、fan..瑶</cp:lastModifiedBy>
  <dcterms:created xsi:type="dcterms:W3CDTF">2021-11-11T19:19:00Z</dcterms:created>
  <dcterms:modified xsi:type="dcterms:W3CDTF">2025-12-12T04:17:51Z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2052-10.8.0.6501</vt:lpwstr>
  </property>
  <property fmtid="{D5CDD505-2E9C-101B-9397-08002B2CF9AE}" pid="3" name="KSOReadingLayout">
    <vt:bool>true</vt:bool>
  </property>
  <property fmtid="{D5CDD505-2E9C-101B-9397-08002B2CF9AE}" pid="4" name="ICV">
    <vt:lpwstr>54E3F9A005A74CA99DFBF9FB705382FB_13</vt:lpwstr>
  </property>
  <property fmtid="{D5CDD505-2E9C-101B-9397-08002B2CF9AE}" pid="5" name="CalculationRule">
    <vt:i4>0</vt:i4>
  </property>
</Properties>
</file>